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0.xml" ContentType="application/vnd.openxmlformats-officedocument.drawingml.chart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1.xml" ContentType="application/vnd.openxmlformats-officedocument.drawingml.chart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22.xml" ContentType="application/vnd.openxmlformats-officedocument.drawingml.chart+xml"/>
  <Override PartName="/xl/drawings/drawing45.xml" ContentType="application/vnd.openxmlformats-officedocument.drawingml.chartshapes+xml"/>
  <Override PartName="/xl/drawings/drawing46.xml" ContentType="application/vnd.openxmlformats-officedocument.drawing+xml"/>
  <Override PartName="/xl/charts/chart23.xml" ContentType="application/vnd.openxmlformats-officedocument.drawingml.chart+xml"/>
  <Override PartName="/xl/drawings/drawing47.xml" ContentType="application/vnd.openxmlformats-officedocument.drawingml.chartshapes+xml"/>
  <Override PartName="/xl/drawings/drawing48.xml" ContentType="application/vnd.openxmlformats-officedocument.drawing+xml"/>
  <Override PartName="/xl/charts/chart24.xml" ContentType="application/vnd.openxmlformats-officedocument.drawingml.chart+xml"/>
  <Override PartName="/xl/drawings/drawing49.xml" ContentType="application/vnd.openxmlformats-officedocument.drawingml.chartshapes+xml"/>
  <Override PartName="/xl/drawings/drawing50.xml" ContentType="application/vnd.openxmlformats-officedocument.drawing+xml"/>
  <Override PartName="/xl/charts/chart25.xml" ContentType="application/vnd.openxmlformats-officedocument.drawingml.chart+xml"/>
  <Override PartName="/xl/drawings/drawing51.xml" ContentType="application/vnd.openxmlformats-officedocument.drawingml.chartshapes+xml"/>
  <Override PartName="/xl/drawings/drawing52.xml" ContentType="application/vnd.openxmlformats-officedocument.drawing+xml"/>
  <Override PartName="/xl/charts/chart26.xml" ContentType="application/vnd.openxmlformats-officedocument.drawingml.chart+xml"/>
  <Override PartName="/xl/drawings/drawing53.xml" ContentType="application/vnd.openxmlformats-officedocument.drawingml.chartshapes+xml"/>
  <Override PartName="/xl/drawings/drawing54.xml" ContentType="application/vnd.openxmlformats-officedocument.drawing+xml"/>
  <Override PartName="/xl/charts/chart27.xml" ContentType="application/vnd.openxmlformats-officedocument.drawingml.chart+xml"/>
  <Override PartName="/xl/drawings/drawing55.xml" ContentType="application/vnd.openxmlformats-officedocument.drawingml.chartshapes+xml"/>
  <Override PartName="/xl/drawings/drawing56.xml" ContentType="application/vnd.openxmlformats-officedocument.drawing+xml"/>
  <Override PartName="/xl/charts/chart28.xml" ContentType="application/vnd.openxmlformats-officedocument.drawingml.chart+xml"/>
  <Override PartName="/xl/drawings/drawing57.xml" ContentType="application/vnd.openxmlformats-officedocument.drawingml.chartshapes+xml"/>
  <Override PartName="/xl/drawings/drawing58.xml" ContentType="application/vnd.openxmlformats-officedocument.drawing+xml"/>
  <Override PartName="/xl/charts/chart29.xml" ContentType="application/vnd.openxmlformats-officedocument.drawingml.chart+xml"/>
  <Override PartName="/xl/drawings/drawing59.xml" ContentType="application/vnd.openxmlformats-officedocument.drawingml.chartshapes+xml"/>
  <Override PartName="/xl/drawings/drawing60.xml" ContentType="application/vnd.openxmlformats-officedocument.drawing+xml"/>
  <Override PartName="/xl/charts/chart30.xml" ContentType="application/vnd.openxmlformats-officedocument.drawingml.chart+xml"/>
  <Override PartName="/xl/drawings/drawing61.xml" ContentType="application/vnd.openxmlformats-officedocument.drawingml.chartshapes+xml"/>
  <Override PartName="/xl/drawings/drawing62.xml" ContentType="application/vnd.openxmlformats-officedocument.drawing+xml"/>
  <Override PartName="/xl/charts/chart31.xml" ContentType="application/vnd.openxmlformats-officedocument.drawingml.chart+xml"/>
  <Override PartName="/xl/drawings/drawing63.xml" ContentType="application/vnd.openxmlformats-officedocument.drawingml.chartshapes+xml"/>
  <Override PartName="/xl/drawings/drawing64.xml" ContentType="application/vnd.openxmlformats-officedocument.drawing+xml"/>
  <Override PartName="/xl/charts/chart32.xml" ContentType="application/vnd.openxmlformats-officedocument.drawingml.chart+xml"/>
  <Override PartName="/xl/drawings/drawing6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Dropbox\Syndicat\Calculateur\"/>
    </mc:Choice>
  </mc:AlternateContent>
  <xr:revisionPtr revIDLastSave="0" documentId="13_ncr:1_{4C09854A-0F0C-4A5E-88DA-015A61ECD394}" xr6:coauthVersionLast="45" xr6:coauthVersionMax="45" xr10:uidLastSave="{00000000-0000-0000-0000-000000000000}"/>
  <workbookProtection lockStructure="1"/>
  <bookViews>
    <workbookView xWindow="-120" yWindow="-120" windowWidth="29040" windowHeight="15840" tabRatio="789" xr2:uid="{00000000-000D-0000-FFFF-FFFF00000000}"/>
  </bookViews>
  <sheets>
    <sheet name="Instructions" sheetId="13" r:id="rId1"/>
    <sheet name="Calcul financement" sheetId="5" r:id="rId2"/>
    <sheet name="Données PES" sheetId="6" r:id="rId3"/>
    <sheet name="Points graphiques" sheetId="12" r:id="rId4"/>
    <sheet name="000.01" sheetId="15" r:id="rId5"/>
    <sheet name="000.02" sheetId="16" r:id="rId6"/>
    <sheet name="000.03" sheetId="17" r:id="rId7"/>
    <sheet name="000.05" sheetId="19" r:id="rId8"/>
    <sheet name="080.00" sheetId="20" r:id="rId9"/>
    <sheet name="111.A0" sheetId="21" r:id="rId10"/>
    <sheet name="120.A0" sheetId="22" r:id="rId11"/>
    <sheet name="140.C0" sheetId="23" r:id="rId12"/>
    <sheet name="141.A0" sheetId="24" r:id="rId13"/>
    <sheet name="180.A0" sheetId="25" r:id="rId14"/>
    <sheet name="181.A0" sheetId="14" r:id="rId15"/>
    <sheet name="200.B0" sheetId="26" r:id="rId16"/>
    <sheet name="210.A0" sheetId="27" r:id="rId17"/>
    <sheet name="221.A0" sheetId="28" r:id="rId18"/>
    <sheet name="221.B0" sheetId="29" r:id="rId19"/>
    <sheet name="221.C0" sheetId="30" r:id="rId20"/>
    <sheet name="230.A0" sheetId="31" r:id="rId21"/>
    <sheet name="241.A0" sheetId="32" r:id="rId22"/>
    <sheet name="243.A0" sheetId="33" r:id="rId23"/>
    <sheet name="300.A0" sheetId="34" r:id="rId24"/>
    <sheet name="310.A0" sheetId="35" r:id="rId25"/>
    <sheet name="310.C0" sheetId="36" r:id="rId26"/>
    <sheet name="322.A0" sheetId="37" r:id="rId27"/>
    <sheet name="351.A0" sheetId="38" r:id="rId28"/>
    <sheet name="393.A0" sheetId="39" r:id="rId29"/>
    <sheet name="410.B0" sheetId="40" r:id="rId30"/>
    <sheet name="412.A0" sheetId="41" r:id="rId31"/>
    <sheet name="500.A1" sheetId="42" r:id="rId32"/>
    <sheet name="510.A0" sheetId="43" r:id="rId33"/>
    <sheet name="570.E0" sheetId="45" r:id="rId34"/>
    <sheet name="582.A1" sheetId="46" r:id="rId35"/>
    <sheet name="700.A0" sheetId="47" r:id="rId36"/>
  </sheets>
  <definedNames>
    <definedName name="Liste_année">'Données PES'!$C$2:$AAA$2</definedName>
    <definedName name="_xlnm.Print_Area" localSheetId="4">'000.01'!$A$1:$P$29</definedName>
    <definedName name="_xlnm.Print_Area" localSheetId="5">'000.02'!$A$1:$P$29</definedName>
    <definedName name="_xlnm.Print_Area" localSheetId="6">'000.03'!$A$1:$P$29</definedName>
    <definedName name="_xlnm.Print_Area" localSheetId="7">'000.05'!$A$1:$P$29</definedName>
    <definedName name="_xlnm.Print_Area" localSheetId="8">'080.00'!$A$1:$P$29</definedName>
    <definedName name="_xlnm.Print_Area" localSheetId="9">'111.A0'!$A$1:$P$29</definedName>
    <definedName name="_xlnm.Print_Area" localSheetId="10">'120.A0'!$A$1:$P$29</definedName>
    <definedName name="_xlnm.Print_Area" localSheetId="11">'140.C0'!$A$1:$P$29</definedName>
    <definedName name="_xlnm.Print_Area" localSheetId="12">'141.A0'!$A$1:$P$29</definedName>
    <definedName name="_xlnm.Print_Area" localSheetId="13">'180.A0'!$A$1:$P$29</definedName>
    <definedName name="_xlnm.Print_Area" localSheetId="14">'181.A0'!$A$1:$P$29</definedName>
    <definedName name="_xlnm.Print_Area" localSheetId="15">'200.B0'!$A$1:$P$29</definedName>
    <definedName name="_xlnm.Print_Area" localSheetId="16">'210.A0'!$A$1:$P$29</definedName>
    <definedName name="_xlnm.Print_Area" localSheetId="17">'221.A0'!$A$1:$P$29</definedName>
    <definedName name="_xlnm.Print_Area" localSheetId="18">'221.B0'!$A$1:$P$29</definedName>
    <definedName name="_xlnm.Print_Area" localSheetId="19">'221.C0'!$A$1:$P$29</definedName>
    <definedName name="_xlnm.Print_Area" localSheetId="20">'230.A0'!$A$1:$P$29</definedName>
    <definedName name="_xlnm.Print_Area" localSheetId="21">'241.A0'!$A$1:$P$29</definedName>
    <definedName name="_xlnm.Print_Area" localSheetId="22">'243.A0'!$A$1:$P$29</definedName>
    <definedName name="_xlnm.Print_Area" localSheetId="23">'300.A0'!$A$1:$P$29</definedName>
    <definedName name="_xlnm.Print_Area" localSheetId="24">'310.A0'!$A$1:$P$29</definedName>
    <definedName name="_xlnm.Print_Area" localSheetId="25">'310.C0'!$A$1:$P$29</definedName>
    <definedName name="_xlnm.Print_Area" localSheetId="26">'322.A0'!$A$1:$P$29</definedName>
    <definedName name="_xlnm.Print_Area" localSheetId="27">'351.A0'!$A$1:$P$29</definedName>
    <definedName name="_xlnm.Print_Area" localSheetId="28">'393.A0'!$A$1:$P$29</definedName>
    <definedName name="_xlnm.Print_Area" localSheetId="29">'410.B0'!$A$1:$P$29</definedName>
    <definedName name="_xlnm.Print_Area" localSheetId="30">'412.A0'!$A$1:$P$29</definedName>
    <definedName name="_xlnm.Print_Area" localSheetId="31">'500.A1'!$A$1:$P$29</definedName>
    <definedName name="_xlnm.Print_Area" localSheetId="32">'510.A0'!$A$1:$P$29</definedName>
    <definedName name="_xlnm.Print_Area" localSheetId="33">'570.E0'!$A$1:$P$29</definedName>
    <definedName name="_xlnm.Print_Area" localSheetId="34">'582.A1'!$A$1:$P$29</definedName>
    <definedName name="_xlnm.Print_Area" localSheetId="35">'700.A0'!$A$1:$P$29</definedName>
    <definedName name="_xlnm.Print_Area" localSheetId="1">'Calcul financement'!$B$3:$C$37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7" i="6" l="1"/>
  <c r="G37" i="6"/>
  <c r="H37" i="6"/>
  <c r="I37" i="6"/>
  <c r="J37" i="6"/>
  <c r="K37" i="6"/>
  <c r="F37" i="6"/>
  <c r="Q3" i="5" l="1"/>
  <c r="V39" i="5" l="1"/>
  <c r="J9" i="47" l="1"/>
  <c r="J10" i="47"/>
  <c r="J9" i="46"/>
  <c r="J10" i="46"/>
  <c r="J9" i="45"/>
  <c r="J10" i="45"/>
  <c r="J9" i="43"/>
  <c r="J10" i="43"/>
  <c r="J9" i="42"/>
  <c r="J10" i="42"/>
  <c r="J9" i="41"/>
  <c r="J10" i="41"/>
  <c r="J9" i="40"/>
  <c r="J10" i="40"/>
  <c r="J9" i="39"/>
  <c r="J10" i="39"/>
  <c r="J9" i="38"/>
  <c r="J10" i="38"/>
  <c r="J9" i="37"/>
  <c r="J10" i="37"/>
  <c r="J9" i="36"/>
  <c r="J10" i="36"/>
  <c r="J9" i="35"/>
  <c r="J10" i="35"/>
  <c r="J9" i="34"/>
  <c r="J10" i="34"/>
  <c r="J9" i="33"/>
  <c r="J10" i="33"/>
  <c r="J9" i="32"/>
  <c r="J10" i="32"/>
  <c r="J9" i="31"/>
  <c r="J10" i="31"/>
  <c r="J9" i="30"/>
  <c r="J10" i="30"/>
  <c r="J9" i="29"/>
  <c r="J10" i="29"/>
  <c r="J9" i="28"/>
  <c r="J10" i="28"/>
  <c r="J9" i="27"/>
  <c r="J10" i="27"/>
  <c r="J9" i="26"/>
  <c r="J10" i="26"/>
  <c r="J9" i="14"/>
  <c r="J10" i="14"/>
  <c r="J9" i="25"/>
  <c r="J10" i="25"/>
  <c r="J9" i="24"/>
  <c r="J10" i="24"/>
  <c r="J9" i="23"/>
  <c r="J10" i="23"/>
  <c r="J9" i="22"/>
  <c r="J10" i="22"/>
  <c r="J9" i="21"/>
  <c r="J10" i="21"/>
  <c r="J9" i="20"/>
  <c r="J10" i="20"/>
  <c r="J9" i="19"/>
  <c r="J10" i="19"/>
  <c r="J9" i="17"/>
  <c r="J10" i="17"/>
  <c r="J9" i="16"/>
  <c r="J10" i="16"/>
  <c r="J9" i="15"/>
  <c r="J10" i="15"/>
  <c r="J11" i="15"/>
  <c r="E11" i="5" l="1"/>
  <c r="E9" i="6" l="1"/>
  <c r="D9" i="6"/>
  <c r="C9" i="6"/>
  <c r="K26" i="47" l="1"/>
  <c r="K25" i="47"/>
  <c r="K24" i="47"/>
  <c r="K23" i="47"/>
  <c r="K22" i="47"/>
  <c r="K21" i="47"/>
  <c r="M15" i="47"/>
  <c r="L15" i="47"/>
  <c r="M14" i="47"/>
  <c r="L14" i="47"/>
  <c r="M13" i="47"/>
  <c r="L13" i="47"/>
  <c r="J12" i="47"/>
  <c r="K12" i="47" s="1"/>
  <c r="J11" i="47"/>
  <c r="K11" i="47" s="1"/>
  <c r="K9" i="47"/>
  <c r="K2" i="47"/>
  <c r="K26" i="46"/>
  <c r="K25" i="46"/>
  <c r="K24" i="46"/>
  <c r="K23" i="46"/>
  <c r="K22" i="46"/>
  <c r="K21" i="46"/>
  <c r="M15" i="46"/>
  <c r="L15" i="46"/>
  <c r="M14" i="46"/>
  <c r="L14" i="46"/>
  <c r="M13" i="46"/>
  <c r="L13" i="46"/>
  <c r="J12" i="46"/>
  <c r="K12" i="46" s="1"/>
  <c r="J11" i="46"/>
  <c r="K11" i="46" s="1"/>
  <c r="K9" i="46"/>
  <c r="K2" i="46"/>
  <c r="K26" i="45"/>
  <c r="K25" i="45"/>
  <c r="K24" i="45"/>
  <c r="K23" i="45"/>
  <c r="K22" i="45"/>
  <c r="K21" i="45"/>
  <c r="M15" i="45"/>
  <c r="L15" i="45"/>
  <c r="M14" i="45"/>
  <c r="L14" i="45"/>
  <c r="M13" i="45"/>
  <c r="L13" i="45"/>
  <c r="J12" i="45"/>
  <c r="K12" i="45" s="1"/>
  <c r="J11" i="45"/>
  <c r="K11" i="45" s="1"/>
  <c r="K9" i="45"/>
  <c r="K2" i="45"/>
  <c r="K26" i="43"/>
  <c r="K25" i="43"/>
  <c r="K24" i="43"/>
  <c r="K23" i="43"/>
  <c r="K22" i="43"/>
  <c r="K21" i="43"/>
  <c r="M15" i="43"/>
  <c r="L15" i="43"/>
  <c r="M14" i="43"/>
  <c r="L14" i="43"/>
  <c r="M13" i="43"/>
  <c r="L13" i="43"/>
  <c r="J12" i="43"/>
  <c r="K12" i="43" s="1"/>
  <c r="J11" i="43"/>
  <c r="K11" i="43" s="1"/>
  <c r="K9" i="43"/>
  <c r="K2" i="43"/>
  <c r="K26" i="42"/>
  <c r="K25" i="42"/>
  <c r="K24" i="42"/>
  <c r="K23" i="42"/>
  <c r="K22" i="42"/>
  <c r="K21" i="42"/>
  <c r="M15" i="42"/>
  <c r="L15" i="42"/>
  <c r="M14" i="42"/>
  <c r="L14" i="42"/>
  <c r="M13" i="42"/>
  <c r="L13" i="42"/>
  <c r="J12" i="42"/>
  <c r="K12" i="42" s="1"/>
  <c r="J11" i="42"/>
  <c r="K11" i="42" s="1"/>
  <c r="K9" i="42"/>
  <c r="K2" i="42"/>
  <c r="K26" i="41"/>
  <c r="K25" i="41"/>
  <c r="K24" i="41"/>
  <c r="K23" i="41"/>
  <c r="K22" i="41"/>
  <c r="K21" i="41"/>
  <c r="M15" i="41"/>
  <c r="L15" i="41"/>
  <c r="M14" i="41"/>
  <c r="L14" i="41"/>
  <c r="M13" i="41"/>
  <c r="L13" i="41"/>
  <c r="J12" i="41"/>
  <c r="K12" i="41" s="1"/>
  <c r="J11" i="41"/>
  <c r="K11" i="41" s="1"/>
  <c r="K9" i="41"/>
  <c r="K2" i="41"/>
  <c r="K26" i="40"/>
  <c r="K25" i="40"/>
  <c r="K24" i="40"/>
  <c r="K23" i="40"/>
  <c r="K22" i="40"/>
  <c r="K21" i="40"/>
  <c r="M15" i="40"/>
  <c r="L15" i="40"/>
  <c r="M14" i="40"/>
  <c r="L14" i="40"/>
  <c r="M13" i="40"/>
  <c r="L13" i="40"/>
  <c r="J12" i="40"/>
  <c r="K12" i="40" s="1"/>
  <c r="J11" i="40"/>
  <c r="K11" i="40" s="1"/>
  <c r="K9" i="40"/>
  <c r="K2" i="40"/>
  <c r="K26" i="39"/>
  <c r="K25" i="39"/>
  <c r="K24" i="39"/>
  <c r="K23" i="39"/>
  <c r="K22" i="39"/>
  <c r="K21" i="39"/>
  <c r="M15" i="39"/>
  <c r="L15" i="39"/>
  <c r="M14" i="39"/>
  <c r="L14" i="39"/>
  <c r="M13" i="39"/>
  <c r="L13" i="39"/>
  <c r="J12" i="39"/>
  <c r="K12" i="39" s="1"/>
  <c r="J11" i="39"/>
  <c r="K11" i="39" s="1"/>
  <c r="K9" i="39"/>
  <c r="K2" i="39"/>
  <c r="K26" i="38"/>
  <c r="K25" i="38"/>
  <c r="K24" i="38"/>
  <c r="K23" i="38"/>
  <c r="K22" i="38"/>
  <c r="K21" i="38"/>
  <c r="M15" i="38"/>
  <c r="L15" i="38"/>
  <c r="M14" i="38"/>
  <c r="L14" i="38"/>
  <c r="M13" i="38"/>
  <c r="L13" i="38"/>
  <c r="J12" i="38"/>
  <c r="K12" i="38" s="1"/>
  <c r="J11" i="38"/>
  <c r="K11" i="38" s="1"/>
  <c r="K9" i="38"/>
  <c r="K2" i="38"/>
  <c r="K26" i="37"/>
  <c r="K25" i="37"/>
  <c r="K24" i="37"/>
  <c r="K23" i="37"/>
  <c r="K22" i="37"/>
  <c r="K21" i="37"/>
  <c r="M15" i="37"/>
  <c r="L15" i="37"/>
  <c r="M14" i="37"/>
  <c r="L14" i="37"/>
  <c r="M13" i="37"/>
  <c r="L13" i="37"/>
  <c r="J12" i="37"/>
  <c r="K12" i="37" s="1"/>
  <c r="J11" i="37"/>
  <c r="K11" i="37" s="1"/>
  <c r="K9" i="37"/>
  <c r="K2" i="37"/>
  <c r="K26" i="36"/>
  <c r="K25" i="36"/>
  <c r="K24" i="36"/>
  <c r="K23" i="36"/>
  <c r="K22" i="36"/>
  <c r="K21" i="36"/>
  <c r="M15" i="36"/>
  <c r="L15" i="36"/>
  <c r="M14" i="36"/>
  <c r="L14" i="36"/>
  <c r="M13" i="36"/>
  <c r="L13" i="36"/>
  <c r="J12" i="36"/>
  <c r="K12" i="36" s="1"/>
  <c r="J11" i="36"/>
  <c r="K11" i="36" s="1"/>
  <c r="K9" i="36"/>
  <c r="K2" i="36"/>
  <c r="K26" i="35"/>
  <c r="K25" i="35"/>
  <c r="K24" i="35"/>
  <c r="K23" i="35"/>
  <c r="K22" i="35"/>
  <c r="K21" i="35"/>
  <c r="M15" i="35"/>
  <c r="L15" i="35"/>
  <c r="M14" i="35"/>
  <c r="L14" i="35"/>
  <c r="M13" i="35"/>
  <c r="L13" i="35"/>
  <c r="J12" i="35"/>
  <c r="K12" i="35" s="1"/>
  <c r="J11" i="35"/>
  <c r="K11" i="35" s="1"/>
  <c r="K9" i="35"/>
  <c r="K2" i="35"/>
  <c r="K26" i="34"/>
  <c r="K25" i="34"/>
  <c r="K24" i="34"/>
  <c r="K23" i="34"/>
  <c r="K22" i="34"/>
  <c r="K21" i="34"/>
  <c r="M15" i="34"/>
  <c r="L15" i="34"/>
  <c r="M14" i="34"/>
  <c r="L14" i="34"/>
  <c r="M13" i="34"/>
  <c r="L13" i="34"/>
  <c r="J12" i="34"/>
  <c r="K12" i="34" s="1"/>
  <c r="J11" i="34"/>
  <c r="K11" i="34" s="1"/>
  <c r="K9" i="34"/>
  <c r="K2" i="34"/>
  <c r="K26" i="33"/>
  <c r="K25" i="33"/>
  <c r="K24" i="33"/>
  <c r="K23" i="33"/>
  <c r="K22" i="33"/>
  <c r="K21" i="33"/>
  <c r="M15" i="33"/>
  <c r="L15" i="33"/>
  <c r="M14" i="33"/>
  <c r="L14" i="33"/>
  <c r="M13" i="33"/>
  <c r="L13" i="33"/>
  <c r="J12" i="33"/>
  <c r="K12" i="33" s="1"/>
  <c r="J11" i="33"/>
  <c r="K11" i="33" s="1"/>
  <c r="K9" i="33"/>
  <c r="K2" i="33"/>
  <c r="K26" i="32"/>
  <c r="K25" i="32"/>
  <c r="K24" i="32"/>
  <c r="K23" i="32"/>
  <c r="K22" i="32"/>
  <c r="K21" i="32"/>
  <c r="M15" i="32"/>
  <c r="L15" i="32"/>
  <c r="M14" i="32"/>
  <c r="L14" i="32"/>
  <c r="M13" i="32"/>
  <c r="L13" i="32"/>
  <c r="J12" i="32"/>
  <c r="K12" i="32" s="1"/>
  <c r="J11" i="32"/>
  <c r="K11" i="32" s="1"/>
  <c r="K9" i="32"/>
  <c r="K2" i="32"/>
  <c r="K26" i="31"/>
  <c r="K25" i="31"/>
  <c r="K24" i="31"/>
  <c r="K23" i="31"/>
  <c r="K22" i="31"/>
  <c r="K21" i="31"/>
  <c r="M15" i="31"/>
  <c r="L15" i="31"/>
  <c r="M14" i="31"/>
  <c r="L14" i="31"/>
  <c r="M13" i="31"/>
  <c r="L13" i="31"/>
  <c r="J12" i="31"/>
  <c r="K12" i="31" s="1"/>
  <c r="J11" i="31"/>
  <c r="K11" i="31" s="1"/>
  <c r="K9" i="31"/>
  <c r="K2" i="31"/>
  <c r="K26" i="30"/>
  <c r="K25" i="30"/>
  <c r="K24" i="30"/>
  <c r="K23" i="30"/>
  <c r="K22" i="30"/>
  <c r="K21" i="30"/>
  <c r="M15" i="30"/>
  <c r="L15" i="30"/>
  <c r="M14" i="30"/>
  <c r="L14" i="30"/>
  <c r="M13" i="30"/>
  <c r="L13" i="30"/>
  <c r="J12" i="30"/>
  <c r="K12" i="30" s="1"/>
  <c r="J11" i="30"/>
  <c r="K11" i="30" s="1"/>
  <c r="K9" i="30"/>
  <c r="K2" i="30"/>
  <c r="K26" i="29"/>
  <c r="K25" i="29"/>
  <c r="K24" i="29"/>
  <c r="K23" i="29"/>
  <c r="K22" i="29"/>
  <c r="K21" i="29"/>
  <c r="M15" i="29"/>
  <c r="L15" i="29"/>
  <c r="M14" i="29"/>
  <c r="L14" i="29"/>
  <c r="M13" i="29"/>
  <c r="L13" i="29"/>
  <c r="J12" i="29"/>
  <c r="K12" i="29" s="1"/>
  <c r="J11" i="29"/>
  <c r="K11" i="29" s="1"/>
  <c r="K9" i="29"/>
  <c r="K2" i="29"/>
  <c r="K26" i="28"/>
  <c r="K25" i="28"/>
  <c r="K24" i="28"/>
  <c r="K23" i="28"/>
  <c r="K22" i="28"/>
  <c r="K21" i="28"/>
  <c r="M15" i="28"/>
  <c r="L15" i="28"/>
  <c r="M14" i="28"/>
  <c r="L14" i="28"/>
  <c r="M13" i="28"/>
  <c r="L13" i="28"/>
  <c r="J12" i="28"/>
  <c r="K12" i="28" s="1"/>
  <c r="J11" i="28"/>
  <c r="K11" i="28" s="1"/>
  <c r="K9" i="28"/>
  <c r="K2" i="28"/>
  <c r="K26" i="27"/>
  <c r="K25" i="27"/>
  <c r="K24" i="27"/>
  <c r="K23" i="27"/>
  <c r="K22" i="27"/>
  <c r="K21" i="27"/>
  <c r="M15" i="27"/>
  <c r="L15" i="27"/>
  <c r="M14" i="27"/>
  <c r="L14" i="27"/>
  <c r="M13" i="27"/>
  <c r="L13" i="27"/>
  <c r="J12" i="27"/>
  <c r="K12" i="27" s="1"/>
  <c r="J11" i="27"/>
  <c r="K11" i="27" s="1"/>
  <c r="K9" i="27"/>
  <c r="K2" i="27"/>
  <c r="K26" i="26"/>
  <c r="K25" i="26"/>
  <c r="K24" i="26"/>
  <c r="K23" i="26"/>
  <c r="K22" i="26"/>
  <c r="K21" i="26"/>
  <c r="M15" i="26"/>
  <c r="L15" i="26"/>
  <c r="M14" i="26"/>
  <c r="L14" i="26"/>
  <c r="M13" i="26"/>
  <c r="L13" i="26"/>
  <c r="J12" i="26"/>
  <c r="K12" i="26" s="1"/>
  <c r="J11" i="26"/>
  <c r="K11" i="26" s="1"/>
  <c r="K9" i="26"/>
  <c r="K2" i="26"/>
  <c r="K26" i="25"/>
  <c r="K25" i="25"/>
  <c r="K24" i="25"/>
  <c r="K23" i="25"/>
  <c r="K22" i="25"/>
  <c r="K21" i="25"/>
  <c r="M15" i="25"/>
  <c r="L15" i="25"/>
  <c r="M14" i="25"/>
  <c r="L14" i="25"/>
  <c r="M13" i="25"/>
  <c r="L13" i="25"/>
  <c r="J12" i="25"/>
  <c r="K12" i="25" s="1"/>
  <c r="J11" i="25"/>
  <c r="K11" i="25" s="1"/>
  <c r="K9" i="25"/>
  <c r="K2" i="25"/>
  <c r="K26" i="24"/>
  <c r="K25" i="24"/>
  <c r="K24" i="24"/>
  <c r="K23" i="24"/>
  <c r="K22" i="24"/>
  <c r="K21" i="24"/>
  <c r="M15" i="24"/>
  <c r="L15" i="24"/>
  <c r="M14" i="24"/>
  <c r="L14" i="24"/>
  <c r="M13" i="24"/>
  <c r="L13" i="24"/>
  <c r="J12" i="24"/>
  <c r="K12" i="24" s="1"/>
  <c r="J11" i="24"/>
  <c r="K11" i="24" s="1"/>
  <c r="K9" i="24"/>
  <c r="K2" i="24"/>
  <c r="K26" i="23"/>
  <c r="K25" i="23"/>
  <c r="K24" i="23"/>
  <c r="K23" i="23"/>
  <c r="K22" i="23"/>
  <c r="K21" i="23"/>
  <c r="M15" i="23"/>
  <c r="L15" i="23"/>
  <c r="M14" i="23"/>
  <c r="L14" i="23"/>
  <c r="M13" i="23"/>
  <c r="L13" i="23"/>
  <c r="J12" i="23"/>
  <c r="K12" i="23" s="1"/>
  <c r="J11" i="23"/>
  <c r="K11" i="23" s="1"/>
  <c r="K9" i="23"/>
  <c r="K2" i="23"/>
  <c r="K26" i="22"/>
  <c r="K25" i="22"/>
  <c r="K24" i="22"/>
  <c r="K23" i="22"/>
  <c r="K22" i="22"/>
  <c r="K21" i="22"/>
  <c r="M15" i="22"/>
  <c r="L15" i="22"/>
  <c r="M14" i="22"/>
  <c r="L14" i="22"/>
  <c r="M13" i="22"/>
  <c r="L13" i="22"/>
  <c r="J12" i="22"/>
  <c r="K12" i="22" s="1"/>
  <c r="J11" i="22"/>
  <c r="K11" i="22" s="1"/>
  <c r="K10" i="22"/>
  <c r="K9" i="22"/>
  <c r="K2" i="22"/>
  <c r="K26" i="21"/>
  <c r="K25" i="21"/>
  <c r="K24" i="21"/>
  <c r="K23" i="21"/>
  <c r="K22" i="21"/>
  <c r="K21" i="21"/>
  <c r="M15" i="21"/>
  <c r="L15" i="21"/>
  <c r="M14" i="21"/>
  <c r="L14" i="21"/>
  <c r="M13" i="21"/>
  <c r="L13" i="21"/>
  <c r="J12" i="21"/>
  <c r="K12" i="21" s="1"/>
  <c r="J11" i="21"/>
  <c r="K11" i="21" s="1"/>
  <c r="K9" i="21"/>
  <c r="K2" i="21"/>
  <c r="K26" i="20"/>
  <c r="K25" i="20"/>
  <c r="K24" i="20"/>
  <c r="K23" i="20"/>
  <c r="K22" i="20"/>
  <c r="K21" i="20"/>
  <c r="M15" i="20"/>
  <c r="L15" i="20"/>
  <c r="M14" i="20"/>
  <c r="L14" i="20"/>
  <c r="M13" i="20"/>
  <c r="L13" i="20"/>
  <c r="J12" i="20"/>
  <c r="K12" i="20" s="1"/>
  <c r="J11" i="20"/>
  <c r="K11" i="20" s="1"/>
  <c r="K9" i="20"/>
  <c r="K2" i="20"/>
  <c r="K26" i="19"/>
  <c r="K25" i="19"/>
  <c r="K24" i="19"/>
  <c r="K23" i="19"/>
  <c r="K22" i="19"/>
  <c r="K21" i="19"/>
  <c r="M15" i="19"/>
  <c r="L15" i="19"/>
  <c r="M14" i="19"/>
  <c r="L14" i="19"/>
  <c r="M13" i="19"/>
  <c r="L13" i="19"/>
  <c r="J12" i="19"/>
  <c r="K12" i="19" s="1"/>
  <c r="J11" i="19"/>
  <c r="K11" i="19" s="1"/>
  <c r="K9" i="19"/>
  <c r="K2" i="19"/>
  <c r="K26" i="17"/>
  <c r="K25" i="17"/>
  <c r="K24" i="17"/>
  <c r="K23" i="17"/>
  <c r="K22" i="17"/>
  <c r="K21" i="17"/>
  <c r="M15" i="17"/>
  <c r="L15" i="17"/>
  <c r="M14" i="17"/>
  <c r="L14" i="17"/>
  <c r="M13" i="17"/>
  <c r="L13" i="17"/>
  <c r="J12" i="17"/>
  <c r="K12" i="17" s="1"/>
  <c r="J11" i="17"/>
  <c r="K11" i="17" s="1"/>
  <c r="K9" i="17"/>
  <c r="K2" i="17"/>
  <c r="K26" i="16"/>
  <c r="K25" i="16"/>
  <c r="K24" i="16"/>
  <c r="K23" i="16"/>
  <c r="K22" i="16"/>
  <c r="K21" i="16"/>
  <c r="M15" i="16"/>
  <c r="L15" i="16"/>
  <c r="M14" i="16"/>
  <c r="L14" i="16"/>
  <c r="M13" i="16"/>
  <c r="L13" i="16"/>
  <c r="J12" i="16"/>
  <c r="K12" i="16" s="1"/>
  <c r="J11" i="16"/>
  <c r="K11" i="16" s="1"/>
  <c r="K9" i="16"/>
  <c r="K2" i="16"/>
  <c r="K26" i="15"/>
  <c r="K25" i="15"/>
  <c r="K24" i="15"/>
  <c r="K23" i="15"/>
  <c r="K22" i="15"/>
  <c r="K21" i="15"/>
  <c r="M15" i="15"/>
  <c r="L15" i="15"/>
  <c r="L14" i="15"/>
  <c r="M14" i="15" s="1"/>
  <c r="L13" i="15"/>
  <c r="M13" i="15" s="1"/>
  <c r="J12" i="15"/>
  <c r="K12" i="15" s="1"/>
  <c r="K11" i="15"/>
  <c r="K9" i="15"/>
  <c r="K2" i="15"/>
  <c r="L12" i="42" l="1"/>
  <c r="M12" i="42" s="1"/>
  <c r="L11" i="24"/>
  <c r="M11" i="24" s="1"/>
  <c r="L12" i="30"/>
  <c r="M12" i="30" s="1"/>
  <c r="L11" i="40"/>
  <c r="M11" i="40" s="1"/>
  <c r="L12" i="43"/>
  <c r="M12" i="43" s="1"/>
  <c r="L12" i="16"/>
  <c r="M12" i="16" s="1"/>
  <c r="L11" i="28"/>
  <c r="M11" i="28" s="1"/>
  <c r="L12" i="29"/>
  <c r="M12" i="29" s="1"/>
  <c r="L11" i="33"/>
  <c r="M11" i="33" s="1"/>
  <c r="L12" i="35"/>
  <c r="M12" i="35" s="1"/>
  <c r="L9" i="37"/>
  <c r="M9" i="37" s="1"/>
  <c r="L10" i="22"/>
  <c r="M10" i="22" s="1"/>
  <c r="L9" i="24"/>
  <c r="M9" i="24" s="1"/>
  <c r="L9" i="33"/>
  <c r="M9" i="33" s="1"/>
  <c r="L9" i="28"/>
  <c r="M9" i="28" s="1"/>
  <c r="L11" i="37"/>
  <c r="M11" i="37" s="1"/>
  <c r="L11" i="47"/>
  <c r="M11" i="47" s="1"/>
  <c r="L12" i="47"/>
  <c r="M12" i="47" s="1"/>
  <c r="L9" i="47"/>
  <c r="M9" i="47" s="1"/>
  <c r="L9" i="46"/>
  <c r="M9" i="46" s="1"/>
  <c r="L12" i="46"/>
  <c r="M12" i="46" s="1"/>
  <c r="L11" i="46"/>
  <c r="M11" i="46" s="1"/>
  <c r="L9" i="45"/>
  <c r="M9" i="45" s="1"/>
  <c r="L11" i="45"/>
  <c r="M11" i="45" s="1"/>
  <c r="L12" i="45"/>
  <c r="M12" i="45" s="1"/>
  <c r="L11" i="43"/>
  <c r="M11" i="43" s="1"/>
  <c r="L9" i="43"/>
  <c r="M9" i="43" s="1"/>
  <c r="L9" i="42"/>
  <c r="M9" i="42" s="1"/>
  <c r="L11" i="42"/>
  <c r="M11" i="42" s="1"/>
  <c r="L12" i="41"/>
  <c r="M12" i="41" s="1"/>
  <c r="L11" i="41"/>
  <c r="M11" i="41" s="1"/>
  <c r="L9" i="41"/>
  <c r="M9" i="41" s="1"/>
  <c r="L9" i="40"/>
  <c r="M9" i="40" s="1"/>
  <c r="L12" i="40"/>
  <c r="M12" i="40" s="1"/>
  <c r="L11" i="39"/>
  <c r="M11" i="39" s="1"/>
  <c r="L12" i="39"/>
  <c r="M12" i="39" s="1"/>
  <c r="L9" i="39"/>
  <c r="M9" i="39" s="1"/>
  <c r="L12" i="38"/>
  <c r="M12" i="38" s="1"/>
  <c r="L9" i="38"/>
  <c r="M9" i="38" s="1"/>
  <c r="L11" i="38"/>
  <c r="M11" i="38" s="1"/>
  <c r="L12" i="37"/>
  <c r="M12" i="37" s="1"/>
  <c r="L9" i="36"/>
  <c r="M9" i="36" s="1"/>
  <c r="L9" i="35"/>
  <c r="M9" i="35" s="1"/>
  <c r="L11" i="35"/>
  <c r="M11" i="35" s="1"/>
  <c r="L11" i="34"/>
  <c r="M11" i="34" s="1"/>
  <c r="L9" i="34"/>
  <c r="M9" i="34" s="1"/>
  <c r="L12" i="34"/>
  <c r="M12" i="34" s="1"/>
  <c r="L12" i="33"/>
  <c r="M12" i="33" s="1"/>
  <c r="L12" i="32"/>
  <c r="M12" i="32" s="1"/>
  <c r="L9" i="32"/>
  <c r="M9" i="32" s="1"/>
  <c r="L11" i="32"/>
  <c r="M11" i="32" s="1"/>
  <c r="L9" i="30"/>
  <c r="M9" i="30" s="1"/>
  <c r="L11" i="30"/>
  <c r="M11" i="30" s="1"/>
  <c r="L9" i="29"/>
  <c r="M9" i="29" s="1"/>
  <c r="L11" i="29"/>
  <c r="M11" i="29" s="1"/>
  <c r="L12" i="28"/>
  <c r="M12" i="28" s="1"/>
  <c r="L9" i="27"/>
  <c r="M9" i="27" s="1"/>
  <c r="L11" i="27"/>
  <c r="M11" i="27" s="1"/>
  <c r="L12" i="27"/>
  <c r="M12" i="27" s="1"/>
  <c r="L12" i="26"/>
  <c r="M12" i="26" s="1"/>
  <c r="L9" i="26"/>
  <c r="M9" i="26" s="1"/>
  <c r="L11" i="26"/>
  <c r="M11" i="26" s="1"/>
  <c r="L9" i="25"/>
  <c r="M9" i="25" s="1"/>
  <c r="L11" i="25"/>
  <c r="M11" i="25" s="1"/>
  <c r="L12" i="25"/>
  <c r="M12" i="25" s="1"/>
  <c r="L9" i="23"/>
  <c r="M9" i="23" s="1"/>
  <c r="L11" i="23"/>
  <c r="M11" i="23" s="1"/>
  <c r="L12" i="23"/>
  <c r="M12" i="23" s="1"/>
  <c r="L11" i="22"/>
  <c r="M11" i="22" s="1"/>
  <c r="L9" i="22"/>
  <c r="M9" i="22" s="1"/>
  <c r="J4" i="22"/>
  <c r="L11" i="21"/>
  <c r="M11" i="21" s="1"/>
  <c r="L12" i="21"/>
  <c r="M12" i="21" s="1"/>
  <c r="L9" i="21"/>
  <c r="M9" i="21" s="1"/>
  <c r="L12" i="20"/>
  <c r="M12" i="20" s="1"/>
  <c r="L9" i="20"/>
  <c r="M9" i="20" s="1"/>
  <c r="L11" i="20"/>
  <c r="M11" i="20" s="1"/>
  <c r="L11" i="19"/>
  <c r="M11" i="19" s="1"/>
  <c r="L9" i="19"/>
  <c r="M9" i="19" s="1"/>
  <c r="L12" i="19"/>
  <c r="M12" i="19" s="1"/>
  <c r="L12" i="17"/>
  <c r="M12" i="17" s="1"/>
  <c r="L9" i="17"/>
  <c r="M9" i="17" s="1"/>
  <c r="L11" i="17"/>
  <c r="M11" i="17" s="1"/>
  <c r="L11" i="16"/>
  <c r="M11" i="16" s="1"/>
  <c r="L9" i="16"/>
  <c r="M9" i="16" s="1"/>
  <c r="L11" i="15"/>
  <c r="M11" i="15" s="1"/>
  <c r="L9" i="15"/>
  <c r="M9" i="15" s="1"/>
  <c r="L12" i="15"/>
  <c r="M12" i="15" s="1"/>
  <c r="K26" i="14"/>
  <c r="K25" i="14"/>
  <c r="K24" i="14"/>
  <c r="K23" i="14"/>
  <c r="K22" i="14"/>
  <c r="K21" i="14"/>
  <c r="M15" i="14"/>
  <c r="L15" i="14"/>
  <c r="M14" i="14"/>
  <c r="L14" i="14"/>
  <c r="M13" i="14"/>
  <c r="L13" i="14"/>
  <c r="J12" i="14"/>
  <c r="K12" i="14" s="1"/>
  <c r="J11" i="14"/>
  <c r="K11" i="14" s="1"/>
  <c r="K9" i="14"/>
  <c r="K2" i="14"/>
  <c r="L12" i="14" l="1"/>
  <c r="M12" i="14" s="1"/>
  <c r="K5" i="22"/>
  <c r="AC5" i="22"/>
  <c r="X7" i="22" s="1"/>
  <c r="J5" i="22"/>
  <c r="L11" i="14"/>
  <c r="M11" i="14" s="1"/>
  <c r="L9" i="14"/>
  <c r="M9" i="14" s="1"/>
  <c r="F11" i="5"/>
  <c r="Q11" i="5" s="1"/>
  <c r="R11" i="5" s="1"/>
  <c r="T11" i="5"/>
  <c r="U11" i="5"/>
  <c r="G11" i="5" l="1"/>
  <c r="K20" i="22" s="1"/>
  <c r="Y7" i="22" s="1"/>
  <c r="X8" i="22"/>
  <c r="O11" i="5"/>
  <c r="W11" i="5" s="1"/>
  <c r="Y6" i="22" l="1"/>
  <c r="L12" i="22"/>
  <c r="M12" i="22" s="1"/>
  <c r="P11" i="5"/>
  <c r="X9" i="22"/>
  <c r="Y8" i="22"/>
  <c r="X10" i="22" l="1"/>
  <c r="Y9" i="22"/>
  <c r="E5" i="5"/>
  <c r="E7" i="5"/>
  <c r="E9" i="5"/>
  <c r="E16" i="5"/>
  <c r="E33" i="5"/>
  <c r="E8" i="5"/>
  <c r="E6" i="5"/>
  <c r="E34" i="5"/>
  <c r="E24" i="5"/>
  <c r="E37" i="5"/>
  <c r="E19" i="5"/>
  <c r="E30" i="5"/>
  <c r="E31" i="5"/>
  <c r="E32" i="5"/>
  <c r="E20" i="5"/>
  <c r="E17" i="5"/>
  <c r="E27" i="5"/>
  <c r="E22" i="5"/>
  <c r="E23" i="5"/>
  <c r="E29" i="5"/>
  <c r="E12" i="5"/>
  <c r="E18" i="5"/>
  <c r="E14" i="5"/>
  <c r="E28" i="5"/>
  <c r="E36" i="5"/>
  <c r="E13" i="5"/>
  <c r="E35" i="5"/>
  <c r="E21" i="5"/>
  <c r="E10" i="5"/>
  <c r="E15" i="5"/>
  <c r="E25" i="5"/>
  <c r="E26" i="5"/>
  <c r="X11" i="22" l="1"/>
  <c r="Y10" i="22"/>
  <c r="O26" i="5"/>
  <c r="O28" i="5"/>
  <c r="O17" i="5"/>
  <c r="O30" i="5"/>
  <c r="O16" i="5"/>
  <c r="O25" i="5"/>
  <c r="O35" i="5"/>
  <c r="O14" i="5"/>
  <c r="O23" i="5"/>
  <c r="O20" i="5"/>
  <c r="O19" i="5"/>
  <c r="O6" i="5"/>
  <c r="O9" i="5"/>
  <c r="O21" i="5"/>
  <c r="O29" i="5"/>
  <c r="O34" i="5"/>
  <c r="O15" i="5"/>
  <c r="O13" i="5"/>
  <c r="O18" i="5"/>
  <c r="O22" i="5"/>
  <c r="O32" i="5"/>
  <c r="O37" i="5"/>
  <c r="O8" i="5"/>
  <c r="O7" i="5"/>
  <c r="W7" i="5" s="1"/>
  <c r="O10" i="5"/>
  <c r="O36" i="5"/>
  <c r="O12" i="5"/>
  <c r="O27" i="5"/>
  <c r="O31" i="5"/>
  <c r="O24" i="5"/>
  <c r="O33" i="5"/>
  <c r="O5" i="5"/>
  <c r="T5" i="5"/>
  <c r="T7" i="5"/>
  <c r="T9" i="5"/>
  <c r="T16" i="5"/>
  <c r="T33" i="5"/>
  <c r="T8" i="5"/>
  <c r="T6" i="5"/>
  <c r="T34" i="5"/>
  <c r="T24" i="5"/>
  <c r="T37" i="5"/>
  <c r="T19" i="5"/>
  <c r="U19" i="5" s="1"/>
  <c r="T30" i="5"/>
  <c r="T31" i="5"/>
  <c r="T32" i="5"/>
  <c r="T20" i="5"/>
  <c r="T17" i="5"/>
  <c r="T27" i="5"/>
  <c r="T22" i="5"/>
  <c r="T23" i="5"/>
  <c r="T29" i="5"/>
  <c r="T12" i="5"/>
  <c r="T18" i="5"/>
  <c r="T14" i="5"/>
  <c r="T28" i="5"/>
  <c r="U28" i="5" s="1"/>
  <c r="T36" i="5"/>
  <c r="T13" i="5"/>
  <c r="T35" i="5"/>
  <c r="T21" i="5"/>
  <c r="T10" i="5"/>
  <c r="T15" i="5"/>
  <c r="T25" i="5"/>
  <c r="T26" i="5"/>
  <c r="U5" i="5"/>
  <c r="U7" i="5"/>
  <c r="U9" i="5"/>
  <c r="U16" i="5"/>
  <c r="U33" i="5"/>
  <c r="U8" i="5"/>
  <c r="U6" i="5"/>
  <c r="U34" i="5"/>
  <c r="U24" i="5"/>
  <c r="U37" i="5"/>
  <c r="U30" i="5"/>
  <c r="U31" i="5"/>
  <c r="U32" i="5"/>
  <c r="U20" i="5"/>
  <c r="U17" i="5"/>
  <c r="U27" i="5"/>
  <c r="U22" i="5"/>
  <c r="U23" i="5"/>
  <c r="U29" i="5"/>
  <c r="U12" i="5"/>
  <c r="U18" i="5"/>
  <c r="U14" i="5"/>
  <c r="U36" i="5"/>
  <c r="U13" i="5"/>
  <c r="U35" i="5"/>
  <c r="U21" i="5"/>
  <c r="U10" i="5"/>
  <c r="U15" i="5"/>
  <c r="U25" i="5"/>
  <c r="U26" i="5"/>
  <c r="P37" i="5" l="1"/>
  <c r="W37" i="5"/>
  <c r="P20" i="5"/>
  <c r="W20" i="5"/>
  <c r="P31" i="5"/>
  <c r="W31" i="5"/>
  <c r="P15" i="5"/>
  <c r="W15" i="5"/>
  <c r="P23" i="5"/>
  <c r="W23" i="5"/>
  <c r="P16" i="5"/>
  <c r="W16" i="5"/>
  <c r="P26" i="5"/>
  <c r="W26" i="5"/>
  <c r="P24" i="5"/>
  <c r="W24" i="5"/>
  <c r="P13" i="5"/>
  <c r="W13" i="5"/>
  <c r="P28" i="5"/>
  <c r="W28" i="5"/>
  <c r="P32" i="5"/>
  <c r="W32" i="5"/>
  <c r="P9" i="5"/>
  <c r="W9" i="5"/>
  <c r="P5" i="5"/>
  <c r="W5" i="5"/>
  <c r="P7" i="5"/>
  <c r="P22" i="5"/>
  <c r="W22" i="5"/>
  <c r="P34" i="5"/>
  <c r="W34" i="5"/>
  <c r="P6" i="5"/>
  <c r="W6" i="5"/>
  <c r="P14" i="5"/>
  <c r="W14" i="5"/>
  <c r="P30" i="5"/>
  <c r="W30" i="5"/>
  <c r="P36" i="5"/>
  <c r="W36" i="5"/>
  <c r="P21" i="5"/>
  <c r="W21" i="5"/>
  <c r="P25" i="5"/>
  <c r="W25" i="5"/>
  <c r="P10" i="5"/>
  <c r="W10" i="5"/>
  <c r="P27" i="5"/>
  <c r="W27" i="5"/>
  <c r="P33" i="5"/>
  <c r="W33" i="5"/>
  <c r="P12" i="5"/>
  <c r="W12" i="5"/>
  <c r="P8" i="5"/>
  <c r="W8" i="5"/>
  <c r="P18" i="5"/>
  <c r="W18" i="5"/>
  <c r="P29" i="5"/>
  <c r="W29" i="5"/>
  <c r="P19" i="5"/>
  <c r="W19" i="5"/>
  <c r="P35" i="5"/>
  <c r="W35" i="5"/>
  <c r="P17" i="5"/>
  <c r="W17" i="5"/>
  <c r="X12" i="22"/>
  <c r="Y11" i="22"/>
  <c r="X13" i="22" l="1"/>
  <c r="Y12" i="22"/>
  <c r="W39" i="5"/>
  <c r="X14" i="22" l="1"/>
  <c r="Y13" i="22"/>
  <c r="X15" i="22" l="1"/>
  <c r="Y14" i="22"/>
  <c r="X16" i="22" l="1"/>
  <c r="Y15" i="22"/>
  <c r="X17" i="22" l="1"/>
  <c r="Y16" i="22"/>
  <c r="X18" i="22" l="1"/>
  <c r="Y17" i="22"/>
  <c r="X19" i="22" l="1"/>
  <c r="Y18" i="22"/>
  <c r="X20" i="22" l="1"/>
  <c r="Y19" i="22"/>
  <c r="Y20" i="22" l="1"/>
  <c r="X21" i="22"/>
  <c r="X22" i="22" l="1"/>
  <c r="Y21" i="22"/>
  <c r="Y22" i="22" l="1"/>
  <c r="X23" i="22"/>
  <c r="X24" i="22" l="1"/>
  <c r="Y23" i="22"/>
  <c r="X25" i="22" l="1"/>
  <c r="Y24" i="22"/>
  <c r="X26" i="22" l="1"/>
  <c r="Y25" i="22"/>
  <c r="X27" i="22" l="1"/>
  <c r="Y26" i="22"/>
  <c r="X28" i="22" l="1"/>
  <c r="Y27" i="22"/>
  <c r="X29" i="22" l="1"/>
  <c r="Y28" i="22"/>
  <c r="X30" i="22" l="1"/>
  <c r="Y29" i="22"/>
  <c r="X31" i="22" l="1"/>
  <c r="Y30" i="22"/>
  <c r="X32" i="22" l="1"/>
  <c r="Y31" i="22"/>
  <c r="X33" i="22" l="1"/>
  <c r="Y32" i="22"/>
  <c r="X34" i="22" l="1"/>
  <c r="Y33" i="22"/>
  <c r="X35" i="22" l="1"/>
  <c r="Y34" i="22"/>
  <c r="X36" i="22" l="1"/>
  <c r="Y35" i="22"/>
  <c r="X37" i="22" l="1"/>
  <c r="Y36" i="22"/>
  <c r="X38" i="22" l="1"/>
  <c r="Y37" i="22"/>
  <c r="X39" i="22" l="1"/>
  <c r="Y38" i="22"/>
  <c r="X40" i="22" l="1"/>
  <c r="Y39" i="22"/>
  <c r="X41" i="22" l="1"/>
  <c r="Y40" i="22"/>
  <c r="X42" i="22" l="1"/>
  <c r="Y41" i="22"/>
  <c r="X43" i="22" l="1"/>
  <c r="Y42" i="22"/>
  <c r="X44" i="22" l="1"/>
  <c r="Y43" i="22"/>
  <c r="X45" i="22" l="1"/>
  <c r="Y44" i="22"/>
  <c r="X46" i="22" l="1"/>
  <c r="Y45" i="22"/>
  <c r="X47" i="22" l="1"/>
  <c r="Y46" i="22"/>
  <c r="X48" i="22" l="1"/>
  <c r="Y47" i="22"/>
  <c r="X49" i="22" l="1"/>
  <c r="Y48" i="22"/>
  <c r="X50" i="22" l="1"/>
  <c r="Y49" i="22"/>
  <c r="X51" i="22" l="1"/>
  <c r="Y50" i="22"/>
  <c r="X52" i="22" l="1"/>
  <c r="Y51" i="22"/>
  <c r="X53" i="22" l="1"/>
  <c r="Y52" i="22"/>
  <c r="X54" i="22" l="1"/>
  <c r="Y53" i="22"/>
  <c r="X55" i="22" l="1"/>
  <c r="Y54" i="22"/>
  <c r="X56" i="22" l="1"/>
  <c r="Y55" i="22"/>
  <c r="X57" i="22" l="1"/>
  <c r="Y56" i="22"/>
  <c r="X58" i="22" l="1"/>
  <c r="Y57" i="22"/>
  <c r="X59" i="22" l="1"/>
  <c r="Y58" i="22"/>
  <c r="X60" i="22" l="1"/>
  <c r="Y59" i="22"/>
  <c r="X61" i="22" l="1"/>
  <c r="Y60" i="22"/>
  <c r="X62" i="22" l="1"/>
  <c r="Y61" i="22"/>
  <c r="X63" i="22" l="1"/>
  <c r="Y62" i="22"/>
  <c r="X64" i="22" l="1"/>
  <c r="Y63" i="22"/>
  <c r="X65" i="22" l="1"/>
  <c r="Y64" i="22"/>
  <c r="X66" i="22" l="1"/>
  <c r="Y65" i="22"/>
  <c r="X67" i="22" l="1"/>
  <c r="Y66" i="22"/>
  <c r="X68" i="22" l="1"/>
  <c r="Y67" i="22"/>
  <c r="X69" i="22" l="1"/>
  <c r="Y68" i="22"/>
  <c r="X70" i="22" l="1"/>
  <c r="Y69" i="22"/>
  <c r="X71" i="22" l="1"/>
  <c r="Y70" i="22"/>
  <c r="X72" i="22" l="1"/>
  <c r="Y71" i="22"/>
  <c r="X73" i="22" l="1"/>
  <c r="Y72" i="22"/>
  <c r="X74" i="22" l="1"/>
  <c r="Y73" i="22"/>
  <c r="X75" i="22" l="1"/>
  <c r="Y74" i="22"/>
  <c r="X76" i="22" l="1"/>
  <c r="Y75" i="22"/>
  <c r="X77" i="22" l="1"/>
  <c r="Y76" i="22"/>
  <c r="X78" i="22" l="1"/>
  <c r="Y77" i="22"/>
  <c r="X79" i="22" l="1"/>
  <c r="Y78" i="22"/>
  <c r="X80" i="22" l="1"/>
  <c r="Y79" i="22"/>
  <c r="X81" i="22" l="1"/>
  <c r="Y80" i="22"/>
  <c r="X82" i="22" l="1"/>
  <c r="Y81" i="22"/>
  <c r="X83" i="22" l="1"/>
  <c r="Y82" i="22"/>
  <c r="X84" i="22" l="1"/>
  <c r="Y83" i="22"/>
  <c r="X85" i="22" l="1"/>
  <c r="Y84" i="22"/>
  <c r="X86" i="22" l="1"/>
  <c r="Y85" i="22"/>
  <c r="X87" i="22" l="1"/>
  <c r="Y86" i="22"/>
  <c r="X88" i="22" l="1"/>
  <c r="Y87" i="22"/>
  <c r="X89" i="22" l="1"/>
  <c r="Y88" i="22"/>
  <c r="X90" i="22" l="1"/>
  <c r="Y89" i="22"/>
  <c r="X91" i="22" l="1"/>
  <c r="Y90" i="22"/>
  <c r="X92" i="22" l="1"/>
  <c r="Y91" i="22"/>
  <c r="X93" i="22" l="1"/>
  <c r="Y92" i="22"/>
  <c r="X94" i="22" l="1"/>
  <c r="Y93" i="22"/>
  <c r="X95" i="22" l="1"/>
  <c r="Y94" i="22"/>
  <c r="X96" i="22" l="1"/>
  <c r="Y95" i="22"/>
  <c r="X97" i="22" l="1"/>
  <c r="Y96" i="22"/>
  <c r="X98" i="22" l="1"/>
  <c r="Y97" i="22"/>
  <c r="X99" i="22" l="1"/>
  <c r="Y98" i="22"/>
  <c r="X100" i="22" l="1"/>
  <c r="Y99" i="22"/>
  <c r="X101" i="22" l="1"/>
  <c r="Y100" i="22"/>
  <c r="X102" i="22" l="1"/>
  <c r="Y101" i="22"/>
  <c r="X103" i="22" l="1"/>
  <c r="Y102" i="22"/>
  <c r="X104" i="22" l="1"/>
  <c r="Y103" i="22"/>
  <c r="X105" i="22" l="1"/>
  <c r="Y104" i="22"/>
  <c r="X106" i="22" l="1"/>
  <c r="Y105" i="22"/>
  <c r="X107" i="22" l="1"/>
  <c r="Y106" i="22"/>
  <c r="X108" i="22" l="1"/>
  <c r="Y107" i="22"/>
  <c r="X109" i="22" l="1"/>
  <c r="Y108" i="22"/>
  <c r="X110" i="22" l="1"/>
  <c r="Y109" i="22"/>
  <c r="X111" i="22" l="1"/>
  <c r="Y110" i="22"/>
  <c r="X112" i="22" l="1"/>
  <c r="Y111" i="22"/>
  <c r="X113" i="22" l="1"/>
  <c r="Y112" i="22"/>
  <c r="X114" i="22" l="1"/>
  <c r="Y113" i="22"/>
  <c r="X115" i="22" l="1"/>
  <c r="Y114" i="22"/>
  <c r="X116" i="22" l="1"/>
  <c r="Y115" i="22"/>
  <c r="X117" i="22" l="1"/>
  <c r="Y116" i="22"/>
  <c r="X118" i="22" l="1"/>
  <c r="Y117" i="22"/>
  <c r="X119" i="22" l="1"/>
  <c r="Y118" i="22"/>
  <c r="X120" i="22" l="1"/>
  <c r="Y119" i="22"/>
  <c r="X121" i="22" l="1"/>
  <c r="Y120" i="22"/>
  <c r="X122" i="22" l="1"/>
  <c r="Y121" i="22"/>
  <c r="X123" i="22" l="1"/>
  <c r="Y122" i="22"/>
  <c r="X124" i="22" l="1"/>
  <c r="Y123" i="22"/>
  <c r="X125" i="22" l="1"/>
  <c r="Y124" i="22"/>
  <c r="X126" i="22" l="1"/>
  <c r="Y125" i="22"/>
  <c r="X127" i="22" l="1"/>
  <c r="Y126" i="22"/>
  <c r="X128" i="22" l="1"/>
  <c r="Y127" i="22"/>
  <c r="X129" i="22" l="1"/>
  <c r="Y128" i="22"/>
  <c r="X130" i="22" l="1"/>
  <c r="Y129" i="22"/>
  <c r="X131" i="22" l="1"/>
  <c r="Y130" i="22"/>
  <c r="X132" i="22" l="1"/>
  <c r="Y131" i="22"/>
  <c r="X133" i="22" l="1"/>
  <c r="Y132" i="22"/>
  <c r="X134" i="22" l="1"/>
  <c r="Y133" i="22"/>
  <c r="X135" i="22" l="1"/>
  <c r="Y134" i="22"/>
  <c r="X136" i="22" l="1"/>
  <c r="Y135" i="22"/>
  <c r="X137" i="22" l="1"/>
  <c r="Y136" i="22"/>
  <c r="X138" i="22" l="1"/>
  <c r="Y137" i="22"/>
  <c r="X139" i="22" l="1"/>
  <c r="Y138" i="22"/>
  <c r="X140" i="22" l="1"/>
  <c r="Y139" i="22"/>
  <c r="X141" i="22" l="1"/>
  <c r="Y140" i="22"/>
  <c r="X142" i="22" l="1"/>
  <c r="Y141" i="22"/>
  <c r="X143" i="22" l="1"/>
  <c r="Y142" i="22"/>
  <c r="X144" i="22" l="1"/>
  <c r="Y143" i="22"/>
  <c r="X145" i="22" l="1"/>
  <c r="Y144" i="22"/>
  <c r="X146" i="22" l="1"/>
  <c r="Y145" i="22"/>
  <c r="X147" i="22" l="1"/>
  <c r="Y146" i="22"/>
  <c r="X148" i="22" l="1"/>
  <c r="Y147" i="22"/>
  <c r="X149" i="22" l="1"/>
  <c r="Y148" i="22"/>
  <c r="X150" i="22" l="1"/>
  <c r="Y149" i="22"/>
  <c r="X151" i="22" l="1"/>
  <c r="Y150" i="22"/>
  <c r="X152" i="22" l="1"/>
  <c r="Y151" i="22"/>
  <c r="X153" i="22" l="1"/>
  <c r="Y152" i="22"/>
  <c r="X154" i="22" l="1"/>
  <c r="Y153" i="22"/>
  <c r="X155" i="22" l="1"/>
  <c r="Y154" i="22"/>
  <c r="X156" i="22" l="1"/>
  <c r="Y155" i="22"/>
  <c r="X157" i="22" l="1"/>
  <c r="Y156" i="22"/>
  <c r="X158" i="22" l="1"/>
  <c r="Y157" i="22"/>
  <c r="X159" i="22" l="1"/>
  <c r="Y158" i="22"/>
  <c r="X160" i="22" l="1"/>
  <c r="Y159" i="22"/>
  <c r="X161" i="22" l="1"/>
  <c r="Y160" i="22"/>
  <c r="X162" i="22" l="1"/>
  <c r="Y161" i="22"/>
  <c r="X163" i="22" l="1"/>
  <c r="Y162" i="22"/>
  <c r="X164" i="22" l="1"/>
  <c r="Y163" i="22"/>
  <c r="X165" i="22" l="1"/>
  <c r="Y164" i="22"/>
  <c r="X166" i="22" l="1"/>
  <c r="Y165" i="22"/>
  <c r="X167" i="22" l="1"/>
  <c r="Y166" i="22"/>
  <c r="X168" i="22" l="1"/>
  <c r="Y167" i="22"/>
  <c r="X169" i="22" l="1"/>
  <c r="Y168" i="22"/>
  <c r="X170" i="22" l="1"/>
  <c r="Y169" i="22"/>
  <c r="X171" i="22" l="1"/>
  <c r="Y170" i="22"/>
  <c r="X172" i="22" l="1"/>
  <c r="Y171" i="22"/>
  <c r="X173" i="22" l="1"/>
  <c r="Y172" i="22"/>
  <c r="X174" i="22" l="1"/>
  <c r="Y173" i="22"/>
  <c r="X175" i="22" l="1"/>
  <c r="Y174" i="22"/>
  <c r="X176" i="22" l="1"/>
  <c r="Y175" i="22"/>
  <c r="X177" i="22" l="1"/>
  <c r="Y176" i="22"/>
  <c r="X178" i="22" l="1"/>
  <c r="Y177" i="22"/>
  <c r="X179" i="22" l="1"/>
  <c r="Y178" i="22"/>
  <c r="X180" i="22" l="1"/>
  <c r="Y179" i="22"/>
  <c r="X181" i="22" l="1"/>
  <c r="Y180" i="22"/>
  <c r="X182" i="22" l="1"/>
  <c r="Y181" i="22"/>
  <c r="X183" i="22" l="1"/>
  <c r="Y182" i="22"/>
  <c r="X184" i="22" l="1"/>
  <c r="Y183" i="22"/>
  <c r="X185" i="22" l="1"/>
  <c r="Y184" i="22"/>
  <c r="X186" i="22" l="1"/>
  <c r="Y185" i="22"/>
  <c r="X187" i="22" l="1"/>
  <c r="Y186" i="22"/>
  <c r="X188" i="22" l="1"/>
  <c r="Y187" i="22"/>
  <c r="X189" i="22" l="1"/>
  <c r="Y188" i="22"/>
  <c r="X190" i="22" l="1"/>
  <c r="Y189" i="22"/>
  <c r="X191" i="22" l="1"/>
  <c r="Y190" i="22"/>
  <c r="X192" i="22" l="1"/>
  <c r="Y191" i="22"/>
  <c r="X193" i="22" l="1"/>
  <c r="Y192" i="22"/>
  <c r="X194" i="22" l="1"/>
  <c r="Y193" i="22"/>
  <c r="X195" i="22" l="1"/>
  <c r="Y194" i="22"/>
  <c r="X196" i="22" l="1"/>
  <c r="Y195" i="22"/>
  <c r="X197" i="22" l="1"/>
  <c r="Y196" i="22"/>
  <c r="X198" i="22" l="1"/>
  <c r="Y197" i="22"/>
  <c r="X199" i="22" l="1"/>
  <c r="Y198" i="22"/>
  <c r="X200" i="22" l="1"/>
  <c r="Y199" i="22"/>
  <c r="X201" i="22" l="1"/>
  <c r="Y200" i="22"/>
  <c r="X202" i="22" l="1"/>
  <c r="Y201" i="22"/>
  <c r="X203" i="22" l="1"/>
  <c r="Y202" i="22"/>
  <c r="X204" i="22" l="1"/>
  <c r="Y203" i="22"/>
  <c r="X205" i="22" l="1"/>
  <c r="Y204" i="22"/>
  <c r="X206" i="22" l="1"/>
  <c r="Y205" i="22"/>
  <c r="X207" i="22" l="1"/>
  <c r="Y206" i="22"/>
  <c r="X208" i="22" l="1"/>
  <c r="Y207" i="22"/>
  <c r="X209" i="22" l="1"/>
  <c r="Y208" i="22"/>
  <c r="X210" i="22" l="1"/>
  <c r="Y209" i="22"/>
  <c r="X211" i="22" l="1"/>
  <c r="Y210" i="22"/>
  <c r="X212" i="22" l="1"/>
  <c r="Y211" i="22"/>
  <c r="X213" i="22" l="1"/>
  <c r="Y212" i="22"/>
  <c r="X214" i="22" l="1"/>
  <c r="Y213" i="22"/>
  <c r="X215" i="22" l="1"/>
  <c r="Y214" i="22"/>
  <c r="X216" i="22" l="1"/>
  <c r="Y215" i="22"/>
  <c r="X217" i="22" l="1"/>
  <c r="Y216" i="22"/>
  <c r="X218" i="22" l="1"/>
  <c r="Y217" i="22"/>
  <c r="X219" i="22" l="1"/>
  <c r="Y218" i="22"/>
  <c r="X220" i="22" l="1"/>
  <c r="Y219" i="22"/>
  <c r="X221" i="22" l="1"/>
  <c r="Y220" i="22"/>
  <c r="X222" i="22" l="1"/>
  <c r="Y221" i="22"/>
  <c r="X223" i="22" l="1"/>
  <c r="Y222" i="22"/>
  <c r="X224" i="22" l="1"/>
  <c r="Y223" i="22"/>
  <c r="X225" i="22" l="1"/>
  <c r="Y224" i="22"/>
  <c r="X226" i="22" l="1"/>
  <c r="Y225" i="22"/>
  <c r="X227" i="22" l="1"/>
  <c r="Y226" i="22"/>
  <c r="X228" i="22" l="1"/>
  <c r="Y227" i="22"/>
  <c r="X229" i="22" l="1"/>
  <c r="Y228" i="22"/>
  <c r="X230" i="22" l="1"/>
  <c r="Y229" i="22"/>
  <c r="X231" i="22" l="1"/>
  <c r="Y230" i="22"/>
  <c r="X232" i="22" l="1"/>
  <c r="Y231" i="22"/>
  <c r="X233" i="22" l="1"/>
  <c r="Y232" i="22"/>
  <c r="X234" i="22" l="1"/>
  <c r="Y233" i="22"/>
  <c r="X235" i="22" l="1"/>
  <c r="Y234" i="22"/>
  <c r="X236" i="22" l="1"/>
  <c r="Y235" i="22"/>
  <c r="X237" i="22" l="1"/>
  <c r="Y236" i="22"/>
  <c r="X238" i="22" l="1"/>
  <c r="Y237" i="22"/>
  <c r="X239" i="22" l="1"/>
  <c r="Y238" i="22"/>
  <c r="X240" i="22" l="1"/>
  <c r="Y239" i="22"/>
  <c r="X241" i="22" l="1"/>
  <c r="Y240" i="22"/>
  <c r="X242" i="22" l="1"/>
  <c r="Y241" i="22"/>
  <c r="X243" i="22" l="1"/>
  <c r="Y242" i="22"/>
  <c r="X244" i="22" l="1"/>
  <c r="Y243" i="22"/>
  <c r="X245" i="22" l="1"/>
  <c r="Y244" i="22"/>
  <c r="X246" i="22" l="1"/>
  <c r="Y245" i="22"/>
  <c r="X247" i="22" l="1"/>
  <c r="Y246" i="22"/>
  <c r="X248" i="22" l="1"/>
  <c r="Y247" i="22"/>
  <c r="X249" i="22" l="1"/>
  <c r="Y248" i="22"/>
  <c r="X250" i="22" l="1"/>
  <c r="Y249" i="22"/>
  <c r="X251" i="22" l="1"/>
  <c r="Y250" i="22"/>
  <c r="X252" i="22" l="1"/>
  <c r="Y251" i="22"/>
  <c r="X253" i="22" l="1"/>
  <c r="Y252" i="22"/>
  <c r="X254" i="22" l="1"/>
  <c r="Y253" i="22"/>
  <c r="X255" i="22" l="1"/>
  <c r="Y254" i="22"/>
  <c r="X256" i="22" l="1"/>
  <c r="Y255" i="22"/>
  <c r="X257" i="22" l="1"/>
  <c r="Y256" i="22"/>
  <c r="X258" i="22" l="1"/>
  <c r="Y257" i="22"/>
  <c r="X259" i="22" l="1"/>
  <c r="Y258" i="22"/>
  <c r="X260" i="22" l="1"/>
  <c r="Y259" i="22"/>
  <c r="X261" i="22" l="1"/>
  <c r="Y260" i="22"/>
  <c r="X262" i="22" l="1"/>
  <c r="Y261" i="22"/>
  <c r="X263" i="22" l="1"/>
  <c r="Y262" i="22"/>
  <c r="X264" i="22" l="1"/>
  <c r="Y263" i="22"/>
  <c r="X265" i="22" l="1"/>
  <c r="Y264" i="22"/>
  <c r="X266" i="22" l="1"/>
  <c r="Y265" i="22"/>
  <c r="X267" i="22" l="1"/>
  <c r="Y266" i="22"/>
  <c r="X268" i="22" l="1"/>
  <c r="Y267" i="22"/>
  <c r="X269" i="22" l="1"/>
  <c r="Y268" i="22"/>
  <c r="X270" i="22" l="1"/>
  <c r="Y269" i="22"/>
  <c r="X271" i="22" l="1"/>
  <c r="Y270" i="22"/>
  <c r="X272" i="22" l="1"/>
  <c r="Y271" i="22"/>
  <c r="X273" i="22" l="1"/>
  <c r="Y272" i="22"/>
  <c r="X274" i="22" l="1"/>
  <c r="Y273" i="22"/>
  <c r="X275" i="22" l="1"/>
  <c r="Y274" i="22"/>
  <c r="X276" i="22" l="1"/>
  <c r="Y275" i="22"/>
  <c r="X277" i="22" l="1"/>
  <c r="Y276" i="22"/>
  <c r="X278" i="22" l="1"/>
  <c r="Y277" i="22"/>
  <c r="X279" i="22" l="1"/>
  <c r="Y278" i="22"/>
  <c r="X280" i="22" l="1"/>
  <c r="Y279" i="22"/>
  <c r="X281" i="22" l="1"/>
  <c r="Y280" i="22"/>
  <c r="X282" i="22" l="1"/>
  <c r="Y281" i="22"/>
  <c r="X283" i="22" l="1"/>
  <c r="Y282" i="22"/>
  <c r="X284" i="22" l="1"/>
  <c r="Y283" i="22"/>
  <c r="X285" i="22" l="1"/>
  <c r="Y284" i="22"/>
  <c r="X286" i="22" l="1"/>
  <c r="Y285" i="22"/>
  <c r="X287" i="22" l="1"/>
  <c r="Y286" i="22"/>
  <c r="X288" i="22" l="1"/>
  <c r="Y287" i="22"/>
  <c r="X289" i="22" l="1"/>
  <c r="Y288" i="22"/>
  <c r="X290" i="22" l="1"/>
  <c r="Y289" i="22"/>
  <c r="X291" i="22" l="1"/>
  <c r="Y290" i="22"/>
  <c r="X292" i="22" l="1"/>
  <c r="Y291" i="22"/>
  <c r="X293" i="22" l="1"/>
  <c r="Y292" i="22"/>
  <c r="X294" i="22" l="1"/>
  <c r="Y293" i="22"/>
  <c r="X295" i="22" l="1"/>
  <c r="Y294" i="22"/>
  <c r="X296" i="22" l="1"/>
  <c r="Y295" i="22"/>
  <c r="X297" i="22" l="1"/>
  <c r="Y296" i="22"/>
  <c r="X298" i="22" l="1"/>
  <c r="Y297" i="22"/>
  <c r="X299" i="22" l="1"/>
  <c r="Y298" i="22"/>
  <c r="X300" i="22" l="1"/>
  <c r="Y299" i="22"/>
  <c r="X301" i="22" l="1"/>
  <c r="Y300" i="22"/>
  <c r="X302" i="22" l="1"/>
  <c r="Y301" i="22"/>
  <c r="X303" i="22" l="1"/>
  <c r="Y302" i="22"/>
  <c r="X304" i="22" l="1"/>
  <c r="Y303" i="22"/>
  <c r="X305" i="22" l="1"/>
  <c r="Y304" i="22"/>
  <c r="X306" i="22" l="1"/>
  <c r="Y305" i="22"/>
  <c r="X307" i="22" l="1"/>
  <c r="Y306" i="22"/>
  <c r="X308" i="22" l="1"/>
  <c r="Y307" i="22"/>
  <c r="X309" i="22" l="1"/>
  <c r="Y308" i="22"/>
  <c r="X310" i="22" l="1"/>
  <c r="Y309" i="22"/>
  <c r="X311" i="22" l="1"/>
  <c r="Y310" i="22"/>
  <c r="X312" i="22" l="1"/>
  <c r="Y311" i="22"/>
  <c r="X313" i="22" l="1"/>
  <c r="Y312" i="22"/>
  <c r="X314" i="22" l="1"/>
  <c r="Y313" i="22"/>
  <c r="X315" i="22" l="1"/>
  <c r="Y314" i="22"/>
  <c r="X316" i="22" l="1"/>
  <c r="Y315" i="22"/>
  <c r="X317" i="22" l="1"/>
  <c r="Y316" i="22"/>
  <c r="X318" i="22" l="1"/>
  <c r="Y317" i="22"/>
  <c r="X319" i="22" l="1"/>
  <c r="Y318" i="22"/>
  <c r="X320" i="22" l="1"/>
  <c r="Y319" i="22"/>
  <c r="X321" i="22" l="1"/>
  <c r="Y320" i="22"/>
  <c r="X322" i="22" l="1"/>
  <c r="Y321" i="22"/>
  <c r="X323" i="22" l="1"/>
  <c r="Y322" i="22"/>
  <c r="X324" i="22" l="1"/>
  <c r="Y323" i="22"/>
  <c r="X325" i="22" l="1"/>
  <c r="Y324" i="22"/>
  <c r="X326" i="22" l="1"/>
  <c r="Y325" i="22"/>
  <c r="X327" i="22" l="1"/>
  <c r="Y326" i="22"/>
  <c r="X328" i="22" l="1"/>
  <c r="Y327" i="22"/>
  <c r="X329" i="22" l="1"/>
  <c r="Y328" i="22"/>
  <c r="X330" i="22" l="1"/>
  <c r="Y329" i="22"/>
  <c r="X331" i="22" l="1"/>
  <c r="Y330" i="22"/>
  <c r="X332" i="22" l="1"/>
  <c r="Y331" i="22"/>
  <c r="X333" i="22" l="1"/>
  <c r="Y332" i="22"/>
  <c r="X334" i="22" l="1"/>
  <c r="Y333" i="22"/>
  <c r="X335" i="22" l="1"/>
  <c r="Y334" i="22"/>
  <c r="X336" i="22" l="1"/>
  <c r="Y335" i="22"/>
  <c r="X337" i="22" l="1"/>
  <c r="Y336" i="22"/>
  <c r="X338" i="22" l="1"/>
  <c r="Y337" i="22"/>
  <c r="X339" i="22" l="1"/>
  <c r="Y338" i="22"/>
  <c r="X340" i="22" l="1"/>
  <c r="Y339" i="22"/>
  <c r="X341" i="22" l="1"/>
  <c r="Y340" i="22"/>
  <c r="X342" i="22" l="1"/>
  <c r="Y341" i="22"/>
  <c r="X343" i="22" l="1"/>
  <c r="Y342" i="22"/>
  <c r="X344" i="22" l="1"/>
  <c r="Y343" i="22"/>
  <c r="X345" i="22" l="1"/>
  <c r="Y344" i="22"/>
  <c r="X346" i="22" l="1"/>
  <c r="Y345" i="22"/>
  <c r="X347" i="22" l="1"/>
  <c r="Y346" i="22"/>
  <c r="X348" i="22" l="1"/>
  <c r="Y347" i="22"/>
  <c r="X349" i="22" l="1"/>
  <c r="Y348" i="22"/>
  <c r="X350" i="22" l="1"/>
  <c r="Y349" i="22"/>
  <c r="X351" i="22" l="1"/>
  <c r="Y350" i="22"/>
  <c r="X352" i="22" l="1"/>
  <c r="Y351" i="22"/>
  <c r="X353" i="22" l="1"/>
  <c r="Y352" i="22"/>
  <c r="X354" i="22" l="1"/>
  <c r="Y353" i="22"/>
  <c r="X355" i="22" l="1"/>
  <c r="Y354" i="22"/>
  <c r="X356" i="22" l="1"/>
  <c r="Y355" i="22"/>
  <c r="X357" i="22" l="1"/>
  <c r="Y356" i="22"/>
  <c r="X358" i="22" l="1"/>
  <c r="Y357" i="22"/>
  <c r="X359" i="22" l="1"/>
  <c r="Y358" i="22"/>
  <c r="X360" i="22" l="1"/>
  <c r="Y359" i="22"/>
  <c r="X361" i="22" l="1"/>
  <c r="Y360" i="22"/>
  <c r="X362" i="22" l="1"/>
  <c r="Y361" i="22"/>
  <c r="X363" i="22" l="1"/>
  <c r="Y362" i="22"/>
  <c r="X364" i="22" l="1"/>
  <c r="Y363" i="22"/>
  <c r="X365" i="22" l="1"/>
  <c r="Y364" i="22"/>
  <c r="X366" i="22" l="1"/>
  <c r="Y365" i="22"/>
  <c r="X367" i="22" l="1"/>
  <c r="Y366" i="22"/>
  <c r="X368" i="22" l="1"/>
  <c r="Y367" i="22"/>
  <c r="X369" i="22" l="1"/>
  <c r="Y368" i="22"/>
  <c r="X370" i="22" l="1"/>
  <c r="Y369" i="22"/>
  <c r="X371" i="22" l="1"/>
  <c r="Y370" i="22"/>
  <c r="X372" i="22" l="1"/>
  <c r="Y371" i="22"/>
  <c r="X373" i="22" l="1"/>
  <c r="Y372" i="22"/>
  <c r="X374" i="22" l="1"/>
  <c r="Y373" i="22"/>
  <c r="X375" i="22" l="1"/>
  <c r="Y374" i="22"/>
  <c r="X376" i="22" l="1"/>
  <c r="Y375" i="22"/>
  <c r="X377" i="22" l="1"/>
  <c r="Y376" i="22"/>
  <c r="X378" i="22" l="1"/>
  <c r="Y377" i="22"/>
  <c r="X379" i="22" l="1"/>
  <c r="Y378" i="22"/>
  <c r="X380" i="22" l="1"/>
  <c r="Y379" i="22"/>
  <c r="X381" i="22" l="1"/>
  <c r="Y380" i="22"/>
  <c r="X382" i="22" l="1"/>
  <c r="Y381" i="22"/>
  <c r="X383" i="22" l="1"/>
  <c r="Y382" i="22"/>
  <c r="X384" i="22" l="1"/>
  <c r="Y383" i="22"/>
  <c r="X385" i="22" l="1"/>
  <c r="Y384" i="22"/>
  <c r="X386" i="22" l="1"/>
  <c r="Y385" i="22"/>
  <c r="X387" i="22" l="1"/>
  <c r="Y386" i="22"/>
  <c r="X388" i="22" l="1"/>
  <c r="Y387" i="22"/>
  <c r="X389" i="22" l="1"/>
  <c r="Y388" i="22"/>
  <c r="X390" i="22" l="1"/>
  <c r="Y389" i="22"/>
  <c r="X391" i="22" l="1"/>
  <c r="Y390" i="22"/>
  <c r="X392" i="22" l="1"/>
  <c r="Y391" i="22"/>
  <c r="X393" i="22" l="1"/>
  <c r="Y392" i="22"/>
  <c r="X394" i="22" l="1"/>
  <c r="Y393" i="22"/>
  <c r="X395" i="22" l="1"/>
  <c r="Y394" i="22"/>
  <c r="X396" i="22" l="1"/>
  <c r="Y395" i="22"/>
  <c r="X397" i="22" l="1"/>
  <c r="Y396" i="22"/>
  <c r="X398" i="22" l="1"/>
  <c r="Y397" i="22"/>
  <c r="X399" i="22" l="1"/>
  <c r="Y398" i="22"/>
  <c r="X400" i="22" l="1"/>
  <c r="Y399" i="22"/>
  <c r="X401" i="22" l="1"/>
  <c r="Y400" i="22"/>
  <c r="X402" i="22" l="1"/>
  <c r="Y401" i="22"/>
  <c r="X403" i="22" l="1"/>
  <c r="Y402" i="22"/>
  <c r="X404" i="22" l="1"/>
  <c r="Y403" i="22"/>
  <c r="X405" i="22" l="1"/>
  <c r="Y404" i="22"/>
  <c r="X406" i="22" l="1"/>
  <c r="Y405" i="22"/>
  <c r="X407" i="22" l="1"/>
  <c r="Y406" i="22"/>
  <c r="X408" i="22" l="1"/>
  <c r="Y407" i="22"/>
  <c r="X409" i="22" l="1"/>
  <c r="Y408" i="22"/>
  <c r="X410" i="22" l="1"/>
  <c r="Y409" i="22"/>
  <c r="X411" i="22" l="1"/>
  <c r="Y410" i="22"/>
  <c r="X412" i="22" l="1"/>
  <c r="Y411" i="22"/>
  <c r="X413" i="22" l="1"/>
  <c r="Y412" i="22"/>
  <c r="X414" i="22" l="1"/>
  <c r="Y413" i="22"/>
  <c r="X415" i="22" l="1"/>
  <c r="Y414" i="22"/>
  <c r="X416" i="22" l="1"/>
  <c r="Y415" i="22"/>
  <c r="X417" i="22" l="1"/>
  <c r="Y416" i="22"/>
  <c r="X418" i="22" l="1"/>
  <c r="Y417" i="22"/>
  <c r="X419" i="22" l="1"/>
  <c r="Y418" i="22"/>
  <c r="X420" i="22" l="1"/>
  <c r="Y419" i="22"/>
  <c r="X421" i="22" l="1"/>
  <c r="Y420" i="22"/>
  <c r="X422" i="22" l="1"/>
  <c r="Y421" i="22"/>
  <c r="X423" i="22" l="1"/>
  <c r="Y422" i="22"/>
  <c r="X424" i="22" l="1"/>
  <c r="Y423" i="22"/>
  <c r="X425" i="22" l="1"/>
  <c r="Y424" i="22"/>
  <c r="X426" i="22" l="1"/>
  <c r="Y425" i="22"/>
  <c r="X427" i="22" l="1"/>
  <c r="Y426" i="22"/>
  <c r="X428" i="22" l="1"/>
  <c r="Y427" i="22"/>
  <c r="X429" i="22" l="1"/>
  <c r="Y428" i="22"/>
  <c r="X430" i="22" l="1"/>
  <c r="Y429" i="22"/>
  <c r="X431" i="22" l="1"/>
  <c r="Y430" i="22"/>
  <c r="X432" i="22" l="1"/>
  <c r="Y431" i="22"/>
  <c r="X433" i="22" l="1"/>
  <c r="Y432" i="22"/>
  <c r="X434" i="22" l="1"/>
  <c r="Y433" i="22"/>
  <c r="X435" i="22" l="1"/>
  <c r="Y434" i="22"/>
  <c r="X436" i="22" l="1"/>
  <c r="Y435" i="22"/>
  <c r="X437" i="22" l="1"/>
  <c r="Y436" i="22"/>
  <c r="X438" i="22" l="1"/>
  <c r="Y437" i="22"/>
  <c r="X439" i="22" l="1"/>
  <c r="Y438" i="22"/>
  <c r="X440" i="22" l="1"/>
  <c r="Y439" i="22"/>
  <c r="X441" i="22" l="1"/>
  <c r="Y440" i="22"/>
  <c r="X442" i="22" l="1"/>
  <c r="Y441" i="22"/>
  <c r="X443" i="22" l="1"/>
  <c r="Y442" i="22"/>
  <c r="X444" i="22" l="1"/>
  <c r="Y443" i="22"/>
  <c r="X445" i="22" l="1"/>
  <c r="Y444" i="22"/>
  <c r="X446" i="22" l="1"/>
  <c r="Y445" i="22"/>
  <c r="X447" i="22" l="1"/>
  <c r="Y446" i="22"/>
  <c r="X448" i="22" l="1"/>
  <c r="Y447" i="22"/>
  <c r="X449" i="22" l="1"/>
  <c r="Y448" i="22"/>
  <c r="X450" i="22" l="1"/>
  <c r="Y449" i="22"/>
  <c r="X451" i="22" l="1"/>
  <c r="Y450" i="22"/>
  <c r="X452" i="22" l="1"/>
  <c r="Y451" i="22"/>
  <c r="X453" i="22" l="1"/>
  <c r="Y452" i="22"/>
  <c r="X454" i="22" l="1"/>
  <c r="Y453" i="22"/>
  <c r="X455" i="22" l="1"/>
  <c r="Y454" i="22"/>
  <c r="X456" i="22" l="1"/>
  <c r="Y455" i="22"/>
  <c r="X457" i="22" l="1"/>
  <c r="Y456" i="22"/>
  <c r="X458" i="22" l="1"/>
  <c r="Y457" i="22"/>
  <c r="X459" i="22" l="1"/>
  <c r="Y458" i="22"/>
  <c r="X460" i="22" l="1"/>
  <c r="Y459" i="22"/>
  <c r="X461" i="22" l="1"/>
  <c r="Y460" i="22"/>
  <c r="X462" i="22" l="1"/>
  <c r="Y461" i="22"/>
  <c r="X463" i="22" l="1"/>
  <c r="Y462" i="22"/>
  <c r="X464" i="22" l="1"/>
  <c r="Y463" i="22"/>
  <c r="X465" i="22" l="1"/>
  <c r="Y464" i="22"/>
  <c r="X466" i="22" l="1"/>
  <c r="Y465" i="22"/>
  <c r="X467" i="22" l="1"/>
  <c r="Y466" i="22"/>
  <c r="X468" i="22" l="1"/>
  <c r="Y467" i="22"/>
  <c r="X469" i="22" l="1"/>
  <c r="Y468" i="22"/>
  <c r="X470" i="22" l="1"/>
  <c r="Y469" i="22"/>
  <c r="X471" i="22" l="1"/>
  <c r="Y470" i="22"/>
  <c r="X472" i="22" l="1"/>
  <c r="Y471" i="22"/>
  <c r="X473" i="22" l="1"/>
  <c r="Y472" i="22"/>
  <c r="X474" i="22" l="1"/>
  <c r="Y473" i="22"/>
  <c r="X475" i="22" l="1"/>
  <c r="Y474" i="22"/>
  <c r="X476" i="22" l="1"/>
  <c r="Y475" i="22"/>
  <c r="X477" i="22" l="1"/>
  <c r="Y476" i="22"/>
  <c r="X478" i="22" l="1"/>
  <c r="Y477" i="22"/>
  <c r="X479" i="22" l="1"/>
  <c r="Y478" i="22"/>
  <c r="X480" i="22" l="1"/>
  <c r="Y479" i="22"/>
  <c r="X481" i="22" l="1"/>
  <c r="Y480" i="22"/>
  <c r="X482" i="22" l="1"/>
  <c r="Y481" i="22"/>
  <c r="X483" i="22" l="1"/>
  <c r="Y482" i="22"/>
  <c r="X484" i="22" l="1"/>
  <c r="Y483" i="22"/>
  <c r="X485" i="22" l="1"/>
  <c r="Y484" i="22"/>
  <c r="X486" i="22" l="1"/>
  <c r="Y485" i="22"/>
  <c r="X487" i="22" l="1"/>
  <c r="Y486" i="22"/>
  <c r="X488" i="22" l="1"/>
  <c r="Y487" i="22"/>
  <c r="X489" i="22" l="1"/>
  <c r="Y488" i="22"/>
  <c r="X490" i="22" l="1"/>
  <c r="Y489" i="22"/>
  <c r="X491" i="22" l="1"/>
  <c r="Y490" i="22"/>
  <c r="X492" i="22" l="1"/>
  <c r="Y491" i="22"/>
  <c r="X493" i="22" l="1"/>
  <c r="Y492" i="22"/>
  <c r="X494" i="22" l="1"/>
  <c r="Y493" i="22"/>
  <c r="X495" i="22" l="1"/>
  <c r="Y494" i="22"/>
  <c r="X496" i="22" l="1"/>
  <c r="Y495" i="22"/>
  <c r="X497" i="22" l="1"/>
  <c r="Y496" i="22"/>
  <c r="X498" i="22" l="1"/>
  <c r="Y497" i="22"/>
  <c r="X499" i="22" l="1"/>
  <c r="Y498" i="22"/>
  <c r="X500" i="22" l="1"/>
  <c r="Y499" i="22"/>
  <c r="X501" i="22" l="1"/>
  <c r="Y500" i="22"/>
  <c r="X502" i="22" l="1"/>
  <c r="Y501" i="22"/>
  <c r="X503" i="22" l="1"/>
  <c r="Y502" i="22"/>
  <c r="X504" i="22" l="1"/>
  <c r="Y503" i="22"/>
  <c r="X505" i="22" l="1"/>
  <c r="Y504" i="22"/>
  <c r="X506" i="22" l="1"/>
  <c r="Y506" i="22" s="1"/>
  <c r="Y505" i="22"/>
  <c r="D3" i="6" l="1"/>
  <c r="E3" i="6"/>
  <c r="D4" i="6"/>
  <c r="E4" i="6"/>
  <c r="D5" i="6"/>
  <c r="E5" i="6"/>
  <c r="D6" i="6"/>
  <c r="E6" i="6"/>
  <c r="D7" i="6"/>
  <c r="E7" i="6"/>
  <c r="D8" i="6"/>
  <c r="E8" i="6"/>
  <c r="D10" i="6"/>
  <c r="E10" i="6"/>
  <c r="D11" i="6"/>
  <c r="E11" i="6"/>
  <c r="D12" i="6"/>
  <c r="E12" i="6"/>
  <c r="D13" i="6"/>
  <c r="E13" i="6"/>
  <c r="D14" i="6"/>
  <c r="E14" i="6"/>
  <c r="D15" i="6"/>
  <c r="E15" i="6"/>
  <c r="D16" i="6"/>
  <c r="E16" i="6"/>
  <c r="D17" i="6"/>
  <c r="E17" i="6"/>
  <c r="D18" i="6"/>
  <c r="E18" i="6"/>
  <c r="D19" i="6"/>
  <c r="E19" i="6"/>
  <c r="D20" i="6"/>
  <c r="E20" i="6"/>
  <c r="D21" i="6"/>
  <c r="E21" i="6"/>
  <c r="D22" i="6"/>
  <c r="E22" i="6"/>
  <c r="D23" i="6"/>
  <c r="E23" i="6"/>
  <c r="D24" i="6"/>
  <c r="E24" i="6"/>
  <c r="D25" i="6"/>
  <c r="E25" i="6"/>
  <c r="D26" i="6"/>
  <c r="E26" i="6"/>
  <c r="D27" i="6"/>
  <c r="E27" i="6"/>
  <c r="D28" i="6"/>
  <c r="E28" i="6"/>
  <c r="D29" i="6"/>
  <c r="E29" i="6"/>
  <c r="D30" i="6"/>
  <c r="E30" i="6"/>
  <c r="F32" i="5" s="1"/>
  <c r="D31" i="6"/>
  <c r="E31" i="6"/>
  <c r="D32" i="6"/>
  <c r="E32" i="6"/>
  <c r="D33" i="6"/>
  <c r="E33" i="6"/>
  <c r="D34" i="6"/>
  <c r="E34" i="6"/>
  <c r="D35" i="6"/>
  <c r="E35" i="6"/>
  <c r="C4" i="6"/>
  <c r="C5" i="6"/>
  <c r="C6" i="6"/>
  <c r="C7" i="6"/>
  <c r="C8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" i="6"/>
  <c r="O3" i="5"/>
  <c r="K10" i="47" l="1"/>
  <c r="F37" i="5"/>
  <c r="K10" i="42"/>
  <c r="F33" i="5"/>
  <c r="K10" i="37"/>
  <c r="F27" i="5"/>
  <c r="K10" i="33"/>
  <c r="F23" i="5"/>
  <c r="K10" i="29"/>
  <c r="F19" i="5"/>
  <c r="K10" i="27"/>
  <c r="F17" i="5"/>
  <c r="K10" i="24"/>
  <c r="F13" i="5"/>
  <c r="K10" i="21"/>
  <c r="F10" i="5"/>
  <c r="K10" i="16"/>
  <c r="F6" i="5"/>
  <c r="K10" i="45"/>
  <c r="F35" i="5"/>
  <c r="K10" i="41"/>
  <c r="F31" i="5"/>
  <c r="K10" i="39"/>
  <c r="F29" i="5"/>
  <c r="K10" i="35"/>
  <c r="F25" i="5"/>
  <c r="K10" i="31"/>
  <c r="F21" i="5"/>
  <c r="K10" i="14"/>
  <c r="F15" i="5"/>
  <c r="K10" i="19"/>
  <c r="F8" i="5"/>
  <c r="K10" i="46"/>
  <c r="F36" i="5"/>
  <c r="K10" i="43"/>
  <c r="F34" i="5"/>
  <c r="K10" i="40"/>
  <c r="F30" i="5"/>
  <c r="K10" i="36"/>
  <c r="F26" i="5"/>
  <c r="K10" i="32"/>
  <c r="F22" i="5"/>
  <c r="K10" i="28"/>
  <c r="F18" i="5"/>
  <c r="K10" i="25"/>
  <c r="F14" i="5"/>
  <c r="K10" i="20"/>
  <c r="F9" i="5"/>
  <c r="K10" i="15"/>
  <c r="F5" i="5"/>
  <c r="Q32" i="5"/>
  <c r="R32" i="5" s="1"/>
  <c r="G32" i="5"/>
  <c r="K10" i="38"/>
  <c r="F28" i="5"/>
  <c r="K10" i="34"/>
  <c r="F24" i="5"/>
  <c r="K10" i="30"/>
  <c r="F20" i="5"/>
  <c r="K10" i="26"/>
  <c r="F16" i="5"/>
  <c r="K10" i="23"/>
  <c r="F12" i="5"/>
  <c r="K10" i="17"/>
  <c r="F7" i="5"/>
  <c r="O39" i="5"/>
  <c r="P39" i="5"/>
  <c r="Q7" i="5" l="1"/>
  <c r="R7" i="5" s="1"/>
  <c r="G7" i="5"/>
  <c r="K20" i="17" s="1"/>
  <c r="Y6" i="17" s="1"/>
  <c r="Q16" i="5"/>
  <c r="R16" i="5" s="1"/>
  <c r="G16" i="5"/>
  <c r="K20" i="26" s="1"/>
  <c r="Y6" i="26" s="1"/>
  <c r="Q24" i="5"/>
  <c r="R24" i="5" s="1"/>
  <c r="G24" i="5"/>
  <c r="K20" i="34" s="1"/>
  <c r="Y6" i="34" s="1"/>
  <c r="Q9" i="5"/>
  <c r="R9" i="5" s="1"/>
  <c r="G9" i="5"/>
  <c r="K20" i="20" s="1"/>
  <c r="Y6" i="20" s="1"/>
  <c r="Q18" i="5"/>
  <c r="R18" i="5" s="1"/>
  <c r="G18" i="5"/>
  <c r="K20" i="28" s="1"/>
  <c r="Y6" i="28" s="1"/>
  <c r="Q26" i="5"/>
  <c r="R26" i="5" s="1"/>
  <c r="G26" i="5"/>
  <c r="K20" i="36" s="1"/>
  <c r="Q34" i="5"/>
  <c r="R34" i="5" s="1"/>
  <c r="G34" i="5"/>
  <c r="K20" i="43" s="1"/>
  <c r="Y6" i="43" s="1"/>
  <c r="Q8" i="5"/>
  <c r="R8" i="5" s="1"/>
  <c r="G8" i="5"/>
  <c r="K20" i="19" s="1"/>
  <c r="Y6" i="19" s="1"/>
  <c r="Q21" i="5"/>
  <c r="R21" i="5" s="1"/>
  <c r="G21" i="5"/>
  <c r="K20" i="31" s="1"/>
  <c r="L10" i="31" s="1"/>
  <c r="M10" i="31" s="1"/>
  <c r="Q29" i="5"/>
  <c r="R29" i="5" s="1"/>
  <c r="G29" i="5"/>
  <c r="K20" i="39" s="1"/>
  <c r="Y6" i="39" s="1"/>
  <c r="Q35" i="5"/>
  <c r="R35" i="5" s="1"/>
  <c r="G35" i="5"/>
  <c r="K20" i="45" s="1"/>
  <c r="Y6" i="45" s="1"/>
  <c r="Q10" i="5"/>
  <c r="R10" i="5" s="1"/>
  <c r="G10" i="5"/>
  <c r="K20" i="21" s="1"/>
  <c r="Y6" i="21" s="1"/>
  <c r="Q17" i="5"/>
  <c r="R17" i="5" s="1"/>
  <c r="G17" i="5"/>
  <c r="K20" i="27" s="1"/>
  <c r="Y6" i="27" s="1"/>
  <c r="Q23" i="5"/>
  <c r="R23" i="5" s="1"/>
  <c r="G23" i="5"/>
  <c r="K20" i="33" s="1"/>
  <c r="Y6" i="33" s="1"/>
  <c r="Q33" i="5"/>
  <c r="R33" i="5" s="1"/>
  <c r="G33" i="5"/>
  <c r="K20" i="42" s="1"/>
  <c r="Y6" i="42" s="1"/>
  <c r="J4" i="17"/>
  <c r="L10" i="17"/>
  <c r="M10" i="17" s="1"/>
  <c r="L10" i="26"/>
  <c r="M10" i="26" s="1"/>
  <c r="J4" i="26"/>
  <c r="L10" i="34"/>
  <c r="M10" i="34" s="1"/>
  <c r="J4" i="34"/>
  <c r="J4" i="20"/>
  <c r="L10" i="20"/>
  <c r="M10" i="20" s="1"/>
  <c r="J4" i="28"/>
  <c r="L10" i="28"/>
  <c r="M10" i="28" s="1"/>
  <c r="J4" i="36"/>
  <c r="J4" i="43"/>
  <c r="L10" i="43"/>
  <c r="M10" i="43" s="1"/>
  <c r="J4" i="19"/>
  <c r="L10" i="19"/>
  <c r="M10" i="19" s="1"/>
  <c r="J4" i="31"/>
  <c r="L10" i="39"/>
  <c r="M10" i="39" s="1"/>
  <c r="J4" i="39"/>
  <c r="J4" i="45"/>
  <c r="L10" i="45"/>
  <c r="M10" i="45" s="1"/>
  <c r="L10" i="21"/>
  <c r="M10" i="21" s="1"/>
  <c r="J4" i="21"/>
  <c r="J4" i="27"/>
  <c r="L10" i="27"/>
  <c r="M10" i="27" s="1"/>
  <c r="L10" i="33"/>
  <c r="M10" i="33" s="1"/>
  <c r="J4" i="33"/>
  <c r="L10" i="42"/>
  <c r="M10" i="42" s="1"/>
  <c r="J4" i="42"/>
  <c r="Q12" i="5"/>
  <c r="R12" i="5" s="1"/>
  <c r="G12" i="5"/>
  <c r="K20" i="23" s="1"/>
  <c r="Y6" i="23" s="1"/>
  <c r="Q20" i="5"/>
  <c r="R20" i="5" s="1"/>
  <c r="G20" i="5"/>
  <c r="K20" i="30" s="1"/>
  <c r="Y6" i="30" s="1"/>
  <c r="Q28" i="5"/>
  <c r="R28" i="5" s="1"/>
  <c r="G28" i="5"/>
  <c r="K20" i="38" s="1"/>
  <c r="Y6" i="38" s="1"/>
  <c r="Q5" i="5"/>
  <c r="R5" i="5" s="1"/>
  <c r="G5" i="5"/>
  <c r="K20" i="15" s="1"/>
  <c r="Y6" i="15" s="1"/>
  <c r="Q14" i="5"/>
  <c r="R14" i="5" s="1"/>
  <c r="G14" i="5"/>
  <c r="K20" i="25" s="1"/>
  <c r="Y6" i="25" s="1"/>
  <c r="Q22" i="5"/>
  <c r="R22" i="5" s="1"/>
  <c r="G22" i="5"/>
  <c r="K20" i="32" s="1"/>
  <c r="Y6" i="32" s="1"/>
  <c r="Q30" i="5"/>
  <c r="R30" i="5" s="1"/>
  <c r="G30" i="5"/>
  <c r="K20" i="40" s="1"/>
  <c r="Y6" i="40" s="1"/>
  <c r="Q36" i="5"/>
  <c r="R36" i="5" s="1"/>
  <c r="G36" i="5"/>
  <c r="K20" i="46" s="1"/>
  <c r="Y6" i="46" s="1"/>
  <c r="Q15" i="5"/>
  <c r="R15" i="5" s="1"/>
  <c r="G15" i="5"/>
  <c r="K20" i="14" s="1"/>
  <c r="Y6" i="14" s="1"/>
  <c r="Q25" i="5"/>
  <c r="R25" i="5" s="1"/>
  <c r="G25" i="5"/>
  <c r="K20" i="35" s="1"/>
  <c r="Y6" i="35" s="1"/>
  <c r="Q31" i="5"/>
  <c r="R31" i="5" s="1"/>
  <c r="G31" i="5"/>
  <c r="K20" i="41" s="1"/>
  <c r="Y6" i="41" s="1"/>
  <c r="Q6" i="5"/>
  <c r="R6" i="5" s="1"/>
  <c r="G6" i="5"/>
  <c r="K20" i="16" s="1"/>
  <c r="Y6" i="16" s="1"/>
  <c r="Q13" i="5"/>
  <c r="R13" i="5" s="1"/>
  <c r="G13" i="5"/>
  <c r="K20" i="24" s="1"/>
  <c r="Q19" i="5"/>
  <c r="R19" i="5" s="1"/>
  <c r="G19" i="5"/>
  <c r="K20" i="29" s="1"/>
  <c r="Y6" i="29" s="1"/>
  <c r="Q27" i="5"/>
  <c r="R27" i="5" s="1"/>
  <c r="G27" i="5"/>
  <c r="K20" i="37" s="1"/>
  <c r="Y6" i="37" s="1"/>
  <c r="Q37" i="5"/>
  <c r="R37" i="5" s="1"/>
  <c r="G37" i="5"/>
  <c r="K20" i="47" s="1"/>
  <c r="Y6" i="47" s="1"/>
  <c r="L10" i="23"/>
  <c r="M10" i="23" s="1"/>
  <c r="J4" i="23"/>
  <c r="L10" i="30"/>
  <c r="M10" i="30" s="1"/>
  <c r="J4" i="30"/>
  <c r="J4" i="38"/>
  <c r="L10" i="38"/>
  <c r="M10" i="38" s="1"/>
  <c r="L10" i="15"/>
  <c r="M10" i="15" s="1"/>
  <c r="J4" i="15"/>
  <c r="J4" i="25"/>
  <c r="L10" i="25"/>
  <c r="M10" i="25" s="1"/>
  <c r="J4" i="32"/>
  <c r="L10" i="32"/>
  <c r="M10" i="32" s="1"/>
  <c r="L10" i="40"/>
  <c r="M10" i="40" s="1"/>
  <c r="J4" i="40"/>
  <c r="L10" i="46"/>
  <c r="M10" i="46" s="1"/>
  <c r="J4" i="46"/>
  <c r="J4" i="14"/>
  <c r="L10" i="14"/>
  <c r="M10" i="14" s="1"/>
  <c r="J4" i="35"/>
  <c r="L10" i="35"/>
  <c r="M10" i="35" s="1"/>
  <c r="J4" i="41"/>
  <c r="L10" i="41"/>
  <c r="M10" i="41" s="1"/>
  <c r="L10" i="16"/>
  <c r="M10" i="16" s="1"/>
  <c r="J4" i="16"/>
  <c r="J4" i="24"/>
  <c r="L10" i="24"/>
  <c r="M10" i="24" s="1"/>
  <c r="L10" i="29"/>
  <c r="M10" i="29" s="1"/>
  <c r="J4" i="29"/>
  <c r="J4" i="37"/>
  <c r="L10" i="37"/>
  <c r="M10" i="37" s="1"/>
  <c r="L10" i="47"/>
  <c r="M10" i="47" s="1"/>
  <c r="J4" i="47"/>
  <c r="Y6" i="36" l="1"/>
  <c r="L11" i="36"/>
  <c r="M11" i="36" s="1"/>
  <c r="L12" i="36"/>
  <c r="M12" i="36" s="1"/>
  <c r="Y6" i="24"/>
  <c r="L12" i="24"/>
  <c r="M12" i="24" s="1"/>
  <c r="L10" i="36"/>
  <c r="M10" i="36" s="1"/>
  <c r="Y6" i="31"/>
  <c r="L12" i="31"/>
  <c r="M12" i="31" s="1"/>
  <c r="L11" i="31"/>
  <c r="M11" i="31" s="1"/>
  <c r="L9" i="31"/>
  <c r="M9" i="31" s="1"/>
  <c r="K5" i="24"/>
  <c r="J5" i="24"/>
  <c r="AC5" i="24"/>
  <c r="X7" i="24" s="1"/>
  <c r="K5" i="38"/>
  <c r="J5" i="38"/>
  <c r="AC5" i="38"/>
  <c r="X7" i="38" s="1"/>
  <c r="J5" i="47"/>
  <c r="AC5" i="47"/>
  <c r="X7" i="47" s="1"/>
  <c r="K5" i="47"/>
  <c r="J5" i="29"/>
  <c r="AC5" i="29"/>
  <c r="X7" i="29" s="1"/>
  <c r="K5" i="29"/>
  <c r="AC5" i="16"/>
  <c r="X7" i="16" s="1"/>
  <c r="J5" i="16"/>
  <c r="K5" i="16"/>
  <c r="K5" i="46"/>
  <c r="J5" i="46"/>
  <c r="AC5" i="46"/>
  <c r="X7" i="46" s="1"/>
  <c r="K5" i="15"/>
  <c r="J5" i="15"/>
  <c r="AC5" i="15"/>
  <c r="X7" i="15" s="1"/>
  <c r="AC5" i="30"/>
  <c r="X7" i="30" s="1"/>
  <c r="J5" i="30"/>
  <c r="K5" i="30"/>
  <c r="K5" i="42"/>
  <c r="AC5" i="42"/>
  <c r="X7" i="42" s="1"/>
  <c r="J5" i="42"/>
  <c r="K5" i="31"/>
  <c r="AC5" i="31"/>
  <c r="X7" i="31" s="1"/>
  <c r="J5" i="31"/>
  <c r="AC5" i="34"/>
  <c r="X7" i="34" s="1"/>
  <c r="J5" i="34"/>
  <c r="K5" i="34"/>
  <c r="R39" i="5"/>
  <c r="Q39" i="5"/>
  <c r="K5" i="27"/>
  <c r="J5" i="27"/>
  <c r="AC5" i="27"/>
  <c r="X7" i="27" s="1"/>
  <c r="AC5" i="45"/>
  <c r="X7" i="45" s="1"/>
  <c r="J5" i="45"/>
  <c r="K5" i="45"/>
  <c r="K5" i="43"/>
  <c r="AC5" i="43"/>
  <c r="X7" i="43" s="1"/>
  <c r="J5" i="43"/>
  <c r="K5" i="28"/>
  <c r="J5" i="28"/>
  <c r="AC5" i="28"/>
  <c r="X7" i="28" s="1"/>
  <c r="AC5" i="17"/>
  <c r="X7" i="17" s="1"/>
  <c r="K5" i="17"/>
  <c r="J5" i="17"/>
  <c r="AC5" i="35"/>
  <c r="X7" i="35" s="1"/>
  <c r="J5" i="35"/>
  <c r="K5" i="35"/>
  <c r="J5" i="32"/>
  <c r="K5" i="32"/>
  <c r="AC5" i="32"/>
  <c r="X7" i="32" s="1"/>
  <c r="K5" i="40"/>
  <c r="J5" i="40"/>
  <c r="AC5" i="40"/>
  <c r="X7" i="40" s="1"/>
  <c r="J5" i="23"/>
  <c r="AC5" i="23"/>
  <c r="X7" i="23" s="1"/>
  <c r="K5" i="23"/>
  <c r="J5" i="33"/>
  <c r="AC5" i="33"/>
  <c r="X7" i="33" s="1"/>
  <c r="K5" i="33"/>
  <c r="AC5" i="21"/>
  <c r="X7" i="21" s="1"/>
  <c r="K5" i="21"/>
  <c r="J5" i="21"/>
  <c r="AC5" i="39"/>
  <c r="X7" i="39" s="1"/>
  <c r="K5" i="39"/>
  <c r="J5" i="39"/>
  <c r="K5" i="26"/>
  <c r="J5" i="26"/>
  <c r="AC5" i="26"/>
  <c r="X7" i="26" s="1"/>
  <c r="AC5" i="37"/>
  <c r="X7" i="37" s="1"/>
  <c r="K5" i="37"/>
  <c r="J5" i="37"/>
  <c r="J5" i="41"/>
  <c r="AC5" i="41"/>
  <c r="X7" i="41" s="1"/>
  <c r="K5" i="41"/>
  <c r="K5" i="14"/>
  <c r="J5" i="14"/>
  <c r="AC5" i="14"/>
  <c r="X7" i="14" s="1"/>
  <c r="AC5" i="25"/>
  <c r="X7" i="25" s="1"/>
  <c r="K5" i="25"/>
  <c r="J5" i="25"/>
  <c r="J5" i="19"/>
  <c r="AC5" i="19"/>
  <c r="X7" i="19" s="1"/>
  <c r="K5" i="19"/>
  <c r="AC5" i="36"/>
  <c r="X7" i="36" s="1"/>
  <c r="K5" i="36"/>
  <c r="J5" i="36"/>
  <c r="AC5" i="20"/>
  <c r="X7" i="20" s="1"/>
  <c r="K5" i="20"/>
  <c r="J5" i="20"/>
  <c r="X8" i="19" l="1"/>
  <c r="Y7" i="19"/>
  <c r="Y7" i="25"/>
  <c r="X8" i="25"/>
  <c r="X8" i="33"/>
  <c r="Y7" i="33"/>
  <c r="X8" i="32"/>
  <c r="Y7" i="32"/>
  <c r="Y7" i="17"/>
  <c r="X8" i="17"/>
  <c r="Y7" i="47"/>
  <c r="X8" i="47"/>
  <c r="X8" i="20"/>
  <c r="Y7" i="20"/>
  <c r="Y7" i="14"/>
  <c r="X8" i="14"/>
  <c r="X8" i="41"/>
  <c r="Y7" i="41"/>
  <c r="X8" i="37"/>
  <c r="Y7" i="37"/>
  <c r="X8" i="40"/>
  <c r="Y7" i="40"/>
  <c r="X8" i="35"/>
  <c r="Y7" i="35"/>
  <c r="X8" i="28"/>
  <c r="Y7" i="28"/>
  <c r="X8" i="43"/>
  <c r="Y7" i="43"/>
  <c r="Y7" i="45"/>
  <c r="X8" i="45"/>
  <c r="X8" i="34"/>
  <c r="Y7" i="34"/>
  <c r="X8" i="29"/>
  <c r="Y7" i="29"/>
  <c r="Y7" i="24"/>
  <c r="X8" i="24"/>
  <c r="Y7" i="36"/>
  <c r="X8" i="36"/>
  <c r="X8" i="26"/>
  <c r="Y7" i="26"/>
  <c r="Y7" i="21"/>
  <c r="X8" i="21"/>
  <c r="X8" i="27"/>
  <c r="Y7" i="27"/>
  <c r="X8" i="42"/>
  <c r="Y7" i="42"/>
  <c r="Y7" i="30"/>
  <c r="X8" i="30"/>
  <c r="Y7" i="46"/>
  <c r="X8" i="46"/>
  <c r="Y7" i="38"/>
  <c r="X8" i="38"/>
  <c r="X8" i="39"/>
  <c r="Y7" i="39"/>
  <c r="X8" i="23"/>
  <c r="Y7" i="23"/>
  <c r="Y7" i="31"/>
  <c r="X8" i="31"/>
  <c r="Y7" i="15"/>
  <c r="X8" i="15"/>
  <c r="Y7" i="16"/>
  <c r="X8" i="16"/>
  <c r="X9" i="38" l="1"/>
  <c r="Y8" i="38"/>
  <c r="Y8" i="30"/>
  <c r="X9" i="30"/>
  <c r="X9" i="24"/>
  <c r="Y8" i="24"/>
  <c r="X9" i="14"/>
  <c r="Y8" i="14"/>
  <c r="X9" i="47"/>
  <c r="Y8" i="47"/>
  <c r="X9" i="25"/>
  <c r="Y8" i="25"/>
  <c r="X9" i="23"/>
  <c r="Y8" i="23"/>
  <c r="Y8" i="27"/>
  <c r="X9" i="27"/>
  <c r="Y8" i="26"/>
  <c r="X9" i="26"/>
  <c r="X9" i="34"/>
  <c r="Y8" i="34"/>
  <c r="X9" i="43"/>
  <c r="Y8" i="43"/>
  <c r="X9" i="35"/>
  <c r="Y8" i="35"/>
  <c r="X9" i="37"/>
  <c r="Y8" i="37"/>
  <c r="X9" i="32"/>
  <c r="Y8" i="32"/>
  <c r="X9" i="31"/>
  <c r="Y8" i="31"/>
  <c r="X9" i="46"/>
  <c r="Y8" i="46"/>
  <c r="Y8" i="21"/>
  <c r="X9" i="21"/>
  <c r="X9" i="36"/>
  <c r="Y8" i="36"/>
  <c r="Y8" i="45"/>
  <c r="X9" i="45"/>
  <c r="X9" i="17"/>
  <c r="Y8" i="17"/>
  <c r="X9" i="15"/>
  <c r="Y8" i="15"/>
  <c r="Y8" i="16"/>
  <c r="X9" i="16"/>
  <c r="Y8" i="39"/>
  <c r="X9" i="39"/>
  <c r="Y8" i="42"/>
  <c r="X9" i="42"/>
  <c r="Y8" i="29"/>
  <c r="X9" i="29"/>
  <c r="Y8" i="28"/>
  <c r="X9" i="28"/>
  <c r="Y8" i="40"/>
  <c r="X9" i="40"/>
  <c r="Y8" i="41"/>
  <c r="X9" i="41"/>
  <c r="Y8" i="20"/>
  <c r="X9" i="20"/>
  <c r="Y8" i="33"/>
  <c r="X9" i="33"/>
  <c r="X9" i="19"/>
  <c r="Y8" i="19"/>
  <c r="Y9" i="33" l="1"/>
  <c r="X10" i="33"/>
  <c r="X10" i="41"/>
  <c r="Y9" i="41"/>
  <c r="X10" i="28"/>
  <c r="Y9" i="28"/>
  <c r="Y9" i="42"/>
  <c r="X10" i="42"/>
  <c r="Y9" i="16"/>
  <c r="X10" i="16"/>
  <c r="X10" i="27"/>
  <c r="Y9" i="27"/>
  <c r="X10" i="30"/>
  <c r="Y9" i="30"/>
  <c r="Y9" i="17"/>
  <c r="X10" i="17"/>
  <c r="X10" i="36"/>
  <c r="Y9" i="36"/>
  <c r="Y9" i="46"/>
  <c r="X10" i="46"/>
  <c r="X10" i="32"/>
  <c r="Y9" i="32"/>
  <c r="X10" i="35"/>
  <c r="Y9" i="35"/>
  <c r="Y9" i="34"/>
  <c r="X10" i="34"/>
  <c r="X10" i="25"/>
  <c r="Y9" i="25"/>
  <c r="X10" i="14"/>
  <c r="Y9" i="14"/>
  <c r="X10" i="20"/>
  <c r="Y9" i="20"/>
  <c r="Y9" i="40"/>
  <c r="X10" i="40"/>
  <c r="Y9" i="29"/>
  <c r="X10" i="29"/>
  <c r="X10" i="39"/>
  <c r="Y9" i="39"/>
  <c r="X10" i="45"/>
  <c r="Y9" i="45"/>
  <c r="X10" i="21"/>
  <c r="Y9" i="21"/>
  <c r="X10" i="26"/>
  <c r="Y9" i="26"/>
  <c r="Y9" i="19"/>
  <c r="X10" i="19"/>
  <c r="Y9" i="15"/>
  <c r="X10" i="15"/>
  <c r="Y9" i="31"/>
  <c r="X10" i="31"/>
  <c r="Y9" i="37"/>
  <c r="X10" i="37"/>
  <c r="Y9" i="43"/>
  <c r="X10" i="43"/>
  <c r="Y9" i="23"/>
  <c r="X10" i="23"/>
  <c r="X10" i="47"/>
  <c r="Y9" i="47"/>
  <c r="X10" i="24"/>
  <c r="Y9" i="24"/>
  <c r="X10" i="38"/>
  <c r="Y9" i="38"/>
  <c r="X11" i="23" l="1"/>
  <c r="Y10" i="23"/>
  <c r="X11" i="37"/>
  <c r="Y10" i="37"/>
  <c r="X11" i="15"/>
  <c r="Y10" i="15"/>
  <c r="X11" i="29"/>
  <c r="Y10" i="29"/>
  <c r="Y10" i="46"/>
  <c r="X11" i="46"/>
  <c r="X11" i="17"/>
  <c r="Y10" i="17"/>
  <c r="Y10" i="42"/>
  <c r="X11" i="42"/>
  <c r="Y10" i="26"/>
  <c r="X11" i="26"/>
  <c r="X11" i="45"/>
  <c r="Y10" i="45"/>
  <c r="Y10" i="20"/>
  <c r="X11" i="20"/>
  <c r="Y10" i="25"/>
  <c r="X11" i="25"/>
  <c r="Y10" i="35"/>
  <c r="X11" i="35"/>
  <c r="X11" i="27"/>
  <c r="Y10" i="27"/>
  <c r="X11" i="41"/>
  <c r="Y10" i="41"/>
  <c r="X11" i="24"/>
  <c r="Y10" i="24"/>
  <c r="Y10" i="43"/>
  <c r="X11" i="43"/>
  <c r="X11" i="31"/>
  <c r="Y10" i="31"/>
  <c r="X11" i="19"/>
  <c r="Y10" i="19"/>
  <c r="X11" i="40"/>
  <c r="Y10" i="40"/>
  <c r="X11" i="34"/>
  <c r="Y10" i="34"/>
  <c r="X11" i="16"/>
  <c r="Y10" i="16"/>
  <c r="X11" i="33"/>
  <c r="Y10" i="33"/>
  <c r="X11" i="38"/>
  <c r="Y10" i="38"/>
  <c r="X11" i="47"/>
  <c r="Y10" i="47"/>
  <c r="Y10" i="21"/>
  <c r="X11" i="21"/>
  <c r="X11" i="39"/>
  <c r="Y10" i="39"/>
  <c r="Y10" i="14"/>
  <c r="X11" i="14"/>
  <c r="X11" i="32"/>
  <c r="Y10" i="32"/>
  <c r="X11" i="36"/>
  <c r="Y10" i="36"/>
  <c r="Y10" i="30"/>
  <c r="X11" i="30"/>
  <c r="X11" i="28"/>
  <c r="Y10" i="28"/>
  <c r="Y11" i="43" l="1"/>
  <c r="X12" i="43"/>
  <c r="Y11" i="35"/>
  <c r="X12" i="35"/>
  <c r="X12" i="20"/>
  <c r="Y11" i="20"/>
  <c r="X12" i="26"/>
  <c r="Y11" i="26"/>
  <c r="X12" i="32"/>
  <c r="Y11" i="32"/>
  <c r="Y11" i="39"/>
  <c r="X12" i="39"/>
  <c r="X12" i="47"/>
  <c r="Y11" i="47"/>
  <c r="Y11" i="33"/>
  <c r="X12" i="33"/>
  <c r="Y11" i="34"/>
  <c r="X12" i="34"/>
  <c r="X12" i="19"/>
  <c r="Y11" i="19"/>
  <c r="X12" i="41"/>
  <c r="Y11" i="41"/>
  <c r="Y11" i="17"/>
  <c r="X12" i="17"/>
  <c r="X12" i="29"/>
  <c r="Y11" i="29"/>
  <c r="Y11" i="37"/>
  <c r="X12" i="37"/>
  <c r="X12" i="30"/>
  <c r="Y11" i="30"/>
  <c r="X12" i="14"/>
  <c r="Y11" i="14"/>
  <c r="Y11" i="21"/>
  <c r="X12" i="21"/>
  <c r="X12" i="25"/>
  <c r="Y11" i="25"/>
  <c r="X12" i="42"/>
  <c r="Y11" i="42"/>
  <c r="X12" i="46"/>
  <c r="Y11" i="46"/>
  <c r="X12" i="28"/>
  <c r="Y11" i="28"/>
  <c r="X12" i="36"/>
  <c r="Y11" i="36"/>
  <c r="X12" i="38"/>
  <c r="Y11" i="38"/>
  <c r="X12" i="16"/>
  <c r="Y11" i="16"/>
  <c r="Y11" i="40"/>
  <c r="X12" i="40"/>
  <c r="X12" i="31"/>
  <c r="Y11" i="31"/>
  <c r="X12" i="24"/>
  <c r="Y11" i="24"/>
  <c r="Y11" i="27"/>
  <c r="X12" i="27"/>
  <c r="X12" i="45"/>
  <c r="Y11" i="45"/>
  <c r="Y11" i="15"/>
  <c r="X12" i="15"/>
  <c r="Y11" i="23"/>
  <c r="X12" i="23"/>
  <c r="X13" i="27" l="1"/>
  <c r="Y12" i="27"/>
  <c r="Y12" i="37"/>
  <c r="X13" i="37"/>
  <c r="Y12" i="17"/>
  <c r="X13" i="17"/>
  <c r="X13" i="33"/>
  <c r="Y12" i="33"/>
  <c r="Y12" i="39"/>
  <c r="X13" i="39"/>
  <c r="X13" i="35"/>
  <c r="Y12" i="35"/>
  <c r="Y12" i="31"/>
  <c r="X13" i="31"/>
  <c r="X13" i="16"/>
  <c r="Y12" i="16"/>
  <c r="X13" i="36"/>
  <c r="Y12" i="36"/>
  <c r="X13" i="46"/>
  <c r="Y12" i="46"/>
  <c r="X13" i="25"/>
  <c r="Y12" i="25"/>
  <c r="X13" i="14"/>
  <c r="Y12" i="14"/>
  <c r="X13" i="19"/>
  <c r="Y12" i="19"/>
  <c r="Y12" i="26"/>
  <c r="X13" i="26"/>
  <c r="X13" i="23"/>
  <c r="Y12" i="23"/>
  <c r="Y12" i="40"/>
  <c r="X13" i="40"/>
  <c r="Y12" i="21"/>
  <c r="X13" i="21"/>
  <c r="Y12" i="34"/>
  <c r="X13" i="34"/>
  <c r="Y12" i="43"/>
  <c r="X13" i="43"/>
  <c r="Y12" i="15"/>
  <c r="X13" i="15"/>
  <c r="X13" i="45"/>
  <c r="Y12" i="45"/>
  <c r="X13" i="24"/>
  <c r="Y12" i="24"/>
  <c r="X13" i="38"/>
  <c r="Y12" i="38"/>
  <c r="X13" i="28"/>
  <c r="Y12" i="28"/>
  <c r="Y12" i="42"/>
  <c r="X13" i="42"/>
  <c r="Y12" i="30"/>
  <c r="X13" i="30"/>
  <c r="X13" i="29"/>
  <c r="Y12" i="29"/>
  <c r="X13" i="41"/>
  <c r="Y12" i="41"/>
  <c r="X13" i="47"/>
  <c r="Y12" i="47"/>
  <c r="X13" i="32"/>
  <c r="Y12" i="32"/>
  <c r="X13" i="20"/>
  <c r="Y12" i="20"/>
  <c r="Y13" i="30" l="1"/>
  <c r="X14" i="30"/>
  <c r="Y13" i="15"/>
  <c r="X14" i="15"/>
  <c r="Y13" i="34"/>
  <c r="X14" i="34"/>
  <c r="Y13" i="40"/>
  <c r="X14" i="40"/>
  <c r="Y13" i="26"/>
  <c r="X14" i="26"/>
  <c r="X14" i="37"/>
  <c r="Y13" i="37"/>
  <c r="X14" i="28"/>
  <c r="Y13" i="28"/>
  <c r="X14" i="24"/>
  <c r="Y13" i="24"/>
  <c r="X14" i="14"/>
  <c r="Y13" i="14"/>
  <c r="X14" i="46"/>
  <c r="Y13" i="46"/>
  <c r="X14" i="16"/>
  <c r="Y13" i="16"/>
  <c r="X14" i="35"/>
  <c r="Y13" i="35"/>
  <c r="Y13" i="33"/>
  <c r="X14" i="33"/>
  <c r="X14" i="32"/>
  <c r="Y13" i="32"/>
  <c r="Y13" i="42"/>
  <c r="X14" i="42"/>
  <c r="X14" i="43"/>
  <c r="Y13" i="43"/>
  <c r="Y13" i="21"/>
  <c r="X14" i="21"/>
  <c r="Y13" i="31"/>
  <c r="X14" i="31"/>
  <c r="X14" i="39"/>
  <c r="Y13" i="39"/>
  <c r="Y13" i="17"/>
  <c r="X14" i="17"/>
  <c r="X14" i="41"/>
  <c r="Y13" i="41"/>
  <c r="Y13" i="20"/>
  <c r="X14" i="20"/>
  <c r="Y13" i="47"/>
  <c r="X14" i="47"/>
  <c r="Y13" i="29"/>
  <c r="X14" i="29"/>
  <c r="X14" i="38"/>
  <c r="Y13" i="38"/>
  <c r="Y13" i="45"/>
  <c r="X14" i="45"/>
  <c r="Y13" i="23"/>
  <c r="X14" i="23"/>
  <c r="X14" i="19"/>
  <c r="Y13" i="19"/>
  <c r="Y13" i="25"/>
  <c r="X14" i="25"/>
  <c r="X14" i="36"/>
  <c r="Y13" i="36"/>
  <c r="Y13" i="27"/>
  <c r="X14" i="27"/>
  <c r="X15" i="45" l="1"/>
  <c r="Y14" i="45"/>
  <c r="X15" i="29"/>
  <c r="Y14" i="29"/>
  <c r="X15" i="20"/>
  <c r="Y14" i="20"/>
  <c r="Y14" i="17"/>
  <c r="X15" i="17"/>
  <c r="Y14" i="31"/>
  <c r="X15" i="31"/>
  <c r="Y14" i="40"/>
  <c r="X15" i="40"/>
  <c r="Y14" i="15"/>
  <c r="X15" i="15"/>
  <c r="X15" i="19"/>
  <c r="Y14" i="19"/>
  <c r="X15" i="43"/>
  <c r="Y14" i="43"/>
  <c r="X15" i="32"/>
  <c r="Y14" i="32"/>
  <c r="X15" i="35"/>
  <c r="Y14" i="35"/>
  <c r="X15" i="46"/>
  <c r="Y14" i="46"/>
  <c r="X15" i="24"/>
  <c r="Y14" i="24"/>
  <c r="Y14" i="37"/>
  <c r="X15" i="37"/>
  <c r="X15" i="36"/>
  <c r="Y14" i="36"/>
  <c r="Y14" i="27"/>
  <c r="X15" i="27"/>
  <c r="Y14" i="25"/>
  <c r="X15" i="25"/>
  <c r="Y14" i="23"/>
  <c r="X15" i="23"/>
  <c r="X15" i="47"/>
  <c r="Y14" i="47"/>
  <c r="Y14" i="21"/>
  <c r="X15" i="21"/>
  <c r="Y14" i="42"/>
  <c r="X15" i="42"/>
  <c r="Y14" i="33"/>
  <c r="X15" i="33"/>
  <c r="Y14" i="26"/>
  <c r="X15" i="26"/>
  <c r="Y14" i="34"/>
  <c r="X15" i="34"/>
  <c r="Y14" i="30"/>
  <c r="X15" i="30"/>
  <c r="X15" i="38"/>
  <c r="Y14" i="38"/>
  <c r="X15" i="41"/>
  <c r="Y14" i="41"/>
  <c r="Y14" i="39"/>
  <c r="X15" i="39"/>
  <c r="X15" i="16"/>
  <c r="Y14" i="16"/>
  <c r="X15" i="14"/>
  <c r="Y14" i="14"/>
  <c r="X15" i="28"/>
  <c r="Y14" i="28"/>
  <c r="Y15" i="39" l="1"/>
  <c r="X16" i="39"/>
  <c r="X16" i="34"/>
  <c r="Y15" i="34"/>
  <c r="X16" i="33"/>
  <c r="Y15" i="33"/>
  <c r="Y15" i="21"/>
  <c r="X16" i="21"/>
  <c r="Y15" i="23"/>
  <c r="X16" i="23"/>
  <c r="X16" i="27"/>
  <c r="Y15" i="27"/>
  <c r="X16" i="37"/>
  <c r="Y15" i="37"/>
  <c r="X16" i="40"/>
  <c r="Y15" i="40"/>
  <c r="X16" i="17"/>
  <c r="Y15" i="17"/>
  <c r="X16" i="46"/>
  <c r="Y15" i="46"/>
  <c r="X16" i="32"/>
  <c r="Y15" i="32"/>
  <c r="X16" i="19"/>
  <c r="Y15" i="19"/>
  <c r="X16" i="29"/>
  <c r="Y15" i="29"/>
  <c r="X16" i="14"/>
  <c r="Y15" i="14"/>
  <c r="Y15" i="30"/>
  <c r="X16" i="30"/>
  <c r="Y15" i="26"/>
  <c r="X16" i="26"/>
  <c r="Y15" i="42"/>
  <c r="X16" i="42"/>
  <c r="Y15" i="25"/>
  <c r="X16" i="25"/>
  <c r="Y15" i="15"/>
  <c r="X16" i="15"/>
  <c r="X16" i="31"/>
  <c r="Y15" i="31"/>
  <c r="X16" i="38"/>
  <c r="Y15" i="38"/>
  <c r="X16" i="28"/>
  <c r="Y15" i="28"/>
  <c r="X16" i="16"/>
  <c r="Y15" i="16"/>
  <c r="X16" i="41"/>
  <c r="Y15" i="41"/>
  <c r="X16" i="47"/>
  <c r="Y15" i="47"/>
  <c r="X16" i="36"/>
  <c r="Y15" i="36"/>
  <c r="X16" i="24"/>
  <c r="Y15" i="24"/>
  <c r="Y15" i="35"/>
  <c r="X16" i="35"/>
  <c r="X16" i="43"/>
  <c r="Y15" i="43"/>
  <c r="Y15" i="20"/>
  <c r="X16" i="20"/>
  <c r="Y15" i="45"/>
  <c r="X16" i="45"/>
  <c r="X17" i="35" l="1"/>
  <c r="Y16" i="35"/>
  <c r="X17" i="25"/>
  <c r="Y16" i="25"/>
  <c r="X17" i="26"/>
  <c r="Y16" i="26"/>
  <c r="X17" i="21"/>
  <c r="Y16" i="21"/>
  <c r="X17" i="20"/>
  <c r="Y16" i="20"/>
  <c r="X17" i="36"/>
  <c r="Y16" i="36"/>
  <c r="Y16" i="41"/>
  <c r="X17" i="41"/>
  <c r="X17" i="28"/>
  <c r="Y16" i="28"/>
  <c r="X17" i="31"/>
  <c r="Y16" i="31"/>
  <c r="X17" i="14"/>
  <c r="Y16" i="14"/>
  <c r="X17" i="19"/>
  <c r="Y16" i="19"/>
  <c r="Y16" i="46"/>
  <c r="X17" i="46"/>
  <c r="Y16" i="40"/>
  <c r="X17" i="40"/>
  <c r="X17" i="27"/>
  <c r="Y16" i="27"/>
  <c r="Y16" i="34"/>
  <c r="X17" i="34"/>
  <c r="X17" i="45"/>
  <c r="Y16" i="45"/>
  <c r="Y16" i="15"/>
  <c r="X17" i="15"/>
  <c r="X17" i="42"/>
  <c r="Y16" i="42"/>
  <c r="X17" i="30"/>
  <c r="Y16" i="30"/>
  <c r="Y16" i="23"/>
  <c r="X17" i="23"/>
  <c r="X17" i="39"/>
  <c r="Y16" i="39"/>
  <c r="X17" i="43"/>
  <c r="Y16" i="43"/>
  <c r="X17" i="24"/>
  <c r="Y16" i="24"/>
  <c r="X17" i="47"/>
  <c r="Y16" i="47"/>
  <c r="X17" i="16"/>
  <c r="Y16" i="16"/>
  <c r="X17" i="38"/>
  <c r="Y16" i="38"/>
  <c r="X17" i="29"/>
  <c r="Y16" i="29"/>
  <c r="X17" i="32"/>
  <c r="Y16" i="32"/>
  <c r="X17" i="17"/>
  <c r="Y16" i="17"/>
  <c r="Y16" i="37"/>
  <c r="X17" i="37"/>
  <c r="Y16" i="33"/>
  <c r="X17" i="33"/>
  <c r="X18" i="23" l="1"/>
  <c r="Y17" i="23"/>
  <c r="Y17" i="46"/>
  <c r="X18" i="46"/>
  <c r="Y17" i="37"/>
  <c r="X18" i="37"/>
  <c r="X18" i="32"/>
  <c r="Y17" i="32"/>
  <c r="X18" i="38"/>
  <c r="Y17" i="38"/>
  <c r="X18" i="47"/>
  <c r="Y17" i="47"/>
  <c r="X18" i="43"/>
  <c r="Y17" i="43"/>
  <c r="Y17" i="42"/>
  <c r="X18" i="42"/>
  <c r="X18" i="45"/>
  <c r="Y17" i="45"/>
  <c r="X18" i="27"/>
  <c r="Y17" i="27"/>
  <c r="Y17" i="14"/>
  <c r="X18" i="14"/>
  <c r="X18" i="28"/>
  <c r="Y17" i="28"/>
  <c r="X18" i="36"/>
  <c r="Y17" i="36"/>
  <c r="Y17" i="21"/>
  <c r="X18" i="21"/>
  <c r="Y17" i="25"/>
  <c r="X18" i="25"/>
  <c r="Y17" i="15"/>
  <c r="X18" i="15"/>
  <c r="X18" i="34"/>
  <c r="Y17" i="34"/>
  <c r="X18" i="40"/>
  <c r="Y17" i="40"/>
  <c r="X18" i="41"/>
  <c r="Y17" i="41"/>
  <c r="X18" i="33"/>
  <c r="Y17" i="33"/>
  <c r="X18" i="17"/>
  <c r="Y17" i="17"/>
  <c r="Y17" i="29"/>
  <c r="X18" i="29"/>
  <c r="Y17" i="16"/>
  <c r="X18" i="16"/>
  <c r="X18" i="24"/>
  <c r="Y17" i="24"/>
  <c r="Y17" i="39"/>
  <c r="X18" i="39"/>
  <c r="Y17" i="30"/>
  <c r="X18" i="30"/>
  <c r="Y17" i="19"/>
  <c r="X18" i="19"/>
  <c r="X18" i="31"/>
  <c r="Y17" i="31"/>
  <c r="Y17" i="20"/>
  <c r="X18" i="20"/>
  <c r="Y17" i="26"/>
  <c r="X18" i="26"/>
  <c r="X18" i="35"/>
  <c r="Y17" i="35"/>
  <c r="X19" i="26" l="1"/>
  <c r="Y18" i="26"/>
  <c r="X19" i="30"/>
  <c r="Y18" i="30"/>
  <c r="Y18" i="29"/>
  <c r="X19" i="29"/>
  <c r="Y18" i="15"/>
  <c r="X19" i="15"/>
  <c r="X19" i="21"/>
  <c r="Y18" i="21"/>
  <c r="X19" i="42"/>
  <c r="Y18" i="42"/>
  <c r="X19" i="46"/>
  <c r="Y18" i="46"/>
  <c r="X19" i="24"/>
  <c r="Y18" i="24"/>
  <c r="X19" i="33"/>
  <c r="Y18" i="33"/>
  <c r="Y18" i="40"/>
  <c r="X19" i="40"/>
  <c r="X19" i="28"/>
  <c r="Y18" i="28"/>
  <c r="X19" i="27"/>
  <c r="Y18" i="27"/>
  <c r="X19" i="47"/>
  <c r="Y18" i="47"/>
  <c r="X19" i="32"/>
  <c r="Y18" i="32"/>
  <c r="Y18" i="31"/>
  <c r="X19" i="31"/>
  <c r="X19" i="20"/>
  <c r="Y18" i="20"/>
  <c r="Y18" i="19"/>
  <c r="X19" i="19"/>
  <c r="Y18" i="39"/>
  <c r="X19" i="39"/>
  <c r="X19" i="16"/>
  <c r="Y18" i="16"/>
  <c r="Y18" i="25"/>
  <c r="X19" i="25"/>
  <c r="X19" i="14"/>
  <c r="Y18" i="14"/>
  <c r="Y18" i="37"/>
  <c r="X19" i="37"/>
  <c r="X19" i="35"/>
  <c r="Y18" i="35"/>
  <c r="X19" i="17"/>
  <c r="Y18" i="17"/>
  <c r="X19" i="41"/>
  <c r="Y18" i="41"/>
  <c r="Y18" i="34"/>
  <c r="X19" i="34"/>
  <c r="X19" i="36"/>
  <c r="Y18" i="36"/>
  <c r="X19" i="45"/>
  <c r="Y18" i="45"/>
  <c r="Y18" i="43"/>
  <c r="X19" i="43"/>
  <c r="X19" i="38"/>
  <c r="Y18" i="38"/>
  <c r="X19" i="23"/>
  <c r="Y18" i="23"/>
  <c r="X20" i="34" l="1"/>
  <c r="Y19" i="34"/>
  <c r="Y19" i="37"/>
  <c r="X20" i="37"/>
  <c r="X20" i="25"/>
  <c r="Y19" i="25"/>
  <c r="X20" i="39"/>
  <c r="Y19" i="39"/>
  <c r="X20" i="40"/>
  <c r="Y19" i="40"/>
  <c r="X20" i="15"/>
  <c r="Y19" i="15"/>
  <c r="X20" i="17"/>
  <c r="Y19" i="17"/>
  <c r="Y19" i="20"/>
  <c r="X20" i="20"/>
  <c r="X20" i="32"/>
  <c r="Y19" i="32"/>
  <c r="Y19" i="27"/>
  <c r="X20" i="27"/>
  <c r="X20" i="24"/>
  <c r="Y19" i="24"/>
  <c r="Y19" i="42"/>
  <c r="X20" i="42"/>
  <c r="Y19" i="30"/>
  <c r="X20" i="30"/>
  <c r="X20" i="45"/>
  <c r="Y19" i="45"/>
  <c r="Y19" i="43"/>
  <c r="X20" i="43"/>
  <c r="Y19" i="19"/>
  <c r="X20" i="19"/>
  <c r="Y19" i="31"/>
  <c r="X20" i="31"/>
  <c r="Y19" i="29"/>
  <c r="X20" i="29"/>
  <c r="X20" i="38"/>
  <c r="Y19" i="38"/>
  <c r="Y19" i="23"/>
  <c r="X20" i="23"/>
  <c r="X20" i="36"/>
  <c r="Y19" i="36"/>
  <c r="Y19" i="41"/>
  <c r="X20" i="41"/>
  <c r="X20" i="35"/>
  <c r="Y19" i="35"/>
  <c r="X20" i="14"/>
  <c r="Y19" i="14"/>
  <c r="X20" i="16"/>
  <c r="Y19" i="16"/>
  <c r="Y19" i="47"/>
  <c r="X20" i="47"/>
  <c r="X20" i="28"/>
  <c r="Y19" i="28"/>
  <c r="X20" i="33"/>
  <c r="Y19" i="33"/>
  <c r="Y19" i="46"/>
  <c r="X20" i="46"/>
  <c r="Y19" i="21"/>
  <c r="X20" i="21"/>
  <c r="Y19" i="26"/>
  <c r="X20" i="26"/>
  <c r="Y20" i="33" l="1"/>
  <c r="X21" i="33"/>
  <c r="X21" i="21"/>
  <c r="Y20" i="21"/>
  <c r="X21" i="47"/>
  <c r="Y20" i="47"/>
  <c r="X21" i="41"/>
  <c r="Y20" i="41"/>
  <c r="Y20" i="23"/>
  <c r="X21" i="23"/>
  <c r="X21" i="29"/>
  <c r="Y20" i="29"/>
  <c r="X21" i="19"/>
  <c r="Y20" i="19"/>
  <c r="Y20" i="42"/>
  <c r="X21" i="42"/>
  <c r="Y20" i="27"/>
  <c r="X21" i="27"/>
  <c r="Y20" i="20"/>
  <c r="X21" i="20"/>
  <c r="X21" i="37"/>
  <c r="Y20" i="37"/>
  <c r="Y20" i="14"/>
  <c r="X21" i="14"/>
  <c r="X21" i="45"/>
  <c r="Y20" i="45"/>
  <c r="X21" i="15"/>
  <c r="Y20" i="15"/>
  <c r="X21" i="39"/>
  <c r="Y20" i="39"/>
  <c r="Y20" i="26"/>
  <c r="X21" i="26"/>
  <c r="X21" i="46"/>
  <c r="Y20" i="46"/>
  <c r="X21" i="31"/>
  <c r="Y20" i="31"/>
  <c r="X21" i="43"/>
  <c r="Y20" i="43"/>
  <c r="Y20" i="30"/>
  <c r="X21" i="30"/>
  <c r="Y20" i="28"/>
  <c r="X21" i="28"/>
  <c r="X21" i="16"/>
  <c r="Y20" i="16"/>
  <c r="Y20" i="35"/>
  <c r="X21" i="35"/>
  <c r="X21" i="36"/>
  <c r="Y20" i="36"/>
  <c r="X21" i="38"/>
  <c r="Y20" i="38"/>
  <c r="Y20" i="24"/>
  <c r="X21" i="24"/>
  <c r="X21" i="32"/>
  <c r="Y20" i="32"/>
  <c r="X21" i="17"/>
  <c r="Y20" i="17"/>
  <c r="X21" i="40"/>
  <c r="Y20" i="40"/>
  <c r="Y20" i="25"/>
  <c r="X21" i="25"/>
  <c r="X21" i="34"/>
  <c r="Y20" i="34"/>
  <c r="Y21" i="24" l="1"/>
  <c r="X22" i="24"/>
  <c r="X22" i="30"/>
  <c r="Y21" i="30"/>
  <c r="X22" i="26"/>
  <c r="Y21" i="26"/>
  <c r="Y21" i="14"/>
  <c r="X22" i="14"/>
  <c r="X22" i="20"/>
  <c r="Y21" i="20"/>
  <c r="X22" i="42"/>
  <c r="Y21" i="42"/>
  <c r="Y21" i="25"/>
  <c r="X22" i="25"/>
  <c r="X22" i="17"/>
  <c r="Y21" i="17"/>
  <c r="X22" i="36"/>
  <c r="Y21" i="36"/>
  <c r="Y21" i="16"/>
  <c r="X22" i="16"/>
  <c r="Y21" i="31"/>
  <c r="X22" i="31"/>
  <c r="Y21" i="15"/>
  <c r="X22" i="15"/>
  <c r="Y21" i="29"/>
  <c r="X22" i="29"/>
  <c r="Y21" i="41"/>
  <c r="X22" i="41"/>
  <c r="X22" i="21"/>
  <c r="Y21" i="21"/>
  <c r="Y21" i="35"/>
  <c r="X22" i="35"/>
  <c r="X22" i="28"/>
  <c r="Y21" i="28"/>
  <c r="Y21" i="27"/>
  <c r="X22" i="27"/>
  <c r="X22" i="23"/>
  <c r="Y21" i="23"/>
  <c r="X22" i="33"/>
  <c r="Y21" i="33"/>
  <c r="Y21" i="34"/>
  <c r="X22" i="34"/>
  <c r="Y21" i="40"/>
  <c r="X22" i="40"/>
  <c r="X22" i="32"/>
  <c r="Y21" i="32"/>
  <c r="X22" i="38"/>
  <c r="Y21" i="38"/>
  <c r="Y21" i="43"/>
  <c r="X22" i="43"/>
  <c r="X22" i="46"/>
  <c r="Y21" i="46"/>
  <c r="Y21" i="39"/>
  <c r="X22" i="39"/>
  <c r="X22" i="45"/>
  <c r="Y21" i="45"/>
  <c r="X22" i="37"/>
  <c r="Y21" i="37"/>
  <c r="Y21" i="19"/>
  <c r="X22" i="19"/>
  <c r="X22" i="47"/>
  <c r="Y21" i="47"/>
  <c r="X23" i="19" l="1"/>
  <c r="Y22" i="19"/>
  <c r="Y22" i="40"/>
  <c r="X23" i="40"/>
  <c r="Y22" i="27"/>
  <c r="X23" i="27"/>
  <c r="Y22" i="35"/>
  <c r="X23" i="35"/>
  <c r="Y22" i="41"/>
  <c r="X23" i="41"/>
  <c r="Y22" i="15"/>
  <c r="X23" i="15"/>
  <c r="X23" i="16"/>
  <c r="Y22" i="16"/>
  <c r="X23" i="14"/>
  <c r="Y22" i="14"/>
  <c r="Y22" i="45"/>
  <c r="X23" i="45"/>
  <c r="Y22" i="46"/>
  <c r="X23" i="46"/>
  <c r="X23" i="38"/>
  <c r="Y22" i="38"/>
  <c r="X23" i="33"/>
  <c r="Y22" i="33"/>
  <c r="Y22" i="17"/>
  <c r="X23" i="17"/>
  <c r="X23" i="42"/>
  <c r="Y22" i="42"/>
  <c r="X23" i="30"/>
  <c r="Y22" i="30"/>
  <c r="Y22" i="39"/>
  <c r="X23" i="39"/>
  <c r="Y22" i="43"/>
  <c r="X23" i="43"/>
  <c r="Y22" i="34"/>
  <c r="X23" i="34"/>
  <c r="Y22" i="29"/>
  <c r="X23" i="29"/>
  <c r="X23" i="31"/>
  <c r="Y22" i="31"/>
  <c r="X23" i="25"/>
  <c r="Y22" i="25"/>
  <c r="X23" i="24"/>
  <c r="Y22" i="24"/>
  <c r="Y22" i="47"/>
  <c r="X23" i="47"/>
  <c r="Y22" i="37"/>
  <c r="X23" i="37"/>
  <c r="X23" i="32"/>
  <c r="Y22" i="32"/>
  <c r="Y22" i="23"/>
  <c r="X23" i="23"/>
  <c r="X23" i="28"/>
  <c r="Y22" i="28"/>
  <c r="X23" i="21"/>
  <c r="Y22" i="21"/>
  <c r="X23" i="36"/>
  <c r="Y22" i="36"/>
  <c r="X23" i="20"/>
  <c r="Y22" i="20"/>
  <c r="Y22" i="26"/>
  <c r="X23" i="26"/>
  <c r="X24" i="23" l="1"/>
  <c r="Y23" i="23"/>
  <c r="X24" i="37"/>
  <c r="Y23" i="37"/>
  <c r="X24" i="34"/>
  <c r="Y23" i="34"/>
  <c r="Y23" i="39"/>
  <c r="X24" i="39"/>
  <c r="X24" i="46"/>
  <c r="Y23" i="46"/>
  <c r="X24" i="15"/>
  <c r="Y23" i="15"/>
  <c r="Y23" i="35"/>
  <c r="X24" i="35"/>
  <c r="X24" i="40"/>
  <c r="Y23" i="40"/>
  <c r="X24" i="21"/>
  <c r="Y23" i="21"/>
  <c r="X24" i="24"/>
  <c r="Y23" i="24"/>
  <c r="Y23" i="31"/>
  <c r="X24" i="31"/>
  <c r="Y23" i="42"/>
  <c r="X24" i="42"/>
  <c r="Y23" i="33"/>
  <c r="X24" i="33"/>
  <c r="Y23" i="14"/>
  <c r="X24" i="14"/>
  <c r="Y23" i="20"/>
  <c r="X24" i="20"/>
  <c r="Y23" i="26"/>
  <c r="X24" i="26"/>
  <c r="Y23" i="47"/>
  <c r="X24" i="47"/>
  <c r="Y23" i="29"/>
  <c r="X24" i="29"/>
  <c r="X24" i="43"/>
  <c r="Y23" i="43"/>
  <c r="X24" i="17"/>
  <c r="Y23" i="17"/>
  <c r="X24" i="45"/>
  <c r="Y23" i="45"/>
  <c r="Y23" i="41"/>
  <c r="X24" i="41"/>
  <c r="Y23" i="27"/>
  <c r="X24" i="27"/>
  <c r="X24" i="36"/>
  <c r="Y23" i="36"/>
  <c r="X24" i="28"/>
  <c r="Y23" i="28"/>
  <c r="X24" i="32"/>
  <c r="Y23" i="32"/>
  <c r="Y23" i="25"/>
  <c r="X24" i="25"/>
  <c r="Y23" i="30"/>
  <c r="X24" i="30"/>
  <c r="X24" i="38"/>
  <c r="Y23" i="38"/>
  <c r="X24" i="16"/>
  <c r="Y23" i="16"/>
  <c r="Y23" i="19"/>
  <c r="X24" i="19"/>
  <c r="Y24" i="30" l="1"/>
  <c r="X25" i="30"/>
  <c r="X25" i="41"/>
  <c r="Y24" i="41"/>
  <c r="Y24" i="29"/>
  <c r="X25" i="29"/>
  <c r="X25" i="26"/>
  <c r="Y24" i="26"/>
  <c r="Y24" i="14"/>
  <c r="X25" i="14"/>
  <c r="Y24" i="42"/>
  <c r="X25" i="42"/>
  <c r="Y24" i="39"/>
  <c r="X25" i="39"/>
  <c r="X25" i="32"/>
  <c r="Y24" i="32"/>
  <c r="X25" i="36"/>
  <c r="Y24" i="36"/>
  <c r="X25" i="17"/>
  <c r="Y24" i="17"/>
  <c r="Y24" i="24"/>
  <c r="X25" i="24"/>
  <c r="X25" i="40"/>
  <c r="Y24" i="40"/>
  <c r="X25" i="15"/>
  <c r="Y24" i="15"/>
  <c r="Y24" i="37"/>
  <c r="X25" i="37"/>
  <c r="X25" i="16"/>
  <c r="Y24" i="16"/>
  <c r="X25" i="19"/>
  <c r="Y24" i="19"/>
  <c r="Y24" i="25"/>
  <c r="X25" i="25"/>
  <c r="X25" i="27"/>
  <c r="Y24" i="27"/>
  <c r="X25" i="47"/>
  <c r="Y24" i="47"/>
  <c r="X25" i="20"/>
  <c r="Y24" i="20"/>
  <c r="X25" i="33"/>
  <c r="Y24" i="33"/>
  <c r="X25" i="31"/>
  <c r="Y24" i="31"/>
  <c r="X25" i="35"/>
  <c r="Y24" i="35"/>
  <c r="X25" i="38"/>
  <c r="Y24" i="38"/>
  <c r="X25" i="28"/>
  <c r="Y24" i="28"/>
  <c r="X25" i="45"/>
  <c r="Y24" i="45"/>
  <c r="Y24" i="43"/>
  <c r="X25" i="43"/>
  <c r="X25" i="21"/>
  <c r="Y24" i="21"/>
  <c r="Y24" i="46"/>
  <c r="X25" i="46"/>
  <c r="X25" i="34"/>
  <c r="Y24" i="34"/>
  <c r="Y24" i="23"/>
  <c r="X25" i="23"/>
  <c r="Y25" i="37" l="1"/>
  <c r="X26" i="37"/>
  <c r="X26" i="42"/>
  <c r="Y25" i="42"/>
  <c r="X26" i="34"/>
  <c r="Y25" i="34"/>
  <c r="X26" i="45"/>
  <c r="Y25" i="45"/>
  <c r="X26" i="38"/>
  <c r="Y25" i="38"/>
  <c r="X26" i="31"/>
  <c r="Y25" i="31"/>
  <c r="X26" i="20"/>
  <c r="Y25" i="20"/>
  <c r="Y25" i="27"/>
  <c r="X26" i="27"/>
  <c r="Y25" i="19"/>
  <c r="X26" i="19"/>
  <c r="Y25" i="40"/>
  <c r="X26" i="40"/>
  <c r="X26" i="17"/>
  <c r="Y25" i="17"/>
  <c r="X26" i="32"/>
  <c r="Y25" i="32"/>
  <c r="X26" i="26"/>
  <c r="Y25" i="26"/>
  <c r="Y25" i="41"/>
  <c r="X26" i="41"/>
  <c r="X26" i="21"/>
  <c r="Y25" i="21"/>
  <c r="X26" i="23"/>
  <c r="Y25" i="23"/>
  <c r="X26" i="46"/>
  <c r="Y25" i="46"/>
  <c r="Y25" i="43"/>
  <c r="X26" i="43"/>
  <c r="X26" i="25"/>
  <c r="Y25" i="25"/>
  <c r="X26" i="24"/>
  <c r="Y25" i="24"/>
  <c r="X26" i="39"/>
  <c r="Y25" i="39"/>
  <c r="X26" i="14"/>
  <c r="Y25" i="14"/>
  <c r="X26" i="29"/>
  <c r="Y25" i="29"/>
  <c r="X26" i="30"/>
  <c r="Y25" i="30"/>
  <c r="X26" i="28"/>
  <c r="Y25" i="28"/>
  <c r="Y25" i="35"/>
  <c r="X26" i="35"/>
  <c r="X26" i="33"/>
  <c r="Y25" i="33"/>
  <c r="Y25" i="47"/>
  <c r="X26" i="47"/>
  <c r="X26" i="16"/>
  <c r="Y25" i="16"/>
  <c r="X26" i="15"/>
  <c r="Y25" i="15"/>
  <c r="X26" i="36"/>
  <c r="Y25" i="36"/>
  <c r="X27" i="47" l="1"/>
  <c r="Y26" i="47"/>
  <c r="X27" i="35"/>
  <c r="Y26" i="35"/>
  <c r="X27" i="43"/>
  <c r="Y26" i="43"/>
  <c r="Y26" i="41"/>
  <c r="X27" i="41"/>
  <c r="X27" i="40"/>
  <c r="Y26" i="40"/>
  <c r="Y26" i="27"/>
  <c r="X27" i="27"/>
  <c r="X27" i="15"/>
  <c r="Y26" i="15"/>
  <c r="X27" i="30"/>
  <c r="Y26" i="30"/>
  <c r="Y26" i="14"/>
  <c r="X27" i="14"/>
  <c r="X27" i="24"/>
  <c r="Y26" i="24"/>
  <c r="X27" i="23"/>
  <c r="Y26" i="23"/>
  <c r="X27" i="32"/>
  <c r="Y26" i="32"/>
  <c r="Y26" i="31"/>
  <c r="X27" i="31"/>
  <c r="Y26" i="45"/>
  <c r="X27" i="45"/>
  <c r="X27" i="42"/>
  <c r="Y26" i="42"/>
  <c r="Y26" i="19"/>
  <c r="X27" i="19"/>
  <c r="Y26" i="37"/>
  <c r="X27" i="37"/>
  <c r="X27" i="36"/>
  <c r="Y26" i="36"/>
  <c r="X27" i="16"/>
  <c r="Y26" i="16"/>
  <c r="Y26" i="33"/>
  <c r="X27" i="33"/>
  <c r="X27" i="28"/>
  <c r="Y26" i="28"/>
  <c r="X27" i="29"/>
  <c r="Y26" i="29"/>
  <c r="Y26" i="39"/>
  <c r="X27" i="39"/>
  <c r="Y26" i="25"/>
  <c r="X27" i="25"/>
  <c r="Y26" i="46"/>
  <c r="X27" i="46"/>
  <c r="Y26" i="21"/>
  <c r="X27" i="21"/>
  <c r="X27" i="26"/>
  <c r="Y26" i="26"/>
  <c r="X27" i="17"/>
  <c r="Y26" i="17"/>
  <c r="Y26" i="20"/>
  <c r="X27" i="20"/>
  <c r="X27" i="38"/>
  <c r="Y26" i="38"/>
  <c r="X27" i="34"/>
  <c r="Y26" i="34"/>
  <c r="X28" i="21" l="1"/>
  <c r="Y27" i="21"/>
  <c r="Y27" i="25"/>
  <c r="X28" i="25"/>
  <c r="X28" i="33"/>
  <c r="Y27" i="33"/>
  <c r="Y27" i="19"/>
  <c r="X28" i="19"/>
  <c r="X28" i="45"/>
  <c r="Y27" i="45"/>
  <c r="X28" i="27"/>
  <c r="Y27" i="27"/>
  <c r="X28" i="41"/>
  <c r="Y27" i="41"/>
  <c r="X28" i="38"/>
  <c r="Y27" i="38"/>
  <c r="Y27" i="29"/>
  <c r="X28" i="29"/>
  <c r="X28" i="36"/>
  <c r="Y27" i="36"/>
  <c r="X28" i="32"/>
  <c r="Y27" i="32"/>
  <c r="X28" i="24"/>
  <c r="Y27" i="24"/>
  <c r="X28" i="30"/>
  <c r="Y27" i="30"/>
  <c r="Y27" i="35"/>
  <c r="X28" i="35"/>
  <c r="X28" i="20"/>
  <c r="Y27" i="20"/>
  <c r="X28" i="46"/>
  <c r="Y27" i="46"/>
  <c r="X28" i="39"/>
  <c r="Y27" i="39"/>
  <c r="X28" i="37"/>
  <c r="Y27" i="37"/>
  <c r="X28" i="31"/>
  <c r="Y27" i="31"/>
  <c r="X28" i="14"/>
  <c r="Y27" i="14"/>
  <c r="X28" i="17"/>
  <c r="Y27" i="17"/>
  <c r="Y27" i="34"/>
  <c r="X28" i="34"/>
  <c r="X28" i="26"/>
  <c r="Y27" i="26"/>
  <c r="X28" i="28"/>
  <c r="Y27" i="28"/>
  <c r="X28" i="16"/>
  <c r="Y27" i="16"/>
  <c r="X28" i="42"/>
  <c r="Y27" i="42"/>
  <c r="X28" i="23"/>
  <c r="Y27" i="23"/>
  <c r="X28" i="15"/>
  <c r="Y27" i="15"/>
  <c r="X28" i="40"/>
  <c r="Y27" i="40"/>
  <c r="X28" i="43"/>
  <c r="Y27" i="43"/>
  <c r="X28" i="47"/>
  <c r="Y27" i="47"/>
  <c r="X29" i="34" l="1"/>
  <c r="Y28" i="34"/>
  <c r="X29" i="35"/>
  <c r="Y28" i="35"/>
  <c r="X29" i="19"/>
  <c r="Y28" i="19"/>
  <c r="X29" i="25"/>
  <c r="Y28" i="25"/>
  <c r="X29" i="43"/>
  <c r="Y28" i="43"/>
  <c r="X29" i="15"/>
  <c r="Y28" i="15"/>
  <c r="X29" i="42"/>
  <c r="Y28" i="42"/>
  <c r="X29" i="28"/>
  <c r="Y28" i="28"/>
  <c r="X29" i="14"/>
  <c r="Y28" i="14"/>
  <c r="X29" i="37"/>
  <c r="Y28" i="37"/>
  <c r="X29" i="46"/>
  <c r="Y28" i="46"/>
  <c r="X29" i="24"/>
  <c r="Y28" i="24"/>
  <c r="X29" i="36"/>
  <c r="Y28" i="36"/>
  <c r="X29" i="38"/>
  <c r="Y28" i="38"/>
  <c r="X29" i="27"/>
  <c r="Y28" i="27"/>
  <c r="X29" i="29"/>
  <c r="Y28" i="29"/>
  <c r="X29" i="47"/>
  <c r="Y28" i="47"/>
  <c r="X29" i="40"/>
  <c r="Y28" i="40"/>
  <c r="X29" i="23"/>
  <c r="Y28" i="23"/>
  <c r="X29" i="16"/>
  <c r="Y28" i="16"/>
  <c r="X29" i="26"/>
  <c r="Y28" i="26"/>
  <c r="X29" i="17"/>
  <c r="Y28" i="17"/>
  <c r="Y28" i="31"/>
  <c r="X29" i="31"/>
  <c r="X29" i="39"/>
  <c r="Y28" i="39"/>
  <c r="Y28" i="20"/>
  <c r="X29" i="20"/>
  <c r="X29" i="30"/>
  <c r="Y28" i="30"/>
  <c r="X29" i="32"/>
  <c r="Y28" i="32"/>
  <c r="X29" i="41"/>
  <c r="Y28" i="41"/>
  <c r="X29" i="45"/>
  <c r="Y28" i="45"/>
  <c r="X29" i="33"/>
  <c r="Y28" i="33"/>
  <c r="X29" i="21"/>
  <c r="Y28" i="21"/>
  <c r="Y29" i="33" l="1"/>
  <c r="X30" i="33"/>
  <c r="Y29" i="41"/>
  <c r="X30" i="41"/>
  <c r="X30" i="30"/>
  <c r="Y29" i="30"/>
  <c r="X30" i="39"/>
  <c r="Y29" i="39"/>
  <c r="X30" i="17"/>
  <c r="Y29" i="17"/>
  <c r="Y29" i="16"/>
  <c r="X30" i="16"/>
  <c r="X30" i="40"/>
  <c r="Y29" i="40"/>
  <c r="Y29" i="29"/>
  <c r="X30" i="29"/>
  <c r="X30" i="38"/>
  <c r="Y29" i="38"/>
  <c r="X30" i="24"/>
  <c r="Y29" i="24"/>
  <c r="X30" i="37"/>
  <c r="Y29" i="37"/>
  <c r="X30" i="28"/>
  <c r="Y29" i="28"/>
  <c r="X30" i="15"/>
  <c r="Y29" i="15"/>
  <c r="Y29" i="25"/>
  <c r="X30" i="25"/>
  <c r="Y29" i="35"/>
  <c r="X30" i="35"/>
  <c r="X30" i="20"/>
  <c r="Y29" i="20"/>
  <c r="Y29" i="31"/>
  <c r="X30" i="31"/>
  <c r="X30" i="21"/>
  <c r="Y29" i="21"/>
  <c r="X30" i="45"/>
  <c r="Y29" i="45"/>
  <c r="X30" i="32"/>
  <c r="Y29" i="32"/>
  <c r="Y29" i="26"/>
  <c r="X30" i="26"/>
  <c r="Y29" i="23"/>
  <c r="X30" i="23"/>
  <c r="X30" i="47"/>
  <c r="Y29" i="47"/>
  <c r="X30" i="27"/>
  <c r="Y29" i="27"/>
  <c r="X30" i="36"/>
  <c r="Y29" i="36"/>
  <c r="X30" i="46"/>
  <c r="Y29" i="46"/>
  <c r="Y29" i="14"/>
  <c r="X30" i="14"/>
  <c r="X30" i="42"/>
  <c r="Y29" i="42"/>
  <c r="Y29" i="43"/>
  <c r="X30" i="43"/>
  <c r="Y29" i="19"/>
  <c r="X30" i="19"/>
  <c r="X30" i="34"/>
  <c r="Y29" i="34"/>
  <c r="X31" i="23" l="1"/>
  <c r="Y30" i="23"/>
  <c r="Y30" i="25"/>
  <c r="X31" i="25"/>
  <c r="X31" i="29"/>
  <c r="Y30" i="29"/>
  <c r="X31" i="16"/>
  <c r="Y30" i="16"/>
  <c r="X31" i="41"/>
  <c r="Y30" i="41"/>
  <c r="Y30" i="19"/>
  <c r="X31" i="19"/>
  <c r="X31" i="42"/>
  <c r="Y30" i="42"/>
  <c r="X31" i="46"/>
  <c r="Y30" i="46"/>
  <c r="Y30" i="27"/>
  <c r="X31" i="27"/>
  <c r="X31" i="32"/>
  <c r="Y30" i="32"/>
  <c r="Y30" i="21"/>
  <c r="X31" i="21"/>
  <c r="X31" i="20"/>
  <c r="Y30" i="20"/>
  <c r="X31" i="28"/>
  <c r="Y30" i="28"/>
  <c r="X31" i="24"/>
  <c r="Y30" i="24"/>
  <c r="X31" i="39"/>
  <c r="Y30" i="39"/>
  <c r="Y30" i="43"/>
  <c r="X31" i="43"/>
  <c r="Y30" i="14"/>
  <c r="X31" i="14"/>
  <c r="X31" i="26"/>
  <c r="Y30" i="26"/>
  <c r="X31" i="31"/>
  <c r="Y30" i="31"/>
  <c r="Y30" i="35"/>
  <c r="X31" i="35"/>
  <c r="X31" i="33"/>
  <c r="Y30" i="33"/>
  <c r="X31" i="34"/>
  <c r="Y30" i="34"/>
  <c r="X31" i="36"/>
  <c r="Y30" i="36"/>
  <c r="X31" i="47"/>
  <c r="Y30" i="47"/>
  <c r="X31" i="45"/>
  <c r="Y30" i="45"/>
  <c r="X31" i="15"/>
  <c r="Y30" i="15"/>
  <c r="Y30" i="37"/>
  <c r="X31" i="37"/>
  <c r="X31" i="38"/>
  <c r="Y30" i="38"/>
  <c r="X31" i="40"/>
  <c r="Y30" i="40"/>
  <c r="X31" i="17"/>
  <c r="Y30" i="17"/>
  <c r="X31" i="30"/>
  <c r="Y30" i="30"/>
  <c r="X32" i="35" l="1"/>
  <c r="Y31" i="35"/>
  <c r="X32" i="43"/>
  <c r="Y31" i="43"/>
  <c r="X32" i="19"/>
  <c r="Y31" i="19"/>
  <c r="X32" i="25"/>
  <c r="Y31" i="25"/>
  <c r="X32" i="38"/>
  <c r="Y31" i="38"/>
  <c r="X32" i="15"/>
  <c r="Y31" i="15"/>
  <c r="X32" i="47"/>
  <c r="Y31" i="47"/>
  <c r="Y31" i="34"/>
  <c r="X32" i="34"/>
  <c r="X32" i="26"/>
  <c r="Y31" i="26"/>
  <c r="X32" i="24"/>
  <c r="Y31" i="24"/>
  <c r="X32" i="20"/>
  <c r="Y31" i="20"/>
  <c r="X32" i="32"/>
  <c r="Y31" i="32"/>
  <c r="X32" i="46"/>
  <c r="Y31" i="46"/>
  <c r="X32" i="16"/>
  <c r="Y31" i="16"/>
  <c r="X32" i="37"/>
  <c r="Y31" i="37"/>
  <c r="Y31" i="14"/>
  <c r="X32" i="14"/>
  <c r="X32" i="21"/>
  <c r="Y31" i="21"/>
  <c r="X32" i="27"/>
  <c r="Y31" i="27"/>
  <c r="X32" i="17"/>
  <c r="Y31" i="17"/>
  <c r="X32" i="30"/>
  <c r="Y31" i="30"/>
  <c r="X32" i="40"/>
  <c r="Y31" i="40"/>
  <c r="X32" i="45"/>
  <c r="Y31" i="45"/>
  <c r="X32" i="36"/>
  <c r="Y31" i="36"/>
  <c r="X32" i="33"/>
  <c r="Y31" i="33"/>
  <c r="X32" i="31"/>
  <c r="Y31" i="31"/>
  <c r="X32" i="39"/>
  <c r="Y31" i="39"/>
  <c r="X32" i="28"/>
  <c r="Y31" i="28"/>
  <c r="X32" i="42"/>
  <c r="Y31" i="42"/>
  <c r="Y31" i="41"/>
  <c r="X32" i="41"/>
  <c r="X32" i="29"/>
  <c r="Y31" i="29"/>
  <c r="X32" i="23"/>
  <c r="Y31" i="23"/>
  <c r="X33" i="14" l="1"/>
  <c r="Y32" i="14"/>
  <c r="X33" i="34"/>
  <c r="Y32" i="34"/>
  <c r="X33" i="29"/>
  <c r="Y32" i="29"/>
  <c r="X33" i="42"/>
  <c r="Y32" i="42"/>
  <c r="X33" i="39"/>
  <c r="Y32" i="39"/>
  <c r="X33" i="33"/>
  <c r="Y32" i="33"/>
  <c r="X33" i="45"/>
  <c r="Y32" i="45"/>
  <c r="X33" i="30"/>
  <c r="Y32" i="30"/>
  <c r="Y32" i="27"/>
  <c r="X33" i="27"/>
  <c r="X33" i="16"/>
  <c r="Y32" i="16"/>
  <c r="X33" i="32"/>
  <c r="Y32" i="32"/>
  <c r="X33" i="24"/>
  <c r="Y32" i="24"/>
  <c r="X33" i="15"/>
  <c r="Y32" i="15"/>
  <c r="Y32" i="25"/>
  <c r="X33" i="25"/>
  <c r="Y32" i="43"/>
  <c r="X33" i="43"/>
  <c r="X33" i="41"/>
  <c r="Y32" i="41"/>
  <c r="X33" i="23"/>
  <c r="Y32" i="23"/>
  <c r="X33" i="28"/>
  <c r="Y32" i="28"/>
  <c r="X33" i="31"/>
  <c r="Y32" i="31"/>
  <c r="X33" i="36"/>
  <c r="Y32" i="36"/>
  <c r="X33" i="40"/>
  <c r="Y32" i="40"/>
  <c r="X33" i="17"/>
  <c r="Y32" i="17"/>
  <c r="Y32" i="21"/>
  <c r="X33" i="21"/>
  <c r="Y32" i="37"/>
  <c r="X33" i="37"/>
  <c r="X33" i="46"/>
  <c r="Y32" i="46"/>
  <c r="X33" i="20"/>
  <c r="Y32" i="20"/>
  <c r="X33" i="26"/>
  <c r="Y32" i="26"/>
  <c r="X33" i="47"/>
  <c r="Y32" i="47"/>
  <c r="X33" i="38"/>
  <c r="Y32" i="38"/>
  <c r="Y32" i="19"/>
  <c r="X33" i="19"/>
  <c r="Y32" i="35"/>
  <c r="X33" i="35"/>
  <c r="X34" i="25" l="1"/>
  <c r="Y33" i="25"/>
  <c r="Y33" i="35"/>
  <c r="X34" i="35"/>
  <c r="X34" i="19"/>
  <c r="Y33" i="19"/>
  <c r="X34" i="37"/>
  <c r="Y33" i="37"/>
  <c r="X34" i="47"/>
  <c r="Y33" i="47"/>
  <c r="X34" i="20"/>
  <c r="Y33" i="20"/>
  <c r="X34" i="17"/>
  <c r="Y33" i="17"/>
  <c r="X34" i="36"/>
  <c r="Y33" i="36"/>
  <c r="X34" i="28"/>
  <c r="Y33" i="28"/>
  <c r="Y33" i="41"/>
  <c r="X34" i="41"/>
  <c r="X34" i="24"/>
  <c r="Y33" i="24"/>
  <c r="Y33" i="16"/>
  <c r="X34" i="16"/>
  <c r="X34" i="30"/>
  <c r="Y33" i="30"/>
  <c r="X34" i="33"/>
  <c r="Y33" i="33"/>
  <c r="X34" i="42"/>
  <c r="Y33" i="42"/>
  <c r="X34" i="34"/>
  <c r="Y33" i="34"/>
  <c r="Y33" i="43"/>
  <c r="X34" i="43"/>
  <c r="Y33" i="27"/>
  <c r="X34" i="27"/>
  <c r="Y33" i="21"/>
  <c r="X34" i="21"/>
  <c r="X34" i="38"/>
  <c r="Y33" i="38"/>
  <c r="Y33" i="26"/>
  <c r="X34" i="26"/>
  <c r="X34" i="46"/>
  <c r="Y33" i="46"/>
  <c r="Y33" i="40"/>
  <c r="X34" i="40"/>
  <c r="X34" i="31"/>
  <c r="Y33" i="31"/>
  <c r="Y33" i="23"/>
  <c r="X34" i="23"/>
  <c r="X34" i="15"/>
  <c r="Y33" i="15"/>
  <c r="X34" i="32"/>
  <c r="Y33" i="32"/>
  <c r="X34" i="45"/>
  <c r="Y33" i="45"/>
  <c r="Y33" i="39"/>
  <c r="X34" i="39"/>
  <c r="X34" i="29"/>
  <c r="Y33" i="29"/>
  <c r="Y33" i="14"/>
  <c r="X34" i="14"/>
  <c r="Y34" i="14" l="1"/>
  <c r="X35" i="14"/>
  <c r="Y34" i="27"/>
  <c r="X35" i="27"/>
  <c r="Y34" i="16"/>
  <c r="X35" i="16"/>
  <c r="X35" i="41"/>
  <c r="Y34" i="41"/>
  <c r="Y34" i="35"/>
  <c r="X35" i="35"/>
  <c r="X35" i="29"/>
  <c r="Y34" i="29"/>
  <c r="X35" i="45"/>
  <c r="Y34" i="45"/>
  <c r="X35" i="15"/>
  <c r="Y34" i="15"/>
  <c r="Y34" i="31"/>
  <c r="X35" i="31"/>
  <c r="X35" i="46"/>
  <c r="Y34" i="46"/>
  <c r="X35" i="38"/>
  <c r="Y34" i="38"/>
  <c r="X35" i="34"/>
  <c r="Y34" i="34"/>
  <c r="X35" i="33"/>
  <c r="Y34" i="33"/>
  <c r="X35" i="36"/>
  <c r="Y34" i="36"/>
  <c r="X35" i="20"/>
  <c r="Y34" i="20"/>
  <c r="Y34" i="37"/>
  <c r="X35" i="37"/>
  <c r="X35" i="39"/>
  <c r="Y34" i="39"/>
  <c r="X35" i="23"/>
  <c r="Y34" i="23"/>
  <c r="X35" i="40"/>
  <c r="Y34" i="40"/>
  <c r="X35" i="26"/>
  <c r="Y34" i="26"/>
  <c r="Y34" i="21"/>
  <c r="X35" i="21"/>
  <c r="X35" i="43"/>
  <c r="Y34" i="43"/>
  <c r="X35" i="32"/>
  <c r="Y34" i="32"/>
  <c r="X35" i="42"/>
  <c r="Y34" i="42"/>
  <c r="X35" i="30"/>
  <c r="Y34" i="30"/>
  <c r="X35" i="24"/>
  <c r="Y34" i="24"/>
  <c r="X35" i="28"/>
  <c r="Y34" i="28"/>
  <c r="X35" i="17"/>
  <c r="Y34" i="17"/>
  <c r="X35" i="47"/>
  <c r="Y34" i="47"/>
  <c r="X35" i="19"/>
  <c r="Y34" i="19"/>
  <c r="Y34" i="25"/>
  <c r="X35" i="25"/>
  <c r="Y35" i="37" l="1"/>
  <c r="X36" i="37"/>
  <c r="X36" i="27"/>
  <c r="Y35" i="27"/>
  <c r="Y35" i="19"/>
  <c r="X36" i="19"/>
  <c r="X36" i="17"/>
  <c r="Y35" i="17"/>
  <c r="X36" i="24"/>
  <c r="Y35" i="24"/>
  <c r="X36" i="42"/>
  <c r="Y35" i="42"/>
  <c r="X36" i="43"/>
  <c r="Y35" i="43"/>
  <c r="Y35" i="26"/>
  <c r="X36" i="26"/>
  <c r="Y35" i="23"/>
  <c r="X36" i="23"/>
  <c r="X36" i="36"/>
  <c r="Y35" i="36"/>
  <c r="Y35" i="34"/>
  <c r="X36" i="34"/>
  <c r="X36" i="46"/>
  <c r="Y35" i="46"/>
  <c r="X36" i="15"/>
  <c r="Y35" i="15"/>
  <c r="Y35" i="29"/>
  <c r="X36" i="29"/>
  <c r="Y35" i="41"/>
  <c r="X36" i="41"/>
  <c r="Y35" i="25"/>
  <c r="X36" i="25"/>
  <c r="Y35" i="21"/>
  <c r="X36" i="21"/>
  <c r="X36" i="31"/>
  <c r="Y35" i="31"/>
  <c r="X36" i="35"/>
  <c r="Y35" i="35"/>
  <c r="X36" i="16"/>
  <c r="Y35" i="16"/>
  <c r="Y35" i="14"/>
  <c r="X36" i="14"/>
  <c r="X36" i="47"/>
  <c r="Y35" i="47"/>
  <c r="X36" i="28"/>
  <c r="Y35" i="28"/>
  <c r="X36" i="30"/>
  <c r="Y35" i="30"/>
  <c r="X36" i="32"/>
  <c r="Y35" i="32"/>
  <c r="X36" i="40"/>
  <c r="Y35" i="40"/>
  <c r="X36" i="39"/>
  <c r="Y35" i="39"/>
  <c r="X36" i="20"/>
  <c r="Y35" i="20"/>
  <c r="X36" i="33"/>
  <c r="Y35" i="33"/>
  <c r="X36" i="38"/>
  <c r="Y35" i="38"/>
  <c r="X36" i="45"/>
  <c r="Y35" i="45"/>
  <c r="X37" i="25" l="1"/>
  <c r="Y36" i="25"/>
  <c r="Y36" i="29"/>
  <c r="X37" i="29"/>
  <c r="X37" i="26"/>
  <c r="Y36" i="26"/>
  <c r="X37" i="38"/>
  <c r="Y36" i="38"/>
  <c r="X37" i="20"/>
  <c r="Y36" i="20"/>
  <c r="X37" i="40"/>
  <c r="Y36" i="40"/>
  <c r="X37" i="30"/>
  <c r="Y36" i="30"/>
  <c r="X37" i="47"/>
  <c r="Y36" i="47"/>
  <c r="Y36" i="16"/>
  <c r="X37" i="16"/>
  <c r="Y36" i="31"/>
  <c r="X37" i="31"/>
  <c r="Y36" i="46"/>
  <c r="X37" i="46"/>
  <c r="X37" i="36"/>
  <c r="Y36" i="36"/>
  <c r="X37" i="42"/>
  <c r="Y36" i="42"/>
  <c r="X37" i="17"/>
  <c r="Y36" i="17"/>
  <c r="Y36" i="27"/>
  <c r="X37" i="27"/>
  <c r="Y36" i="14"/>
  <c r="X37" i="14"/>
  <c r="Y36" i="21"/>
  <c r="X37" i="21"/>
  <c r="X37" i="41"/>
  <c r="Y36" i="41"/>
  <c r="X37" i="34"/>
  <c r="Y36" i="34"/>
  <c r="Y36" i="23"/>
  <c r="X37" i="23"/>
  <c r="X37" i="19"/>
  <c r="Y36" i="19"/>
  <c r="Y36" i="37"/>
  <c r="X37" i="37"/>
  <c r="X37" i="45"/>
  <c r="Y36" i="45"/>
  <c r="Y36" i="33"/>
  <c r="X37" i="33"/>
  <c r="Y36" i="39"/>
  <c r="X37" i="39"/>
  <c r="X37" i="32"/>
  <c r="Y36" i="32"/>
  <c r="X37" i="28"/>
  <c r="Y36" i="28"/>
  <c r="Y36" i="35"/>
  <c r="X37" i="35"/>
  <c r="X37" i="15"/>
  <c r="Y36" i="15"/>
  <c r="Y36" i="43"/>
  <c r="X37" i="43"/>
  <c r="X37" i="24"/>
  <c r="Y36" i="24"/>
  <c r="X38" i="35" l="1"/>
  <c r="Y37" i="35"/>
  <c r="X38" i="33"/>
  <c r="Y37" i="33"/>
  <c r="X38" i="37"/>
  <c r="Y37" i="37"/>
  <c r="X38" i="23"/>
  <c r="Y37" i="23"/>
  <c r="Y37" i="14"/>
  <c r="X38" i="14"/>
  <c r="Y37" i="31"/>
  <c r="X38" i="31"/>
  <c r="X38" i="29"/>
  <c r="Y37" i="29"/>
  <c r="X38" i="32"/>
  <c r="Y37" i="32"/>
  <c r="X38" i="41"/>
  <c r="Y37" i="41"/>
  <c r="X38" i="17"/>
  <c r="Y37" i="17"/>
  <c r="X38" i="36"/>
  <c r="Y37" i="36"/>
  <c r="X38" i="47"/>
  <c r="Y37" i="47"/>
  <c r="X38" i="40"/>
  <c r="Y37" i="40"/>
  <c r="X38" i="38"/>
  <c r="Y37" i="38"/>
  <c r="X38" i="43"/>
  <c r="Y37" i="43"/>
  <c r="X38" i="39"/>
  <c r="Y37" i="39"/>
  <c r="Y37" i="21"/>
  <c r="X38" i="21"/>
  <c r="X38" i="27"/>
  <c r="Y37" i="27"/>
  <c r="X38" i="46"/>
  <c r="Y37" i="46"/>
  <c r="X38" i="16"/>
  <c r="Y37" i="16"/>
  <c r="X38" i="24"/>
  <c r="Y37" i="24"/>
  <c r="X38" i="15"/>
  <c r="Y37" i="15"/>
  <c r="X38" i="28"/>
  <c r="Y37" i="28"/>
  <c r="X38" i="45"/>
  <c r="Y37" i="45"/>
  <c r="Y37" i="19"/>
  <c r="X38" i="19"/>
  <c r="Y37" i="34"/>
  <c r="X38" i="34"/>
  <c r="X38" i="42"/>
  <c r="Y37" i="42"/>
  <c r="X38" i="30"/>
  <c r="Y37" i="30"/>
  <c r="X38" i="20"/>
  <c r="Y37" i="20"/>
  <c r="Y37" i="26"/>
  <c r="X38" i="26"/>
  <c r="Y37" i="25"/>
  <c r="X38" i="25"/>
  <c r="X39" i="26" l="1"/>
  <c r="Y38" i="26"/>
  <c r="X39" i="34"/>
  <c r="Y38" i="34"/>
  <c r="X39" i="31"/>
  <c r="Y38" i="31"/>
  <c r="X39" i="30"/>
  <c r="Y38" i="30"/>
  <c r="Y38" i="45"/>
  <c r="X39" i="45"/>
  <c r="X39" i="15"/>
  <c r="Y38" i="15"/>
  <c r="Y38" i="16"/>
  <c r="X39" i="16"/>
  <c r="Y38" i="27"/>
  <c r="X39" i="27"/>
  <c r="X39" i="39"/>
  <c r="Y38" i="39"/>
  <c r="X39" i="38"/>
  <c r="Y38" i="38"/>
  <c r="X39" i="47"/>
  <c r="Y38" i="47"/>
  <c r="X39" i="17"/>
  <c r="Y38" i="17"/>
  <c r="X39" i="32"/>
  <c r="Y38" i="32"/>
  <c r="Y38" i="23"/>
  <c r="X39" i="23"/>
  <c r="Y38" i="33"/>
  <c r="X39" i="33"/>
  <c r="X39" i="19"/>
  <c r="Y38" i="19"/>
  <c r="Y38" i="21"/>
  <c r="X39" i="21"/>
  <c r="Y38" i="14"/>
  <c r="X39" i="14"/>
  <c r="X39" i="25"/>
  <c r="Y38" i="25"/>
  <c r="X39" i="20"/>
  <c r="Y38" i="20"/>
  <c r="X39" i="42"/>
  <c r="Y38" i="42"/>
  <c r="X39" i="28"/>
  <c r="Y38" i="28"/>
  <c r="X39" i="24"/>
  <c r="Y38" i="24"/>
  <c r="X39" i="46"/>
  <c r="Y38" i="46"/>
  <c r="X39" i="43"/>
  <c r="Y38" i="43"/>
  <c r="X39" i="40"/>
  <c r="Y38" i="40"/>
  <c r="X39" i="36"/>
  <c r="Y38" i="36"/>
  <c r="X39" i="41"/>
  <c r="Y38" i="41"/>
  <c r="Y38" i="29"/>
  <c r="X39" i="29"/>
  <c r="X39" i="37"/>
  <c r="Y38" i="37"/>
  <c r="Y38" i="35"/>
  <c r="X39" i="35"/>
  <c r="Y39" i="14" l="1"/>
  <c r="X40" i="14"/>
  <c r="X40" i="23"/>
  <c r="Y39" i="23"/>
  <c r="X40" i="27"/>
  <c r="Y39" i="27"/>
  <c r="X40" i="37"/>
  <c r="Y39" i="37"/>
  <c r="X40" i="41"/>
  <c r="Y39" i="41"/>
  <c r="X40" i="40"/>
  <c r="Y39" i="40"/>
  <c r="X40" i="46"/>
  <c r="Y39" i="46"/>
  <c r="X40" i="28"/>
  <c r="Y39" i="28"/>
  <c r="X40" i="20"/>
  <c r="Y39" i="20"/>
  <c r="X40" i="19"/>
  <c r="Y39" i="19"/>
  <c r="X40" i="17"/>
  <c r="Y39" i="17"/>
  <c r="X40" i="38"/>
  <c r="Y39" i="38"/>
  <c r="X40" i="15"/>
  <c r="Y39" i="15"/>
  <c r="X40" i="30"/>
  <c r="Y39" i="30"/>
  <c r="Y39" i="34"/>
  <c r="X40" i="34"/>
  <c r="X40" i="29"/>
  <c r="Y39" i="29"/>
  <c r="X40" i="21"/>
  <c r="Y39" i="21"/>
  <c r="X40" i="33"/>
  <c r="Y39" i="33"/>
  <c r="X40" i="16"/>
  <c r="Y39" i="16"/>
  <c r="X40" i="45"/>
  <c r="Y39" i="45"/>
  <c r="X40" i="35"/>
  <c r="Y39" i="35"/>
  <c r="X40" i="36"/>
  <c r="Y39" i="36"/>
  <c r="X40" i="43"/>
  <c r="Y39" i="43"/>
  <c r="X40" i="24"/>
  <c r="Y39" i="24"/>
  <c r="X40" i="42"/>
  <c r="Y39" i="42"/>
  <c r="X40" i="25"/>
  <c r="Y39" i="25"/>
  <c r="X40" i="32"/>
  <c r="Y39" i="32"/>
  <c r="X40" i="47"/>
  <c r="Y39" i="47"/>
  <c r="X40" i="39"/>
  <c r="Y39" i="39"/>
  <c r="Y39" i="31"/>
  <c r="X40" i="31"/>
  <c r="X40" i="26"/>
  <c r="Y39" i="26"/>
  <c r="X41" i="47" l="1"/>
  <c r="Y40" i="47"/>
  <c r="Y40" i="25"/>
  <c r="X41" i="25"/>
  <c r="X41" i="24"/>
  <c r="Y40" i="24"/>
  <c r="X41" i="36"/>
  <c r="Y40" i="36"/>
  <c r="X41" i="45"/>
  <c r="Y40" i="45"/>
  <c r="X41" i="33"/>
  <c r="Y40" i="33"/>
  <c r="Y40" i="29"/>
  <c r="X41" i="29"/>
  <c r="X41" i="30"/>
  <c r="Y40" i="30"/>
  <c r="X41" i="38"/>
  <c r="Y40" i="38"/>
  <c r="X41" i="19"/>
  <c r="Y40" i="19"/>
  <c r="X41" i="28"/>
  <c r="Y40" i="28"/>
  <c r="X41" i="40"/>
  <c r="Y40" i="40"/>
  <c r="Y40" i="37"/>
  <c r="X41" i="37"/>
  <c r="Y40" i="23"/>
  <c r="X41" i="23"/>
  <c r="X41" i="31"/>
  <c r="Y40" i="31"/>
  <c r="X41" i="34"/>
  <c r="Y40" i="34"/>
  <c r="X41" i="14"/>
  <c r="Y40" i="14"/>
  <c r="X41" i="26"/>
  <c r="Y40" i="26"/>
  <c r="Y40" i="39"/>
  <c r="X41" i="39"/>
  <c r="X41" i="32"/>
  <c r="Y40" i="32"/>
  <c r="X41" i="42"/>
  <c r="Y40" i="42"/>
  <c r="X41" i="43"/>
  <c r="Y40" i="43"/>
  <c r="X41" i="35"/>
  <c r="Y40" i="35"/>
  <c r="Y40" i="16"/>
  <c r="X41" i="16"/>
  <c r="Y40" i="21"/>
  <c r="X41" i="21"/>
  <c r="X41" i="15"/>
  <c r="Y40" i="15"/>
  <c r="X41" i="17"/>
  <c r="Y40" i="17"/>
  <c r="X41" i="20"/>
  <c r="Y40" i="20"/>
  <c r="X41" i="46"/>
  <c r="Y40" i="46"/>
  <c r="X41" i="41"/>
  <c r="Y40" i="41"/>
  <c r="X41" i="27"/>
  <c r="Y40" i="27"/>
  <c r="X42" i="16" l="1"/>
  <c r="Y41" i="16"/>
  <c r="X42" i="23"/>
  <c r="Y41" i="23"/>
  <c r="X42" i="25"/>
  <c r="Y41" i="25"/>
  <c r="X42" i="20"/>
  <c r="Y41" i="20"/>
  <c r="X42" i="15"/>
  <c r="Y41" i="15"/>
  <c r="X42" i="43"/>
  <c r="Y41" i="43"/>
  <c r="X42" i="32"/>
  <c r="Y41" i="32"/>
  <c r="X42" i="26"/>
  <c r="Y41" i="26"/>
  <c r="X42" i="34"/>
  <c r="Y41" i="34"/>
  <c r="Y41" i="40"/>
  <c r="X42" i="40"/>
  <c r="X42" i="19"/>
  <c r="Y41" i="19"/>
  <c r="X42" i="30"/>
  <c r="Y41" i="30"/>
  <c r="X42" i="33"/>
  <c r="Y41" i="33"/>
  <c r="X42" i="36"/>
  <c r="Y41" i="36"/>
  <c r="X42" i="41"/>
  <c r="Y41" i="41"/>
  <c r="X42" i="21"/>
  <c r="Y41" i="21"/>
  <c r="X42" i="39"/>
  <c r="Y41" i="39"/>
  <c r="X42" i="37"/>
  <c r="Y41" i="37"/>
  <c r="X42" i="29"/>
  <c r="Y41" i="29"/>
  <c r="X42" i="27"/>
  <c r="Y41" i="27"/>
  <c r="X42" i="46"/>
  <c r="Y41" i="46"/>
  <c r="X42" i="17"/>
  <c r="Y41" i="17"/>
  <c r="X42" i="35"/>
  <c r="Y41" i="35"/>
  <c r="X42" i="42"/>
  <c r="Y41" i="42"/>
  <c r="X42" i="14"/>
  <c r="Y41" i="14"/>
  <c r="X42" i="31"/>
  <c r="Y41" i="31"/>
  <c r="X42" i="28"/>
  <c r="Y41" i="28"/>
  <c r="X42" i="38"/>
  <c r="Y41" i="38"/>
  <c r="X42" i="45"/>
  <c r="Y41" i="45"/>
  <c r="X42" i="24"/>
  <c r="Y41" i="24"/>
  <c r="X42" i="47"/>
  <c r="Y41" i="47"/>
  <c r="X43" i="40" l="1"/>
  <c r="Y42" i="40"/>
  <c r="X43" i="24"/>
  <c r="Y42" i="24"/>
  <c r="X43" i="38"/>
  <c r="Y42" i="38"/>
  <c r="X43" i="31"/>
  <c r="Y42" i="31"/>
  <c r="X43" i="42"/>
  <c r="Y42" i="42"/>
  <c r="X43" i="17"/>
  <c r="Y42" i="17"/>
  <c r="Y42" i="27"/>
  <c r="X43" i="27"/>
  <c r="X43" i="37"/>
  <c r="Y42" i="37"/>
  <c r="Y42" i="21"/>
  <c r="X43" i="21"/>
  <c r="X43" i="36"/>
  <c r="Y42" i="36"/>
  <c r="X43" i="30"/>
  <c r="Y42" i="30"/>
  <c r="X43" i="26"/>
  <c r="Y42" i="26"/>
  <c r="Y42" i="43"/>
  <c r="X43" i="43"/>
  <c r="Y42" i="20"/>
  <c r="X43" i="20"/>
  <c r="X43" i="23"/>
  <c r="Y42" i="23"/>
  <c r="X43" i="47"/>
  <c r="Y42" i="47"/>
  <c r="X43" i="45"/>
  <c r="Y42" i="45"/>
  <c r="X43" i="28"/>
  <c r="Y42" i="28"/>
  <c r="X43" i="14"/>
  <c r="Y42" i="14"/>
  <c r="Y42" i="35"/>
  <c r="X43" i="35"/>
  <c r="X43" i="46"/>
  <c r="Y42" i="46"/>
  <c r="X43" i="29"/>
  <c r="Y42" i="29"/>
  <c r="Y42" i="39"/>
  <c r="X43" i="39"/>
  <c r="X43" i="41"/>
  <c r="Y42" i="41"/>
  <c r="Y42" i="33"/>
  <c r="X43" i="33"/>
  <c r="Y42" i="19"/>
  <c r="X43" i="19"/>
  <c r="X43" i="34"/>
  <c r="Y42" i="34"/>
  <c r="X43" i="32"/>
  <c r="Y42" i="32"/>
  <c r="X43" i="15"/>
  <c r="Y42" i="15"/>
  <c r="Y42" i="25"/>
  <c r="X43" i="25"/>
  <c r="X43" i="16"/>
  <c r="Y42" i="16"/>
  <c r="Y43" i="19" l="1"/>
  <c r="X44" i="19"/>
  <c r="Y43" i="35"/>
  <c r="X44" i="35"/>
  <c r="X44" i="20"/>
  <c r="Y43" i="20"/>
  <c r="X44" i="25"/>
  <c r="Y43" i="25"/>
  <c r="X44" i="32"/>
  <c r="Y43" i="32"/>
  <c r="Y43" i="41"/>
  <c r="X44" i="41"/>
  <c r="Y43" i="29"/>
  <c r="X44" i="29"/>
  <c r="X44" i="28"/>
  <c r="Y43" i="28"/>
  <c r="X44" i="47"/>
  <c r="Y43" i="47"/>
  <c r="X44" i="26"/>
  <c r="Y43" i="26"/>
  <c r="X44" i="36"/>
  <c r="Y43" i="36"/>
  <c r="X44" i="37"/>
  <c r="Y43" i="37"/>
  <c r="X44" i="17"/>
  <c r="Y43" i="17"/>
  <c r="Y43" i="31"/>
  <c r="X44" i="31"/>
  <c r="X44" i="24"/>
  <c r="Y43" i="24"/>
  <c r="Y43" i="33"/>
  <c r="X44" i="33"/>
  <c r="Y43" i="39"/>
  <c r="X44" i="39"/>
  <c r="X44" i="43"/>
  <c r="Y43" i="43"/>
  <c r="X44" i="21"/>
  <c r="Y43" i="21"/>
  <c r="Y43" i="27"/>
  <c r="X44" i="27"/>
  <c r="X44" i="16"/>
  <c r="Y43" i="16"/>
  <c r="X44" i="15"/>
  <c r="Y43" i="15"/>
  <c r="Y43" i="34"/>
  <c r="X44" i="34"/>
  <c r="Y43" i="46"/>
  <c r="X44" i="46"/>
  <c r="Y43" i="14"/>
  <c r="X44" i="14"/>
  <c r="X44" i="45"/>
  <c r="Y43" i="45"/>
  <c r="Y43" i="23"/>
  <c r="X44" i="23"/>
  <c r="X44" i="30"/>
  <c r="Y43" i="30"/>
  <c r="X44" i="42"/>
  <c r="Y43" i="42"/>
  <c r="X44" i="38"/>
  <c r="Y43" i="38"/>
  <c r="X44" i="40"/>
  <c r="Y43" i="40"/>
  <c r="X45" i="46" l="1"/>
  <c r="Y44" i="46"/>
  <c r="X45" i="27"/>
  <c r="Y44" i="27"/>
  <c r="Y44" i="33"/>
  <c r="X45" i="33"/>
  <c r="X45" i="31"/>
  <c r="Y44" i="31"/>
  <c r="Y44" i="41"/>
  <c r="X45" i="41"/>
  <c r="X45" i="35"/>
  <c r="Y44" i="35"/>
  <c r="X45" i="38"/>
  <c r="Y44" i="38"/>
  <c r="X45" i="30"/>
  <c r="Y44" i="30"/>
  <c r="X45" i="45"/>
  <c r="Y44" i="45"/>
  <c r="X45" i="15"/>
  <c r="Y44" i="15"/>
  <c r="Y44" i="43"/>
  <c r="X45" i="43"/>
  <c r="Y44" i="37"/>
  <c r="X45" i="37"/>
  <c r="X45" i="26"/>
  <c r="Y44" i="26"/>
  <c r="X45" i="28"/>
  <c r="Y44" i="28"/>
  <c r="Y44" i="25"/>
  <c r="X45" i="25"/>
  <c r="Y44" i="23"/>
  <c r="X45" i="23"/>
  <c r="X45" i="14"/>
  <c r="Y44" i="14"/>
  <c r="X45" i="34"/>
  <c r="Y44" i="34"/>
  <c r="X45" i="39"/>
  <c r="Y44" i="39"/>
  <c r="Y44" i="29"/>
  <c r="X45" i="29"/>
  <c r="Y44" i="19"/>
  <c r="X45" i="19"/>
  <c r="X45" i="40"/>
  <c r="Y44" i="40"/>
  <c r="X45" i="42"/>
  <c r="Y44" i="42"/>
  <c r="X45" i="16"/>
  <c r="Y44" i="16"/>
  <c r="X45" i="21"/>
  <c r="Y44" i="21"/>
  <c r="X45" i="24"/>
  <c r="Y44" i="24"/>
  <c r="X45" i="17"/>
  <c r="Y44" i="17"/>
  <c r="X45" i="36"/>
  <c r="Y44" i="36"/>
  <c r="X45" i="47"/>
  <c r="Y44" i="47"/>
  <c r="X45" i="32"/>
  <c r="Y44" i="32"/>
  <c r="Y44" i="20"/>
  <c r="X45" i="20"/>
  <c r="X46" i="29" l="1"/>
  <c r="Y45" i="29"/>
  <c r="X46" i="23"/>
  <c r="Y45" i="23"/>
  <c r="X46" i="37"/>
  <c r="Y45" i="37"/>
  <c r="X46" i="36"/>
  <c r="Y45" i="36"/>
  <c r="X46" i="24"/>
  <c r="Y45" i="24"/>
  <c r="Y45" i="16"/>
  <c r="X46" i="16"/>
  <c r="X46" i="40"/>
  <c r="Y45" i="40"/>
  <c r="Y45" i="34"/>
  <c r="X46" i="34"/>
  <c r="X46" i="28"/>
  <c r="Y45" i="28"/>
  <c r="X46" i="15"/>
  <c r="Y45" i="15"/>
  <c r="X46" i="30"/>
  <c r="Y45" i="30"/>
  <c r="Y45" i="35"/>
  <c r="X46" i="35"/>
  <c r="Y45" i="31"/>
  <c r="X46" i="31"/>
  <c r="Y45" i="27"/>
  <c r="X46" i="27"/>
  <c r="X46" i="32"/>
  <c r="Y45" i="32"/>
  <c r="X46" i="20"/>
  <c r="Y45" i="20"/>
  <c r="Y45" i="19"/>
  <c r="X46" i="19"/>
  <c r="X46" i="25"/>
  <c r="Y45" i="25"/>
  <c r="X46" i="43"/>
  <c r="Y45" i="43"/>
  <c r="X46" i="41"/>
  <c r="Y45" i="41"/>
  <c r="X46" i="33"/>
  <c r="Y45" i="33"/>
  <c r="X46" i="47"/>
  <c r="Y45" i="47"/>
  <c r="X46" i="17"/>
  <c r="Y45" i="17"/>
  <c r="Y45" i="21"/>
  <c r="X46" i="21"/>
  <c r="X46" i="42"/>
  <c r="Y45" i="42"/>
  <c r="Y45" i="39"/>
  <c r="X46" i="39"/>
  <c r="Y45" i="14"/>
  <c r="X46" i="14"/>
  <c r="Y45" i="26"/>
  <c r="X46" i="26"/>
  <c r="X46" i="45"/>
  <c r="Y45" i="45"/>
  <c r="X46" i="38"/>
  <c r="Y45" i="38"/>
  <c r="X46" i="46"/>
  <c r="Y45" i="46"/>
  <c r="X47" i="26" l="1"/>
  <c r="Y46" i="26"/>
  <c r="X47" i="39"/>
  <c r="Y46" i="39"/>
  <c r="Y46" i="21"/>
  <c r="X47" i="21"/>
  <c r="X47" i="27"/>
  <c r="Y46" i="27"/>
  <c r="X47" i="35"/>
  <c r="Y46" i="35"/>
  <c r="X47" i="34"/>
  <c r="Y46" i="34"/>
  <c r="X47" i="16"/>
  <c r="Y46" i="16"/>
  <c r="X47" i="38"/>
  <c r="Y46" i="38"/>
  <c r="X47" i="47"/>
  <c r="Y46" i="47"/>
  <c r="X47" i="41"/>
  <c r="Y46" i="41"/>
  <c r="Y46" i="25"/>
  <c r="X47" i="25"/>
  <c r="Y46" i="20"/>
  <c r="X47" i="20"/>
  <c r="X47" i="15"/>
  <c r="Y46" i="15"/>
  <c r="X47" i="36"/>
  <c r="Y46" i="36"/>
  <c r="Y46" i="23"/>
  <c r="X47" i="23"/>
  <c r="Y46" i="19"/>
  <c r="X47" i="19"/>
  <c r="Y46" i="31"/>
  <c r="X47" i="31"/>
  <c r="Y46" i="14"/>
  <c r="X47" i="14"/>
  <c r="X47" i="46"/>
  <c r="Y46" i="46"/>
  <c r="X47" i="45"/>
  <c r="Y46" i="45"/>
  <c r="X47" i="42"/>
  <c r="Y46" i="42"/>
  <c r="X47" i="17"/>
  <c r="Y46" i="17"/>
  <c r="Y46" i="33"/>
  <c r="X47" i="33"/>
  <c r="Y46" i="43"/>
  <c r="X47" i="43"/>
  <c r="X47" i="32"/>
  <c r="Y46" i="32"/>
  <c r="X47" i="30"/>
  <c r="Y46" i="30"/>
  <c r="X47" i="28"/>
  <c r="Y46" i="28"/>
  <c r="X47" i="40"/>
  <c r="Y46" i="40"/>
  <c r="X47" i="24"/>
  <c r="Y46" i="24"/>
  <c r="Y46" i="37"/>
  <c r="X47" i="37"/>
  <c r="Y46" i="29"/>
  <c r="X47" i="29"/>
  <c r="X48" i="43" l="1"/>
  <c r="Y47" i="43"/>
  <c r="Y47" i="14"/>
  <c r="X48" i="14"/>
  <c r="Y47" i="19"/>
  <c r="X48" i="19"/>
  <c r="X48" i="20"/>
  <c r="Y47" i="20"/>
  <c r="X48" i="40"/>
  <c r="Y47" i="40"/>
  <c r="X48" i="30"/>
  <c r="Y47" i="30"/>
  <c r="X48" i="17"/>
  <c r="Y47" i="17"/>
  <c r="X48" i="45"/>
  <c r="Y47" i="45"/>
  <c r="X48" i="36"/>
  <c r="Y47" i="36"/>
  <c r="X48" i="41"/>
  <c r="Y47" i="41"/>
  <c r="X48" i="38"/>
  <c r="Y47" i="38"/>
  <c r="Y47" i="34"/>
  <c r="X48" i="34"/>
  <c r="X48" i="27"/>
  <c r="Y47" i="27"/>
  <c r="X48" i="39"/>
  <c r="Y47" i="39"/>
  <c r="Y47" i="29"/>
  <c r="X48" i="29"/>
  <c r="X48" i="33"/>
  <c r="Y47" i="33"/>
  <c r="X48" i="31"/>
  <c r="Y47" i="31"/>
  <c r="Y47" i="23"/>
  <c r="X48" i="23"/>
  <c r="Y47" i="25"/>
  <c r="X48" i="25"/>
  <c r="X48" i="21"/>
  <c r="Y47" i="21"/>
  <c r="Y47" i="37"/>
  <c r="X48" i="37"/>
  <c r="X48" i="24"/>
  <c r="Y47" i="24"/>
  <c r="X48" i="28"/>
  <c r="Y47" i="28"/>
  <c r="X48" i="32"/>
  <c r="Y47" i="32"/>
  <c r="X48" i="42"/>
  <c r="Y47" i="42"/>
  <c r="X48" i="46"/>
  <c r="Y47" i="46"/>
  <c r="X48" i="15"/>
  <c r="Y47" i="15"/>
  <c r="X48" i="47"/>
  <c r="Y47" i="47"/>
  <c r="X48" i="16"/>
  <c r="Y47" i="16"/>
  <c r="X48" i="35"/>
  <c r="Y47" i="35"/>
  <c r="X48" i="26"/>
  <c r="Y47" i="26"/>
  <c r="Y48" i="23" l="1"/>
  <c r="X49" i="23"/>
  <c r="X49" i="34"/>
  <c r="Y48" i="34"/>
  <c r="X49" i="14"/>
  <c r="Y48" i="14"/>
  <c r="Y48" i="35"/>
  <c r="X49" i="35"/>
  <c r="X49" i="47"/>
  <c r="Y48" i="47"/>
  <c r="X49" i="46"/>
  <c r="Y48" i="46"/>
  <c r="X49" i="32"/>
  <c r="Y48" i="32"/>
  <c r="X49" i="24"/>
  <c r="Y48" i="24"/>
  <c r="X49" i="21"/>
  <c r="Y48" i="21"/>
  <c r="X49" i="33"/>
  <c r="Y48" i="33"/>
  <c r="X49" i="39"/>
  <c r="Y48" i="39"/>
  <c r="X49" i="41"/>
  <c r="Y48" i="41"/>
  <c r="X49" i="45"/>
  <c r="Y48" i="45"/>
  <c r="X49" i="30"/>
  <c r="Y48" i="30"/>
  <c r="X49" i="20"/>
  <c r="Y48" i="20"/>
  <c r="X49" i="37"/>
  <c r="Y48" i="37"/>
  <c r="Y48" i="25"/>
  <c r="X49" i="25"/>
  <c r="Y48" i="29"/>
  <c r="X49" i="29"/>
  <c r="Y48" i="19"/>
  <c r="X49" i="19"/>
  <c r="X49" i="26"/>
  <c r="Y48" i="26"/>
  <c r="X49" i="16"/>
  <c r="Y48" i="16"/>
  <c r="X49" i="15"/>
  <c r="Y48" i="15"/>
  <c r="X49" i="42"/>
  <c r="Y48" i="42"/>
  <c r="X49" i="28"/>
  <c r="Y48" i="28"/>
  <c r="Y48" i="31"/>
  <c r="X49" i="31"/>
  <c r="X49" i="27"/>
  <c r="Y48" i="27"/>
  <c r="X49" i="38"/>
  <c r="Y48" i="38"/>
  <c r="X49" i="36"/>
  <c r="Y48" i="36"/>
  <c r="X49" i="17"/>
  <c r="Y48" i="17"/>
  <c r="X49" i="40"/>
  <c r="Y48" i="40"/>
  <c r="X49" i="43"/>
  <c r="Y48" i="43"/>
  <c r="X50" i="29" l="1"/>
  <c r="Y49" i="29"/>
  <c r="Y49" i="35"/>
  <c r="X50" i="35"/>
  <c r="Y49" i="40"/>
  <c r="X50" i="40"/>
  <c r="X50" i="36"/>
  <c r="Y49" i="36"/>
  <c r="Y49" i="27"/>
  <c r="X50" i="27"/>
  <c r="X50" i="28"/>
  <c r="Y49" i="28"/>
  <c r="X50" i="15"/>
  <c r="Y49" i="15"/>
  <c r="Y49" i="26"/>
  <c r="X50" i="26"/>
  <c r="Y49" i="37"/>
  <c r="X50" i="37"/>
  <c r="X50" i="30"/>
  <c r="Y49" i="30"/>
  <c r="Y49" i="41"/>
  <c r="X50" i="41"/>
  <c r="X50" i="33"/>
  <c r="Y49" i="33"/>
  <c r="X50" i="24"/>
  <c r="Y49" i="24"/>
  <c r="X50" i="46"/>
  <c r="Y49" i="46"/>
  <c r="X50" i="34"/>
  <c r="Y49" i="34"/>
  <c r="X50" i="31"/>
  <c r="Y49" i="31"/>
  <c r="X50" i="19"/>
  <c r="Y49" i="19"/>
  <c r="Y49" i="25"/>
  <c r="X50" i="25"/>
  <c r="X50" i="23"/>
  <c r="Y49" i="23"/>
  <c r="X50" i="43"/>
  <c r="Y49" i="43"/>
  <c r="X50" i="17"/>
  <c r="Y49" i="17"/>
  <c r="X50" i="38"/>
  <c r="Y49" i="38"/>
  <c r="X50" i="42"/>
  <c r="Y49" i="42"/>
  <c r="Y49" i="16"/>
  <c r="X50" i="16"/>
  <c r="X50" i="20"/>
  <c r="Y49" i="20"/>
  <c r="X50" i="45"/>
  <c r="Y49" i="45"/>
  <c r="X50" i="39"/>
  <c r="Y49" i="39"/>
  <c r="Y49" i="21"/>
  <c r="X50" i="21"/>
  <c r="X50" i="32"/>
  <c r="Y49" i="32"/>
  <c r="X50" i="47"/>
  <c r="Y49" i="47"/>
  <c r="Y49" i="14"/>
  <c r="X50" i="14"/>
  <c r="Y50" i="21" l="1"/>
  <c r="X51" i="21"/>
  <c r="Y50" i="16"/>
  <c r="X51" i="16"/>
  <c r="Y50" i="25"/>
  <c r="X51" i="25"/>
  <c r="X51" i="26"/>
  <c r="Y50" i="26"/>
  <c r="X51" i="35"/>
  <c r="Y50" i="35"/>
  <c r="Y50" i="45"/>
  <c r="X51" i="45"/>
  <c r="X51" i="38"/>
  <c r="Y50" i="38"/>
  <c r="X51" i="43"/>
  <c r="Y50" i="43"/>
  <c r="Y50" i="31"/>
  <c r="X51" i="31"/>
  <c r="Y50" i="46"/>
  <c r="X51" i="46"/>
  <c r="Y50" i="33"/>
  <c r="X51" i="33"/>
  <c r="X51" i="30"/>
  <c r="Y50" i="30"/>
  <c r="X51" i="28"/>
  <c r="Y50" i="28"/>
  <c r="X51" i="36"/>
  <c r="Y50" i="36"/>
  <c r="Y50" i="41"/>
  <c r="X51" i="41"/>
  <c r="Y50" i="37"/>
  <c r="X51" i="37"/>
  <c r="Y50" i="27"/>
  <c r="X51" i="27"/>
  <c r="X51" i="40"/>
  <c r="Y50" i="40"/>
  <c r="X51" i="47"/>
  <c r="Y50" i="47"/>
  <c r="Y50" i="14"/>
  <c r="X51" i="14"/>
  <c r="X51" i="32"/>
  <c r="Y50" i="32"/>
  <c r="X51" i="39"/>
  <c r="Y50" i="39"/>
  <c r="Y50" i="20"/>
  <c r="X51" i="20"/>
  <c r="X51" i="42"/>
  <c r="Y50" i="42"/>
  <c r="X51" i="17"/>
  <c r="Y50" i="17"/>
  <c r="X51" i="23"/>
  <c r="Y50" i="23"/>
  <c r="X51" i="19"/>
  <c r="Y50" i="19"/>
  <c r="X51" i="34"/>
  <c r="Y50" i="34"/>
  <c r="X51" i="24"/>
  <c r="Y50" i="24"/>
  <c r="X51" i="15"/>
  <c r="Y50" i="15"/>
  <c r="X51" i="29"/>
  <c r="Y50" i="29"/>
  <c r="X52" i="14" l="1"/>
  <c r="Y51" i="14"/>
  <c r="X52" i="37"/>
  <c r="Y51" i="37"/>
  <c r="X52" i="46"/>
  <c r="Y51" i="46"/>
  <c r="X52" i="45"/>
  <c r="Y51" i="45"/>
  <c r="Y51" i="16"/>
  <c r="X52" i="16"/>
  <c r="X52" i="15"/>
  <c r="Y51" i="15"/>
  <c r="Y51" i="34"/>
  <c r="X52" i="34"/>
  <c r="X52" i="23"/>
  <c r="Y51" i="23"/>
  <c r="X52" i="42"/>
  <c r="Y51" i="42"/>
  <c r="X52" i="39"/>
  <c r="Y51" i="39"/>
  <c r="X52" i="40"/>
  <c r="Y51" i="40"/>
  <c r="X52" i="36"/>
  <c r="Y51" i="36"/>
  <c r="X52" i="30"/>
  <c r="Y51" i="30"/>
  <c r="X52" i="43"/>
  <c r="Y51" i="43"/>
  <c r="Y51" i="26"/>
  <c r="X52" i="26"/>
  <c r="X52" i="20"/>
  <c r="Y51" i="20"/>
  <c r="X52" i="27"/>
  <c r="Y51" i="27"/>
  <c r="X52" i="41"/>
  <c r="Y51" i="41"/>
  <c r="X52" i="33"/>
  <c r="Y51" i="33"/>
  <c r="X52" i="31"/>
  <c r="Y51" i="31"/>
  <c r="X52" i="25"/>
  <c r="Y51" i="25"/>
  <c r="X52" i="21"/>
  <c r="Y51" i="21"/>
  <c r="X52" i="29"/>
  <c r="Y51" i="29"/>
  <c r="X52" i="24"/>
  <c r="Y51" i="24"/>
  <c r="X52" i="19"/>
  <c r="Y51" i="19"/>
  <c r="X52" i="17"/>
  <c r="Y51" i="17"/>
  <c r="X52" i="32"/>
  <c r="Y51" i="32"/>
  <c r="X52" i="47"/>
  <c r="Y51" i="47"/>
  <c r="X52" i="28"/>
  <c r="Y51" i="28"/>
  <c r="X52" i="38"/>
  <c r="Y51" i="38"/>
  <c r="X52" i="35"/>
  <c r="Y51" i="35"/>
  <c r="X53" i="38" l="1"/>
  <c r="Y52" i="38"/>
  <c r="X53" i="47"/>
  <c r="Y52" i="47"/>
  <c r="X53" i="17"/>
  <c r="Y52" i="17"/>
  <c r="X53" i="24"/>
  <c r="Y52" i="24"/>
  <c r="Y52" i="21"/>
  <c r="X53" i="21"/>
  <c r="X53" i="31"/>
  <c r="Y52" i="31"/>
  <c r="X53" i="41"/>
  <c r="Y52" i="41"/>
  <c r="X53" i="20"/>
  <c r="Y52" i="20"/>
  <c r="X53" i="43"/>
  <c r="Y52" i="43"/>
  <c r="X53" i="36"/>
  <c r="Y52" i="36"/>
  <c r="X53" i="39"/>
  <c r="Y52" i="39"/>
  <c r="Y52" i="23"/>
  <c r="X53" i="23"/>
  <c r="X53" i="15"/>
  <c r="Y52" i="15"/>
  <c r="X53" i="45"/>
  <c r="Y52" i="45"/>
  <c r="Y52" i="37"/>
  <c r="X53" i="37"/>
  <c r="X53" i="26"/>
  <c r="Y52" i="26"/>
  <c r="X53" i="34"/>
  <c r="Y52" i="34"/>
  <c r="Y52" i="16"/>
  <c r="X53" i="16"/>
  <c r="Y52" i="35"/>
  <c r="X53" i="35"/>
  <c r="X53" i="28"/>
  <c r="Y52" i="28"/>
  <c r="X53" i="32"/>
  <c r="Y52" i="32"/>
  <c r="X53" i="19"/>
  <c r="Y52" i="19"/>
  <c r="X53" i="29"/>
  <c r="Y52" i="29"/>
  <c r="Y52" i="25"/>
  <c r="X53" i="25"/>
  <c r="X53" i="33"/>
  <c r="Y52" i="33"/>
  <c r="Y52" i="27"/>
  <c r="X53" i="27"/>
  <c r="X53" i="30"/>
  <c r="Y52" i="30"/>
  <c r="X53" i="40"/>
  <c r="Y52" i="40"/>
  <c r="X53" i="42"/>
  <c r="Y52" i="42"/>
  <c r="X53" i="46"/>
  <c r="Y52" i="46"/>
  <c r="X53" i="14"/>
  <c r="Y52" i="14"/>
  <c r="Y53" i="25" l="1"/>
  <c r="X54" i="25"/>
  <c r="Y53" i="16"/>
  <c r="X54" i="16"/>
  <c r="X54" i="23"/>
  <c r="Y53" i="23"/>
  <c r="X54" i="27"/>
  <c r="Y53" i="27"/>
  <c r="X54" i="46"/>
  <c r="Y53" i="46"/>
  <c r="X54" i="40"/>
  <c r="Y53" i="40"/>
  <c r="Y53" i="19"/>
  <c r="X54" i="19"/>
  <c r="X54" i="28"/>
  <c r="Y53" i="28"/>
  <c r="Y53" i="26"/>
  <c r="X54" i="26"/>
  <c r="X54" i="45"/>
  <c r="Y53" i="45"/>
  <c r="X54" i="36"/>
  <c r="Y53" i="36"/>
  <c r="X54" i="20"/>
  <c r="Y53" i="20"/>
  <c r="X54" i="31"/>
  <c r="Y53" i="31"/>
  <c r="X54" i="24"/>
  <c r="Y53" i="24"/>
  <c r="X54" i="47"/>
  <c r="Y53" i="47"/>
  <c r="X54" i="35"/>
  <c r="Y53" i="35"/>
  <c r="X54" i="37"/>
  <c r="Y53" i="37"/>
  <c r="X54" i="21"/>
  <c r="Y53" i="21"/>
  <c r="Y53" i="14"/>
  <c r="X54" i="14"/>
  <c r="X54" i="42"/>
  <c r="Y53" i="42"/>
  <c r="X54" i="30"/>
  <c r="Y53" i="30"/>
  <c r="X54" i="33"/>
  <c r="Y53" i="33"/>
  <c r="X54" i="29"/>
  <c r="Y53" i="29"/>
  <c r="X54" i="32"/>
  <c r="Y53" i="32"/>
  <c r="X54" i="34"/>
  <c r="Y53" i="34"/>
  <c r="X54" i="15"/>
  <c r="Y53" i="15"/>
  <c r="X54" i="39"/>
  <c r="Y53" i="39"/>
  <c r="X54" i="43"/>
  <c r="Y53" i="43"/>
  <c r="X54" i="41"/>
  <c r="Y53" i="41"/>
  <c r="X54" i="17"/>
  <c r="Y53" i="17"/>
  <c r="X54" i="38"/>
  <c r="Y53" i="38"/>
  <c r="X55" i="16" l="1"/>
  <c r="Y54" i="16"/>
  <c r="X55" i="17"/>
  <c r="Y54" i="17"/>
  <c r="Y54" i="43"/>
  <c r="X55" i="43"/>
  <c r="X55" i="15"/>
  <c r="Y54" i="15"/>
  <c r="X55" i="32"/>
  <c r="Y54" i="32"/>
  <c r="X55" i="33"/>
  <c r="Y54" i="33"/>
  <c r="X55" i="42"/>
  <c r="Y54" i="42"/>
  <c r="Y54" i="21"/>
  <c r="X55" i="21"/>
  <c r="Y54" i="35"/>
  <c r="X55" i="35"/>
  <c r="X55" i="24"/>
  <c r="Y54" i="24"/>
  <c r="X55" i="20"/>
  <c r="Y54" i="20"/>
  <c r="X55" i="45"/>
  <c r="Y54" i="45"/>
  <c r="X55" i="28"/>
  <c r="Y54" i="28"/>
  <c r="X55" i="40"/>
  <c r="Y54" i="40"/>
  <c r="Y54" i="27"/>
  <c r="X55" i="27"/>
  <c r="Y54" i="14"/>
  <c r="X55" i="14"/>
  <c r="X55" i="26"/>
  <c r="Y54" i="26"/>
  <c r="Y54" i="19"/>
  <c r="X55" i="19"/>
  <c r="Y54" i="25"/>
  <c r="X55" i="25"/>
  <c r="X55" i="38"/>
  <c r="Y54" i="38"/>
  <c r="Y54" i="41"/>
  <c r="X55" i="41"/>
  <c r="X55" i="39"/>
  <c r="Y54" i="39"/>
  <c r="X55" i="34"/>
  <c r="Y54" i="34"/>
  <c r="X55" i="29"/>
  <c r="Y54" i="29"/>
  <c r="X55" i="30"/>
  <c r="Y54" i="30"/>
  <c r="Y54" i="37"/>
  <c r="X55" i="37"/>
  <c r="X55" i="47"/>
  <c r="Y54" i="47"/>
  <c r="X55" i="31"/>
  <c r="Y54" i="31"/>
  <c r="X55" i="36"/>
  <c r="Y54" i="36"/>
  <c r="Y54" i="46"/>
  <c r="X55" i="46"/>
  <c r="Y54" i="23"/>
  <c r="X55" i="23"/>
  <c r="X56" i="46" l="1"/>
  <c r="Y55" i="46"/>
  <c r="X56" i="37"/>
  <c r="Y55" i="37"/>
  <c r="X56" i="19"/>
  <c r="Y55" i="19"/>
  <c r="X56" i="14"/>
  <c r="Y55" i="14"/>
  <c r="X56" i="21"/>
  <c r="Y55" i="21"/>
  <c r="X56" i="31"/>
  <c r="Y55" i="31"/>
  <c r="X56" i="29"/>
  <c r="Y55" i="29"/>
  <c r="Y55" i="39"/>
  <c r="X56" i="39"/>
  <c r="X56" i="38"/>
  <c r="Y55" i="38"/>
  <c r="X56" i="40"/>
  <c r="Y55" i="40"/>
  <c r="X56" i="45"/>
  <c r="Y55" i="45"/>
  <c r="X56" i="24"/>
  <c r="Y55" i="24"/>
  <c r="Y55" i="33"/>
  <c r="X56" i="33"/>
  <c r="X56" i="15"/>
  <c r="Y55" i="15"/>
  <c r="X56" i="17"/>
  <c r="Y55" i="17"/>
  <c r="X56" i="23"/>
  <c r="Y55" i="23"/>
  <c r="X56" i="41"/>
  <c r="Y55" i="41"/>
  <c r="Y55" i="25"/>
  <c r="X56" i="25"/>
  <c r="Y55" i="27"/>
  <c r="X56" i="27"/>
  <c r="X56" i="35"/>
  <c r="Y55" i="35"/>
  <c r="X56" i="43"/>
  <c r="Y55" i="43"/>
  <c r="X56" i="36"/>
  <c r="Y55" i="36"/>
  <c r="X56" i="47"/>
  <c r="Y55" i="47"/>
  <c r="X56" i="30"/>
  <c r="Y55" i="30"/>
  <c r="Y55" i="34"/>
  <c r="X56" i="34"/>
  <c r="X56" i="26"/>
  <c r="Y55" i="26"/>
  <c r="X56" i="28"/>
  <c r="Y55" i="28"/>
  <c r="X56" i="20"/>
  <c r="Y55" i="20"/>
  <c r="X56" i="42"/>
  <c r="Y55" i="42"/>
  <c r="X56" i="32"/>
  <c r="Y55" i="32"/>
  <c r="Y55" i="16"/>
  <c r="X56" i="16"/>
  <c r="X57" i="25" l="1"/>
  <c r="Y56" i="25"/>
  <c r="X57" i="39"/>
  <c r="Y56" i="39"/>
  <c r="X57" i="32"/>
  <c r="Y56" i="32"/>
  <c r="X57" i="20"/>
  <c r="Y56" i="20"/>
  <c r="X57" i="26"/>
  <c r="Y56" i="26"/>
  <c r="X57" i="30"/>
  <c r="Y56" i="30"/>
  <c r="X57" i="36"/>
  <c r="Y56" i="36"/>
  <c r="Y56" i="35"/>
  <c r="X57" i="35"/>
  <c r="Y56" i="23"/>
  <c r="X57" i="23"/>
  <c r="X57" i="15"/>
  <c r="Y56" i="15"/>
  <c r="X57" i="24"/>
  <c r="Y56" i="24"/>
  <c r="X57" i="40"/>
  <c r="Y56" i="40"/>
  <c r="Y56" i="31"/>
  <c r="X57" i="31"/>
  <c r="X57" i="14"/>
  <c r="Y56" i="14"/>
  <c r="X57" i="37"/>
  <c r="Y56" i="37"/>
  <c r="X57" i="34"/>
  <c r="Y56" i="34"/>
  <c r="Y56" i="27"/>
  <c r="X57" i="27"/>
  <c r="Y56" i="33"/>
  <c r="X57" i="33"/>
  <c r="Y56" i="16"/>
  <c r="X57" i="16"/>
  <c r="X57" i="42"/>
  <c r="Y56" i="42"/>
  <c r="X57" i="28"/>
  <c r="Y56" i="28"/>
  <c r="X57" i="47"/>
  <c r="Y56" i="47"/>
  <c r="X57" i="43"/>
  <c r="Y56" i="43"/>
  <c r="Y56" i="41"/>
  <c r="X57" i="41"/>
  <c r="X57" i="17"/>
  <c r="Y56" i="17"/>
  <c r="X57" i="45"/>
  <c r="Y56" i="45"/>
  <c r="X57" i="38"/>
  <c r="Y56" i="38"/>
  <c r="Y56" i="29"/>
  <c r="X57" i="29"/>
  <c r="X57" i="21"/>
  <c r="Y56" i="21"/>
  <c r="Y56" i="19"/>
  <c r="X57" i="19"/>
  <c r="X57" i="46"/>
  <c r="Y56" i="46"/>
  <c r="Y57" i="33" l="1"/>
  <c r="X58" i="33"/>
  <c r="X58" i="35"/>
  <c r="Y57" i="35"/>
  <c r="X58" i="45"/>
  <c r="Y57" i="45"/>
  <c r="X58" i="47"/>
  <c r="Y57" i="47"/>
  <c r="X58" i="42"/>
  <c r="Y57" i="42"/>
  <c r="X58" i="34"/>
  <c r="Y57" i="34"/>
  <c r="Y57" i="14"/>
  <c r="X58" i="14"/>
  <c r="Y57" i="40"/>
  <c r="X58" i="40"/>
  <c r="X58" i="15"/>
  <c r="Y57" i="15"/>
  <c r="X58" i="30"/>
  <c r="Y57" i="30"/>
  <c r="X58" i="20"/>
  <c r="Y57" i="20"/>
  <c r="Y57" i="39"/>
  <c r="X58" i="39"/>
  <c r="X58" i="29"/>
  <c r="Y57" i="29"/>
  <c r="X58" i="41"/>
  <c r="Y57" i="41"/>
  <c r="Y57" i="16"/>
  <c r="X58" i="16"/>
  <c r="Y57" i="27"/>
  <c r="X58" i="27"/>
  <c r="Y57" i="31"/>
  <c r="X58" i="31"/>
  <c r="X58" i="23"/>
  <c r="Y57" i="23"/>
  <c r="Y57" i="19"/>
  <c r="X58" i="19"/>
  <c r="X58" i="46"/>
  <c r="Y57" i="46"/>
  <c r="Y57" i="21"/>
  <c r="X58" i="21"/>
  <c r="X58" i="38"/>
  <c r="Y57" i="38"/>
  <c r="X58" i="17"/>
  <c r="Y57" i="17"/>
  <c r="X58" i="43"/>
  <c r="Y57" i="43"/>
  <c r="X58" i="28"/>
  <c r="Y57" i="28"/>
  <c r="Y57" i="37"/>
  <c r="X58" i="37"/>
  <c r="X58" i="24"/>
  <c r="Y57" i="24"/>
  <c r="X58" i="36"/>
  <c r="Y57" i="36"/>
  <c r="Y57" i="26"/>
  <c r="X58" i="26"/>
  <c r="X58" i="32"/>
  <c r="Y57" i="32"/>
  <c r="Y57" i="25"/>
  <c r="X58" i="25"/>
  <c r="X59" i="37" l="1"/>
  <c r="Y58" i="37"/>
  <c r="Y58" i="27"/>
  <c r="X59" i="27"/>
  <c r="Y58" i="39"/>
  <c r="X59" i="39"/>
  <c r="X59" i="40"/>
  <c r="Y58" i="40"/>
  <c r="X59" i="36"/>
  <c r="Y58" i="36"/>
  <c r="X59" i="43"/>
  <c r="Y58" i="43"/>
  <c r="X59" i="38"/>
  <c r="Y58" i="38"/>
  <c r="Y58" i="46"/>
  <c r="X59" i="46"/>
  <c r="Y58" i="23"/>
  <c r="X59" i="23"/>
  <c r="Y58" i="41"/>
  <c r="X59" i="41"/>
  <c r="X59" i="30"/>
  <c r="Y58" i="30"/>
  <c r="X59" i="34"/>
  <c r="Y58" i="34"/>
  <c r="X59" i="47"/>
  <c r="Y58" i="47"/>
  <c r="Y58" i="35"/>
  <c r="X59" i="35"/>
  <c r="X59" i="32"/>
  <c r="Y58" i="32"/>
  <c r="X59" i="25"/>
  <c r="Y58" i="25"/>
  <c r="X59" i="26"/>
  <c r="Y58" i="26"/>
  <c r="Y58" i="21"/>
  <c r="X59" i="21"/>
  <c r="X59" i="19"/>
  <c r="Y58" i="19"/>
  <c r="Y58" i="31"/>
  <c r="X59" i="31"/>
  <c r="Y58" i="16"/>
  <c r="X59" i="16"/>
  <c r="X59" i="14"/>
  <c r="Y58" i="14"/>
  <c r="Y58" i="33"/>
  <c r="X59" i="33"/>
  <c r="X59" i="24"/>
  <c r="Y58" i="24"/>
  <c r="X59" i="28"/>
  <c r="Y58" i="28"/>
  <c r="X59" i="17"/>
  <c r="Y58" i="17"/>
  <c r="Y58" i="29"/>
  <c r="X59" i="29"/>
  <c r="Y58" i="20"/>
  <c r="X59" i="20"/>
  <c r="X59" i="15"/>
  <c r="Y58" i="15"/>
  <c r="X59" i="42"/>
  <c r="Y58" i="42"/>
  <c r="Y58" i="45"/>
  <c r="X59" i="45"/>
  <c r="X60" i="20" l="1"/>
  <c r="Y59" i="20"/>
  <c r="Y59" i="31"/>
  <c r="X60" i="31"/>
  <c r="X60" i="21"/>
  <c r="Y59" i="21"/>
  <c r="Y59" i="35"/>
  <c r="X60" i="35"/>
  <c r="X60" i="41"/>
  <c r="Y59" i="41"/>
  <c r="X60" i="46"/>
  <c r="Y59" i="46"/>
  <c r="Y59" i="27"/>
  <c r="X60" i="27"/>
  <c r="X60" i="42"/>
  <c r="Y59" i="42"/>
  <c r="X60" i="17"/>
  <c r="Y59" i="17"/>
  <c r="X60" i="24"/>
  <c r="Y59" i="24"/>
  <c r="Y59" i="14"/>
  <c r="X60" i="14"/>
  <c r="X60" i="25"/>
  <c r="Y59" i="25"/>
  <c r="Y59" i="34"/>
  <c r="X60" i="34"/>
  <c r="Y59" i="43"/>
  <c r="X60" i="43"/>
  <c r="X60" i="40"/>
  <c r="Y59" i="40"/>
  <c r="Y59" i="29"/>
  <c r="X60" i="29"/>
  <c r="Y59" i="33"/>
  <c r="X60" i="33"/>
  <c r="Y59" i="16"/>
  <c r="X60" i="16"/>
  <c r="X60" i="23"/>
  <c r="Y59" i="23"/>
  <c r="Y59" i="39"/>
  <c r="X60" i="39"/>
  <c r="X60" i="45"/>
  <c r="Y59" i="45"/>
  <c r="X60" i="15"/>
  <c r="Y59" i="15"/>
  <c r="X60" i="28"/>
  <c r="Y59" i="28"/>
  <c r="Y59" i="19"/>
  <c r="X60" i="19"/>
  <c r="Y59" i="26"/>
  <c r="X60" i="26"/>
  <c r="X60" i="32"/>
  <c r="Y59" i="32"/>
  <c r="X60" i="47"/>
  <c r="Y59" i="47"/>
  <c r="X60" i="30"/>
  <c r="Y59" i="30"/>
  <c r="X60" i="38"/>
  <c r="Y59" i="38"/>
  <c r="X60" i="36"/>
  <c r="Y59" i="36"/>
  <c r="X60" i="37"/>
  <c r="Y59" i="37"/>
  <c r="Y60" i="19" l="1"/>
  <c r="X61" i="19"/>
  <c r="Y60" i="39"/>
  <c r="X61" i="39"/>
  <c r="X61" i="16"/>
  <c r="Y60" i="16"/>
  <c r="Y60" i="29"/>
  <c r="X61" i="29"/>
  <c r="X61" i="43"/>
  <c r="Y60" i="43"/>
  <c r="Y60" i="35"/>
  <c r="X61" i="35"/>
  <c r="X61" i="31"/>
  <c r="Y60" i="31"/>
  <c r="X61" i="36"/>
  <c r="Y60" i="36"/>
  <c r="X61" i="32"/>
  <c r="Y60" i="32"/>
  <c r="X61" i="15"/>
  <c r="Y60" i="15"/>
  <c r="Y60" i="25"/>
  <c r="X61" i="25"/>
  <c r="X61" i="24"/>
  <c r="Y60" i="24"/>
  <c r="X61" i="42"/>
  <c r="Y60" i="42"/>
  <c r="X61" i="46"/>
  <c r="Y60" i="46"/>
  <c r="X61" i="30"/>
  <c r="Y60" i="30"/>
  <c r="Y60" i="33"/>
  <c r="X61" i="33"/>
  <c r="X61" i="34"/>
  <c r="Y60" i="34"/>
  <c r="Y60" i="14"/>
  <c r="X61" i="14"/>
  <c r="X61" i="27"/>
  <c r="Y60" i="27"/>
  <c r="X61" i="26"/>
  <c r="Y60" i="26"/>
  <c r="X61" i="37"/>
  <c r="Y60" i="37"/>
  <c r="X61" i="38"/>
  <c r="Y60" i="38"/>
  <c r="X61" i="47"/>
  <c r="Y60" i="47"/>
  <c r="X61" i="28"/>
  <c r="Y60" i="28"/>
  <c r="X61" i="45"/>
  <c r="Y60" i="45"/>
  <c r="Y60" i="23"/>
  <c r="X61" i="23"/>
  <c r="X61" i="40"/>
  <c r="Y60" i="40"/>
  <c r="X61" i="17"/>
  <c r="Y60" i="17"/>
  <c r="X61" i="41"/>
  <c r="Y60" i="41"/>
  <c r="X61" i="21"/>
  <c r="Y60" i="21"/>
  <c r="Y60" i="20"/>
  <c r="X61" i="20"/>
  <c r="Y61" i="23" l="1"/>
  <c r="X62" i="23"/>
  <c r="Y61" i="14"/>
  <c r="X62" i="14"/>
  <c r="X62" i="33"/>
  <c r="Y61" i="33"/>
  <c r="Y61" i="35"/>
  <c r="X62" i="35"/>
  <c r="Y61" i="29"/>
  <c r="X62" i="29"/>
  <c r="Y61" i="39"/>
  <c r="X62" i="39"/>
  <c r="X62" i="21"/>
  <c r="Y61" i="21"/>
  <c r="X62" i="17"/>
  <c r="Y61" i="17"/>
  <c r="X62" i="28"/>
  <c r="Y61" i="28"/>
  <c r="X62" i="38"/>
  <c r="Y61" i="38"/>
  <c r="Y61" i="26"/>
  <c r="X62" i="26"/>
  <c r="X62" i="46"/>
  <c r="Y61" i="46"/>
  <c r="X62" i="24"/>
  <c r="Y61" i="24"/>
  <c r="X62" i="15"/>
  <c r="Y61" i="15"/>
  <c r="X62" i="36"/>
  <c r="Y61" i="36"/>
  <c r="X62" i="20"/>
  <c r="Y61" i="20"/>
  <c r="X62" i="25"/>
  <c r="Y61" i="25"/>
  <c r="Y61" i="19"/>
  <c r="X62" i="19"/>
  <c r="X62" i="41"/>
  <c r="Y61" i="41"/>
  <c r="X62" i="40"/>
  <c r="Y61" i="40"/>
  <c r="X62" i="45"/>
  <c r="Y61" i="45"/>
  <c r="X62" i="47"/>
  <c r="Y61" i="47"/>
  <c r="X62" i="37"/>
  <c r="Y61" i="37"/>
  <c r="X62" i="27"/>
  <c r="Y61" i="27"/>
  <c r="Y61" i="34"/>
  <c r="X62" i="34"/>
  <c r="X62" i="30"/>
  <c r="Y61" i="30"/>
  <c r="X62" i="42"/>
  <c r="Y61" i="42"/>
  <c r="X62" i="32"/>
  <c r="Y61" i="32"/>
  <c r="Y61" i="31"/>
  <c r="X62" i="31"/>
  <c r="X62" i="43"/>
  <c r="Y61" i="43"/>
  <c r="X62" i="16"/>
  <c r="Y61" i="16"/>
  <c r="X63" i="19" l="1"/>
  <c r="Y62" i="19"/>
  <c r="Y62" i="39"/>
  <c r="X63" i="39"/>
  <c r="Y62" i="35"/>
  <c r="X63" i="35"/>
  <c r="X63" i="14"/>
  <c r="Y62" i="14"/>
  <c r="X63" i="43"/>
  <c r="Y62" i="43"/>
  <c r="X63" i="32"/>
  <c r="Y62" i="32"/>
  <c r="X63" i="30"/>
  <c r="Y62" i="30"/>
  <c r="Y62" i="27"/>
  <c r="X63" i="27"/>
  <c r="X63" i="47"/>
  <c r="Y62" i="47"/>
  <c r="X63" i="40"/>
  <c r="Y62" i="40"/>
  <c r="Y62" i="20"/>
  <c r="X63" i="20"/>
  <c r="X63" i="15"/>
  <c r="Y62" i="15"/>
  <c r="X63" i="46"/>
  <c r="Y62" i="46"/>
  <c r="X63" i="38"/>
  <c r="Y62" i="38"/>
  <c r="X63" i="17"/>
  <c r="Y62" i="17"/>
  <c r="X63" i="34"/>
  <c r="Y62" i="34"/>
  <c r="X63" i="26"/>
  <c r="Y62" i="26"/>
  <c r="Y62" i="29"/>
  <c r="X63" i="29"/>
  <c r="Y62" i="23"/>
  <c r="X63" i="23"/>
  <c r="Y62" i="31"/>
  <c r="X63" i="31"/>
  <c r="Y62" i="16"/>
  <c r="X63" i="16"/>
  <c r="X63" i="42"/>
  <c r="Y62" i="42"/>
  <c r="X63" i="37"/>
  <c r="Y62" i="37"/>
  <c r="X63" i="45"/>
  <c r="Y62" i="45"/>
  <c r="Y62" i="41"/>
  <c r="X63" i="41"/>
  <c r="X63" i="25"/>
  <c r="Y62" i="25"/>
  <c r="X63" i="36"/>
  <c r="Y62" i="36"/>
  <c r="X63" i="24"/>
  <c r="Y62" i="24"/>
  <c r="X63" i="28"/>
  <c r="Y62" i="28"/>
  <c r="Y62" i="21"/>
  <c r="X63" i="21"/>
  <c r="Y62" i="33"/>
  <c r="X63" i="33"/>
  <c r="Y63" i="31" l="1"/>
  <c r="X64" i="31"/>
  <c r="X64" i="29"/>
  <c r="Y63" i="29"/>
  <c r="X64" i="27"/>
  <c r="Y63" i="27"/>
  <c r="X64" i="39"/>
  <c r="Y63" i="39"/>
  <c r="X64" i="24"/>
  <c r="Y63" i="24"/>
  <c r="X64" i="25"/>
  <c r="Y63" i="25"/>
  <c r="X64" i="45"/>
  <c r="Y63" i="45"/>
  <c r="X64" i="42"/>
  <c r="Y63" i="42"/>
  <c r="Y63" i="34"/>
  <c r="X64" i="34"/>
  <c r="X64" i="38"/>
  <c r="Y63" i="38"/>
  <c r="X64" i="15"/>
  <c r="Y63" i="15"/>
  <c r="X64" i="40"/>
  <c r="Y63" i="40"/>
  <c r="X64" i="32"/>
  <c r="Y63" i="32"/>
  <c r="X64" i="14"/>
  <c r="Y63" i="14"/>
  <c r="X64" i="21"/>
  <c r="Y63" i="21"/>
  <c r="X64" i="33"/>
  <c r="Y63" i="33"/>
  <c r="X64" i="41"/>
  <c r="Y63" i="41"/>
  <c r="X64" i="16"/>
  <c r="Y63" i="16"/>
  <c r="X64" i="23"/>
  <c r="Y63" i="23"/>
  <c r="X64" i="20"/>
  <c r="Y63" i="20"/>
  <c r="X64" i="35"/>
  <c r="Y63" i="35"/>
  <c r="X64" i="28"/>
  <c r="Y63" i="28"/>
  <c r="X64" i="36"/>
  <c r="Y63" i="36"/>
  <c r="X64" i="37"/>
  <c r="Y63" i="37"/>
  <c r="X64" i="26"/>
  <c r="Y63" i="26"/>
  <c r="Y63" i="17"/>
  <c r="X64" i="17"/>
  <c r="X64" i="46"/>
  <c r="Y63" i="46"/>
  <c r="X64" i="47"/>
  <c r="Y63" i="47"/>
  <c r="X64" i="30"/>
  <c r="Y63" i="30"/>
  <c r="X64" i="43"/>
  <c r="Y63" i="43"/>
  <c r="X64" i="19"/>
  <c r="Y63" i="19"/>
  <c r="Y64" i="16" l="1"/>
  <c r="X65" i="16"/>
  <c r="X65" i="33"/>
  <c r="Y64" i="33"/>
  <c r="Y64" i="14"/>
  <c r="X65" i="14"/>
  <c r="X65" i="40"/>
  <c r="Y64" i="40"/>
  <c r="X65" i="38"/>
  <c r="Y64" i="38"/>
  <c r="X65" i="42"/>
  <c r="Y64" i="42"/>
  <c r="X65" i="25"/>
  <c r="Y64" i="25"/>
  <c r="X65" i="39"/>
  <c r="Y64" i="39"/>
  <c r="X65" i="29"/>
  <c r="Y64" i="29"/>
  <c r="X65" i="17"/>
  <c r="Y64" i="17"/>
  <c r="X65" i="34"/>
  <c r="Y64" i="34"/>
  <c r="X65" i="31"/>
  <c r="Y64" i="31"/>
  <c r="X65" i="43"/>
  <c r="Y64" i="43"/>
  <c r="X65" i="47"/>
  <c r="Y64" i="47"/>
  <c r="X65" i="37"/>
  <c r="Y64" i="37"/>
  <c r="X65" i="28"/>
  <c r="Y64" i="28"/>
  <c r="X65" i="20"/>
  <c r="Y64" i="20"/>
  <c r="X65" i="19"/>
  <c r="Y64" i="19"/>
  <c r="X65" i="30"/>
  <c r="Y64" i="30"/>
  <c r="X65" i="46"/>
  <c r="Y64" i="46"/>
  <c r="X65" i="26"/>
  <c r="Y64" i="26"/>
  <c r="X65" i="36"/>
  <c r="Y64" i="36"/>
  <c r="X65" i="35"/>
  <c r="Y64" i="35"/>
  <c r="X65" i="23"/>
  <c r="Y64" i="23"/>
  <c r="X65" i="41"/>
  <c r="Y64" i="41"/>
  <c r="Y64" i="21"/>
  <c r="X65" i="21"/>
  <c r="X65" i="32"/>
  <c r="Y64" i="32"/>
  <c r="X65" i="15"/>
  <c r="Y64" i="15"/>
  <c r="X65" i="45"/>
  <c r="Y64" i="45"/>
  <c r="X65" i="24"/>
  <c r="Y64" i="24"/>
  <c r="X65" i="27"/>
  <c r="Y64" i="27"/>
  <c r="X66" i="21" l="1"/>
  <c r="Y65" i="21"/>
  <c r="X66" i="24"/>
  <c r="Y65" i="24"/>
  <c r="X66" i="15"/>
  <c r="Y65" i="15"/>
  <c r="Y65" i="23"/>
  <c r="X66" i="23"/>
  <c r="X66" i="36"/>
  <c r="Y65" i="36"/>
  <c r="X66" i="46"/>
  <c r="Y65" i="46"/>
  <c r="Y65" i="19"/>
  <c r="X66" i="19"/>
  <c r="X66" i="28"/>
  <c r="Y65" i="28"/>
  <c r="X66" i="47"/>
  <c r="Y65" i="47"/>
  <c r="Y65" i="31"/>
  <c r="X66" i="31"/>
  <c r="X66" i="17"/>
  <c r="Y65" i="17"/>
  <c r="Y65" i="39"/>
  <c r="X66" i="39"/>
  <c r="X66" i="42"/>
  <c r="Y65" i="42"/>
  <c r="Y65" i="40"/>
  <c r="X66" i="40"/>
  <c r="Y65" i="33"/>
  <c r="X66" i="33"/>
  <c r="Y65" i="14"/>
  <c r="X66" i="14"/>
  <c r="X66" i="16"/>
  <c r="Y65" i="16"/>
  <c r="X66" i="27"/>
  <c r="Y65" i="27"/>
  <c r="X66" i="45"/>
  <c r="Y65" i="45"/>
  <c r="X66" i="32"/>
  <c r="Y65" i="32"/>
  <c r="X66" i="41"/>
  <c r="Y65" i="41"/>
  <c r="Y65" i="35"/>
  <c r="X66" i="35"/>
  <c r="Y65" i="26"/>
  <c r="X66" i="26"/>
  <c r="X66" i="30"/>
  <c r="Y65" i="30"/>
  <c r="X66" i="20"/>
  <c r="Y65" i="20"/>
  <c r="X66" i="37"/>
  <c r="Y65" i="37"/>
  <c r="Y65" i="43"/>
  <c r="X66" i="43"/>
  <c r="X66" i="34"/>
  <c r="Y65" i="34"/>
  <c r="Y65" i="29"/>
  <c r="X66" i="29"/>
  <c r="Y65" i="25"/>
  <c r="X66" i="25"/>
  <c r="X66" i="38"/>
  <c r="Y65" i="38"/>
  <c r="Y66" i="25" l="1"/>
  <c r="X67" i="25"/>
  <c r="X67" i="35"/>
  <c r="Y66" i="35"/>
  <c r="Y66" i="14"/>
  <c r="X67" i="14"/>
  <c r="X67" i="40"/>
  <c r="Y66" i="40"/>
  <c r="X67" i="39"/>
  <c r="Y66" i="39"/>
  <c r="X67" i="31"/>
  <c r="Y66" i="31"/>
  <c r="X67" i="23"/>
  <c r="Y66" i="23"/>
  <c r="X67" i="34"/>
  <c r="Y66" i="34"/>
  <c r="Y66" i="37"/>
  <c r="X67" i="37"/>
  <c r="X67" i="30"/>
  <c r="Y66" i="30"/>
  <c r="X67" i="32"/>
  <c r="Y66" i="32"/>
  <c r="Y66" i="27"/>
  <c r="X67" i="27"/>
  <c r="X67" i="28"/>
  <c r="Y66" i="28"/>
  <c r="X67" i="46"/>
  <c r="Y66" i="46"/>
  <c r="X67" i="24"/>
  <c r="Y66" i="24"/>
  <c r="X67" i="29"/>
  <c r="Y66" i="29"/>
  <c r="X67" i="43"/>
  <c r="Y66" i="43"/>
  <c r="X67" i="26"/>
  <c r="Y66" i="26"/>
  <c r="X67" i="33"/>
  <c r="Y66" i="33"/>
  <c r="Y66" i="19"/>
  <c r="X67" i="19"/>
  <c r="X67" i="38"/>
  <c r="Y66" i="38"/>
  <c r="Y66" i="20"/>
  <c r="X67" i="20"/>
  <c r="X67" i="41"/>
  <c r="Y66" i="41"/>
  <c r="Y66" i="45"/>
  <c r="X67" i="45"/>
  <c r="X67" i="16"/>
  <c r="Y66" i="16"/>
  <c r="X67" i="42"/>
  <c r="Y66" i="42"/>
  <c r="X67" i="17"/>
  <c r="Y66" i="17"/>
  <c r="X67" i="47"/>
  <c r="Y66" i="47"/>
  <c r="X67" i="36"/>
  <c r="Y66" i="36"/>
  <c r="X67" i="15"/>
  <c r="Y66" i="15"/>
  <c r="Y66" i="21"/>
  <c r="X67" i="21"/>
  <c r="X68" i="45" l="1"/>
  <c r="Y67" i="45"/>
  <c r="X68" i="20"/>
  <c r="Y67" i="20"/>
  <c r="Y67" i="19"/>
  <c r="X68" i="19"/>
  <c r="X68" i="27"/>
  <c r="Y67" i="27"/>
  <c r="X68" i="15"/>
  <c r="Y67" i="15"/>
  <c r="X68" i="47"/>
  <c r="Y67" i="47"/>
  <c r="X68" i="42"/>
  <c r="Y67" i="42"/>
  <c r="X68" i="26"/>
  <c r="Y67" i="26"/>
  <c r="Y67" i="29"/>
  <c r="X68" i="29"/>
  <c r="Y67" i="46"/>
  <c r="X68" i="46"/>
  <c r="X68" i="30"/>
  <c r="Y67" i="30"/>
  <c r="Y67" i="34"/>
  <c r="X68" i="34"/>
  <c r="X68" i="31"/>
  <c r="Y67" i="31"/>
  <c r="X68" i="40"/>
  <c r="Y67" i="40"/>
  <c r="X68" i="35"/>
  <c r="Y67" i="35"/>
  <c r="Y67" i="21"/>
  <c r="X68" i="21"/>
  <c r="Y67" i="37"/>
  <c r="X68" i="37"/>
  <c r="Y67" i="14"/>
  <c r="X68" i="14"/>
  <c r="Y67" i="25"/>
  <c r="X68" i="25"/>
  <c r="X68" i="36"/>
  <c r="Y67" i="36"/>
  <c r="X68" i="17"/>
  <c r="Y67" i="17"/>
  <c r="X68" i="16"/>
  <c r="Y67" i="16"/>
  <c r="X68" i="41"/>
  <c r="Y67" i="41"/>
  <c r="X68" i="38"/>
  <c r="Y67" i="38"/>
  <c r="Y67" i="33"/>
  <c r="X68" i="33"/>
  <c r="Y67" i="43"/>
  <c r="X68" i="43"/>
  <c r="X68" i="24"/>
  <c r="Y67" i="24"/>
  <c r="X68" i="28"/>
  <c r="Y67" i="28"/>
  <c r="X68" i="32"/>
  <c r="Y67" i="32"/>
  <c r="Y67" i="23"/>
  <c r="X68" i="23"/>
  <c r="Y67" i="39"/>
  <c r="X68" i="39"/>
  <c r="Y68" i="43" l="1"/>
  <c r="X69" i="43"/>
  <c r="Y68" i="14"/>
  <c r="X69" i="14"/>
  <c r="Y68" i="21"/>
  <c r="X69" i="21"/>
  <c r="X69" i="34"/>
  <c r="Y68" i="34"/>
  <c r="X69" i="46"/>
  <c r="Y68" i="46"/>
  <c r="Y68" i="23"/>
  <c r="X69" i="23"/>
  <c r="X69" i="28"/>
  <c r="Y68" i="28"/>
  <c r="X69" i="38"/>
  <c r="Y68" i="38"/>
  <c r="Y68" i="16"/>
  <c r="X69" i="16"/>
  <c r="X69" i="36"/>
  <c r="Y68" i="36"/>
  <c r="X69" i="40"/>
  <c r="Y68" i="40"/>
  <c r="X69" i="26"/>
  <c r="Y68" i="26"/>
  <c r="X69" i="47"/>
  <c r="Y68" i="47"/>
  <c r="Y68" i="27"/>
  <c r="X69" i="27"/>
  <c r="X69" i="20"/>
  <c r="Y68" i="20"/>
  <c r="X69" i="39"/>
  <c r="Y68" i="39"/>
  <c r="Y68" i="33"/>
  <c r="X69" i="33"/>
  <c r="Y68" i="25"/>
  <c r="X69" i="25"/>
  <c r="Y68" i="37"/>
  <c r="X69" i="37"/>
  <c r="X69" i="29"/>
  <c r="Y68" i="29"/>
  <c r="X69" i="19"/>
  <c r="Y68" i="19"/>
  <c r="X69" i="32"/>
  <c r="Y68" i="32"/>
  <c r="X69" i="24"/>
  <c r="Y68" i="24"/>
  <c r="Y68" i="41"/>
  <c r="X69" i="41"/>
  <c r="X69" i="17"/>
  <c r="Y68" i="17"/>
  <c r="X69" i="35"/>
  <c r="Y68" i="35"/>
  <c r="Y68" i="31"/>
  <c r="X69" i="31"/>
  <c r="X69" i="30"/>
  <c r="Y68" i="30"/>
  <c r="X69" i="42"/>
  <c r="Y68" i="42"/>
  <c r="X69" i="15"/>
  <c r="Y68" i="15"/>
  <c r="X69" i="45"/>
  <c r="Y68" i="45"/>
  <c r="Y69" i="41" l="1"/>
  <c r="X70" i="41"/>
  <c r="Y69" i="25"/>
  <c r="X70" i="25"/>
  <c r="Y69" i="27"/>
  <c r="X70" i="27"/>
  <c r="Y69" i="23"/>
  <c r="X70" i="23"/>
  <c r="X70" i="14"/>
  <c r="Y69" i="14"/>
  <c r="X70" i="15"/>
  <c r="Y69" i="15"/>
  <c r="X70" i="30"/>
  <c r="Y69" i="30"/>
  <c r="Y69" i="35"/>
  <c r="X70" i="35"/>
  <c r="X70" i="32"/>
  <c r="Y69" i="32"/>
  <c r="X70" i="29"/>
  <c r="Y69" i="29"/>
  <c r="Y69" i="39"/>
  <c r="X70" i="39"/>
  <c r="X70" i="26"/>
  <c r="Y69" i="26"/>
  <c r="X70" i="36"/>
  <c r="Y69" i="36"/>
  <c r="X70" i="38"/>
  <c r="Y69" i="38"/>
  <c r="Y69" i="34"/>
  <c r="X70" i="34"/>
  <c r="X70" i="31"/>
  <c r="Y69" i="31"/>
  <c r="X70" i="37"/>
  <c r="Y69" i="37"/>
  <c r="X70" i="33"/>
  <c r="Y69" i="33"/>
  <c r="Y69" i="16"/>
  <c r="X70" i="16"/>
  <c r="Y69" i="21"/>
  <c r="X70" i="21"/>
  <c r="X70" i="43"/>
  <c r="Y69" i="43"/>
  <c r="X70" i="45"/>
  <c r="Y69" i="45"/>
  <c r="X70" i="42"/>
  <c r="Y69" i="42"/>
  <c r="X70" i="17"/>
  <c r="Y69" i="17"/>
  <c r="X70" i="24"/>
  <c r="Y69" i="24"/>
  <c r="X70" i="19"/>
  <c r="Y69" i="19"/>
  <c r="X70" i="20"/>
  <c r="Y69" i="20"/>
  <c r="X70" i="47"/>
  <c r="Y69" i="47"/>
  <c r="Y69" i="40"/>
  <c r="X70" i="40"/>
  <c r="X70" i="28"/>
  <c r="Y69" i="28"/>
  <c r="X70" i="46"/>
  <c r="Y69" i="46"/>
  <c r="X71" i="21" l="1"/>
  <c r="Y70" i="21"/>
  <c r="X71" i="35"/>
  <c r="Y70" i="35"/>
  <c r="X71" i="23"/>
  <c r="Y70" i="23"/>
  <c r="Y70" i="25"/>
  <c r="X71" i="25"/>
  <c r="X71" i="28"/>
  <c r="Y70" i="28"/>
  <c r="X71" i="47"/>
  <c r="Y70" i="47"/>
  <c r="Y70" i="19"/>
  <c r="X71" i="19"/>
  <c r="X71" i="17"/>
  <c r="Y70" i="17"/>
  <c r="X71" i="45"/>
  <c r="Y70" i="45"/>
  <c r="Y70" i="33"/>
  <c r="X71" i="33"/>
  <c r="Y70" i="31"/>
  <c r="X71" i="31"/>
  <c r="X71" i="38"/>
  <c r="Y70" i="38"/>
  <c r="X71" i="26"/>
  <c r="Y70" i="26"/>
  <c r="Y70" i="29"/>
  <c r="X71" i="29"/>
  <c r="X71" i="15"/>
  <c r="Y70" i="15"/>
  <c r="X71" i="40"/>
  <c r="Y70" i="40"/>
  <c r="Y70" i="16"/>
  <c r="X71" i="16"/>
  <c r="X71" i="34"/>
  <c r="Y70" i="34"/>
  <c r="Y70" i="39"/>
  <c r="X71" i="39"/>
  <c r="X71" i="27"/>
  <c r="Y70" i="27"/>
  <c r="Y70" i="41"/>
  <c r="X71" i="41"/>
  <c r="Y70" i="46"/>
  <c r="X71" i="46"/>
  <c r="X71" i="20"/>
  <c r="Y70" i="20"/>
  <c r="X71" i="24"/>
  <c r="Y70" i="24"/>
  <c r="X71" i="42"/>
  <c r="Y70" i="42"/>
  <c r="X71" i="43"/>
  <c r="Y70" i="43"/>
  <c r="Y70" i="37"/>
  <c r="X71" i="37"/>
  <c r="X71" i="36"/>
  <c r="Y70" i="36"/>
  <c r="X71" i="32"/>
  <c r="Y70" i="32"/>
  <c r="X71" i="30"/>
  <c r="Y70" i="30"/>
  <c r="X71" i="14"/>
  <c r="Y70" i="14"/>
  <c r="Y71" i="46" l="1"/>
  <c r="X72" i="46"/>
  <c r="Y71" i="29"/>
  <c r="X72" i="29"/>
  <c r="X72" i="33"/>
  <c r="Y71" i="33"/>
  <c r="Y71" i="25"/>
  <c r="X72" i="25"/>
  <c r="Y71" i="30"/>
  <c r="X72" i="30"/>
  <c r="X72" i="36"/>
  <c r="Y71" i="36"/>
  <c r="X72" i="43"/>
  <c r="Y71" i="43"/>
  <c r="X72" i="24"/>
  <c r="Y71" i="24"/>
  <c r="X72" i="27"/>
  <c r="Y71" i="27"/>
  <c r="Y71" i="34"/>
  <c r="X72" i="34"/>
  <c r="X72" i="40"/>
  <c r="Y71" i="40"/>
  <c r="X72" i="38"/>
  <c r="Y71" i="38"/>
  <c r="X72" i="17"/>
  <c r="Y71" i="17"/>
  <c r="X72" i="47"/>
  <c r="Y71" i="47"/>
  <c r="Y71" i="35"/>
  <c r="X72" i="35"/>
  <c r="X72" i="37"/>
  <c r="Y71" i="37"/>
  <c r="Y71" i="41"/>
  <c r="X72" i="41"/>
  <c r="Y71" i="39"/>
  <c r="X72" i="39"/>
  <c r="Y71" i="16"/>
  <c r="X72" i="16"/>
  <c r="X72" i="31"/>
  <c r="Y71" i="31"/>
  <c r="Y71" i="19"/>
  <c r="X72" i="19"/>
  <c r="Y71" i="14"/>
  <c r="X72" i="14"/>
  <c r="X72" i="32"/>
  <c r="Y71" i="32"/>
  <c r="X72" i="42"/>
  <c r="Y71" i="42"/>
  <c r="X72" i="20"/>
  <c r="Y71" i="20"/>
  <c r="X72" i="15"/>
  <c r="Y71" i="15"/>
  <c r="X72" i="26"/>
  <c r="Y71" i="26"/>
  <c r="X72" i="45"/>
  <c r="Y71" i="45"/>
  <c r="X72" i="28"/>
  <c r="Y71" i="28"/>
  <c r="Y71" i="23"/>
  <c r="X72" i="23"/>
  <c r="Y71" i="21"/>
  <c r="X72" i="21"/>
  <c r="Y72" i="14" l="1"/>
  <c r="X73" i="14"/>
  <c r="Y72" i="39"/>
  <c r="X73" i="39"/>
  <c r="X73" i="34"/>
  <c r="Y72" i="34"/>
  <c r="Y72" i="25"/>
  <c r="X73" i="25"/>
  <c r="Y72" i="29"/>
  <c r="X73" i="29"/>
  <c r="Y72" i="23"/>
  <c r="X73" i="23"/>
  <c r="X73" i="45"/>
  <c r="Y72" i="45"/>
  <c r="X73" i="15"/>
  <c r="Y72" i="15"/>
  <c r="X73" i="42"/>
  <c r="Y72" i="42"/>
  <c r="Y72" i="31"/>
  <c r="X73" i="31"/>
  <c r="X73" i="37"/>
  <c r="Y72" i="37"/>
  <c r="X73" i="47"/>
  <c r="Y72" i="47"/>
  <c r="X73" i="38"/>
  <c r="Y72" i="38"/>
  <c r="X73" i="24"/>
  <c r="Y72" i="24"/>
  <c r="X73" i="36"/>
  <c r="Y72" i="36"/>
  <c r="Y72" i="19"/>
  <c r="X73" i="19"/>
  <c r="X73" i="16"/>
  <c r="Y72" i="16"/>
  <c r="X73" i="41"/>
  <c r="Y72" i="41"/>
  <c r="Y72" i="35"/>
  <c r="X73" i="35"/>
  <c r="X73" i="30"/>
  <c r="Y72" i="30"/>
  <c r="X73" i="46"/>
  <c r="Y72" i="46"/>
  <c r="X73" i="21"/>
  <c r="Y72" i="21"/>
  <c r="X73" i="28"/>
  <c r="Y72" i="28"/>
  <c r="X73" i="26"/>
  <c r="Y72" i="26"/>
  <c r="X73" i="20"/>
  <c r="Y72" i="20"/>
  <c r="X73" i="32"/>
  <c r="Y72" i="32"/>
  <c r="X73" i="17"/>
  <c r="Y72" i="17"/>
  <c r="X73" i="40"/>
  <c r="Y72" i="40"/>
  <c r="X73" i="27"/>
  <c r="Y72" i="27"/>
  <c r="Y72" i="43"/>
  <c r="X73" i="43"/>
  <c r="Y72" i="33"/>
  <c r="X73" i="33"/>
  <c r="Y73" i="19" l="1"/>
  <c r="X74" i="19"/>
  <c r="Y73" i="31"/>
  <c r="X74" i="31"/>
  <c r="Y73" i="23"/>
  <c r="X74" i="23"/>
  <c r="Y73" i="25"/>
  <c r="X74" i="25"/>
  <c r="Y73" i="39"/>
  <c r="X74" i="39"/>
  <c r="X74" i="40"/>
  <c r="Y73" i="40"/>
  <c r="X74" i="32"/>
  <c r="Y73" i="32"/>
  <c r="Y73" i="26"/>
  <c r="X74" i="26"/>
  <c r="X74" i="21"/>
  <c r="Y73" i="21"/>
  <c r="X74" i="30"/>
  <c r="Y73" i="30"/>
  <c r="X74" i="41"/>
  <c r="Y73" i="41"/>
  <c r="X74" i="24"/>
  <c r="Y73" i="24"/>
  <c r="X74" i="47"/>
  <c r="Y73" i="47"/>
  <c r="X74" i="15"/>
  <c r="Y73" i="15"/>
  <c r="Y73" i="43"/>
  <c r="X74" i="43"/>
  <c r="X74" i="35"/>
  <c r="Y73" i="35"/>
  <c r="Y73" i="29"/>
  <c r="X74" i="29"/>
  <c r="Y73" i="14"/>
  <c r="X74" i="14"/>
  <c r="Y73" i="33"/>
  <c r="X74" i="33"/>
  <c r="X74" i="27"/>
  <c r="Y73" i="27"/>
  <c r="X74" i="17"/>
  <c r="Y73" i="17"/>
  <c r="X74" i="20"/>
  <c r="Y73" i="20"/>
  <c r="X74" i="28"/>
  <c r="Y73" i="28"/>
  <c r="X74" i="46"/>
  <c r="Y73" i="46"/>
  <c r="X74" i="16"/>
  <c r="Y73" i="16"/>
  <c r="X74" i="36"/>
  <c r="Y73" i="36"/>
  <c r="X74" i="38"/>
  <c r="Y73" i="38"/>
  <c r="Y73" i="37"/>
  <c r="X74" i="37"/>
  <c r="X74" i="42"/>
  <c r="Y73" i="42"/>
  <c r="X74" i="45"/>
  <c r="Y73" i="45"/>
  <c r="X74" i="34"/>
  <c r="Y73" i="34"/>
  <c r="X75" i="37" l="1"/>
  <c r="Y74" i="37"/>
  <c r="Y74" i="14"/>
  <c r="X75" i="14"/>
  <c r="X75" i="26"/>
  <c r="Y74" i="26"/>
  <c r="Y74" i="25"/>
  <c r="X75" i="25"/>
  <c r="X75" i="31"/>
  <c r="Y74" i="31"/>
  <c r="X75" i="45"/>
  <c r="Y74" i="45"/>
  <c r="X75" i="36"/>
  <c r="Y74" i="36"/>
  <c r="X75" i="46"/>
  <c r="Y74" i="46"/>
  <c r="X75" i="20"/>
  <c r="Y74" i="20"/>
  <c r="X75" i="27"/>
  <c r="Y74" i="27"/>
  <c r="Y74" i="35"/>
  <c r="X75" i="35"/>
  <c r="X75" i="15"/>
  <c r="Y74" i="15"/>
  <c r="X75" i="24"/>
  <c r="Y74" i="24"/>
  <c r="X75" i="30"/>
  <c r="Y74" i="30"/>
  <c r="X75" i="40"/>
  <c r="Y74" i="40"/>
  <c r="Y74" i="33"/>
  <c r="X75" i="33"/>
  <c r="Y74" i="29"/>
  <c r="X75" i="29"/>
  <c r="Y74" i="43"/>
  <c r="X75" i="43"/>
  <c r="Y74" i="39"/>
  <c r="X75" i="39"/>
  <c r="X75" i="23"/>
  <c r="Y74" i="23"/>
  <c r="Y74" i="19"/>
  <c r="X75" i="19"/>
  <c r="X75" i="34"/>
  <c r="Y74" i="34"/>
  <c r="X75" i="42"/>
  <c r="Y74" i="42"/>
  <c r="X75" i="38"/>
  <c r="Y74" i="38"/>
  <c r="X75" i="16"/>
  <c r="Y74" i="16"/>
  <c r="X75" i="28"/>
  <c r="Y74" i="28"/>
  <c r="X75" i="17"/>
  <c r="Y74" i="17"/>
  <c r="X75" i="47"/>
  <c r="Y74" i="47"/>
  <c r="X75" i="41"/>
  <c r="Y74" i="41"/>
  <c r="Y74" i="21"/>
  <c r="X75" i="21"/>
  <c r="X75" i="32"/>
  <c r="Y74" i="32"/>
  <c r="Y75" i="21" l="1"/>
  <c r="X76" i="21"/>
  <c r="X76" i="43"/>
  <c r="Y75" i="43"/>
  <c r="Y75" i="33"/>
  <c r="X76" i="33"/>
  <c r="X76" i="25"/>
  <c r="Y75" i="25"/>
  <c r="Y75" i="14"/>
  <c r="X76" i="14"/>
  <c r="X76" i="47"/>
  <c r="Y75" i="47"/>
  <c r="X76" i="28"/>
  <c r="Y75" i="28"/>
  <c r="X76" i="38"/>
  <c r="Y75" i="38"/>
  <c r="Y75" i="34"/>
  <c r="X76" i="34"/>
  <c r="Y75" i="23"/>
  <c r="X76" i="23"/>
  <c r="X76" i="30"/>
  <c r="Y75" i="30"/>
  <c r="X76" i="15"/>
  <c r="Y75" i="15"/>
  <c r="Y75" i="27"/>
  <c r="X76" i="27"/>
  <c r="X76" i="46"/>
  <c r="Y75" i="46"/>
  <c r="X76" i="45"/>
  <c r="Y75" i="45"/>
  <c r="Y75" i="19"/>
  <c r="X76" i="19"/>
  <c r="Y75" i="39"/>
  <c r="X76" i="39"/>
  <c r="Y75" i="29"/>
  <c r="X76" i="29"/>
  <c r="X76" i="35"/>
  <c r="Y75" i="35"/>
  <c r="X76" i="32"/>
  <c r="Y75" i="32"/>
  <c r="X76" i="41"/>
  <c r="Y75" i="41"/>
  <c r="X76" i="17"/>
  <c r="Y75" i="17"/>
  <c r="X76" i="16"/>
  <c r="Y75" i="16"/>
  <c r="X76" i="42"/>
  <c r="Y75" i="42"/>
  <c r="X76" i="40"/>
  <c r="Y75" i="40"/>
  <c r="X76" i="24"/>
  <c r="Y75" i="24"/>
  <c r="X76" i="20"/>
  <c r="Y75" i="20"/>
  <c r="X76" i="36"/>
  <c r="Y75" i="36"/>
  <c r="Y75" i="31"/>
  <c r="X76" i="31"/>
  <c r="X76" i="26"/>
  <c r="Y75" i="26"/>
  <c r="Y75" i="37"/>
  <c r="X76" i="37"/>
  <c r="Y76" i="29" l="1"/>
  <c r="X77" i="29"/>
  <c r="Y76" i="19"/>
  <c r="X77" i="19"/>
  <c r="Y76" i="23"/>
  <c r="X77" i="23"/>
  <c r="X77" i="26"/>
  <c r="Y76" i="26"/>
  <c r="X77" i="36"/>
  <c r="Y76" i="36"/>
  <c r="X77" i="24"/>
  <c r="Y76" i="24"/>
  <c r="X77" i="42"/>
  <c r="Y76" i="42"/>
  <c r="X77" i="17"/>
  <c r="Y76" i="17"/>
  <c r="X77" i="32"/>
  <c r="Y76" i="32"/>
  <c r="Y76" i="46"/>
  <c r="X77" i="46"/>
  <c r="X77" i="15"/>
  <c r="Y76" i="15"/>
  <c r="X77" i="38"/>
  <c r="Y76" i="38"/>
  <c r="X77" i="47"/>
  <c r="Y76" i="47"/>
  <c r="Y76" i="25"/>
  <c r="X77" i="25"/>
  <c r="Y76" i="43"/>
  <c r="X77" i="43"/>
  <c r="Y76" i="37"/>
  <c r="X77" i="37"/>
  <c r="Y76" i="39"/>
  <c r="X77" i="39"/>
  <c r="X77" i="27"/>
  <c r="Y76" i="27"/>
  <c r="X77" i="34"/>
  <c r="Y76" i="34"/>
  <c r="X77" i="14"/>
  <c r="Y76" i="14"/>
  <c r="Y76" i="33"/>
  <c r="X77" i="33"/>
  <c r="X77" i="21"/>
  <c r="Y76" i="21"/>
  <c r="X77" i="31"/>
  <c r="Y76" i="31"/>
  <c r="X77" i="20"/>
  <c r="Y76" i="20"/>
  <c r="X77" i="40"/>
  <c r="Y76" i="40"/>
  <c r="X77" i="16"/>
  <c r="Y76" i="16"/>
  <c r="X77" i="41"/>
  <c r="Y76" i="41"/>
  <c r="Y76" i="35"/>
  <c r="X77" i="35"/>
  <c r="X77" i="45"/>
  <c r="Y76" i="45"/>
  <c r="X77" i="30"/>
  <c r="Y76" i="30"/>
  <c r="X77" i="28"/>
  <c r="Y76" i="28"/>
  <c r="Y77" i="35" l="1"/>
  <c r="X78" i="35"/>
  <c r="X78" i="37"/>
  <c r="Y77" i="37"/>
  <c r="X78" i="25"/>
  <c r="Y77" i="25"/>
  <c r="Y77" i="46"/>
  <c r="X78" i="46"/>
  <c r="Y77" i="19"/>
  <c r="X78" i="19"/>
  <c r="Y77" i="16"/>
  <c r="X78" i="16"/>
  <c r="X78" i="20"/>
  <c r="Y77" i="20"/>
  <c r="Y77" i="21"/>
  <c r="X78" i="21"/>
  <c r="X78" i="14"/>
  <c r="Y77" i="14"/>
  <c r="Y77" i="27"/>
  <c r="X78" i="27"/>
  <c r="X78" i="38"/>
  <c r="Y77" i="38"/>
  <c r="X78" i="17"/>
  <c r="Y77" i="17"/>
  <c r="X78" i="24"/>
  <c r="Y77" i="24"/>
  <c r="X78" i="26"/>
  <c r="Y77" i="26"/>
  <c r="Y77" i="33"/>
  <c r="X78" i="33"/>
  <c r="Y77" i="39"/>
  <c r="X78" i="39"/>
  <c r="X78" i="43"/>
  <c r="Y77" i="43"/>
  <c r="Y77" i="23"/>
  <c r="X78" i="23"/>
  <c r="X78" i="29"/>
  <c r="Y77" i="29"/>
  <c r="X78" i="30"/>
  <c r="Y77" i="30"/>
  <c r="X78" i="28"/>
  <c r="Y77" i="28"/>
  <c r="X78" i="45"/>
  <c r="Y77" i="45"/>
  <c r="Y77" i="41"/>
  <c r="X78" i="41"/>
  <c r="Y77" i="40"/>
  <c r="X78" i="40"/>
  <c r="Y77" i="31"/>
  <c r="X78" i="31"/>
  <c r="X78" i="34"/>
  <c r="Y77" i="34"/>
  <c r="X78" i="47"/>
  <c r="Y77" i="47"/>
  <c r="X78" i="15"/>
  <c r="Y77" i="15"/>
  <c r="X78" i="32"/>
  <c r="Y77" i="32"/>
  <c r="X78" i="42"/>
  <c r="Y77" i="42"/>
  <c r="X78" i="36"/>
  <c r="Y77" i="36"/>
  <c r="X79" i="40" l="1"/>
  <c r="Y78" i="40"/>
  <c r="X79" i="23"/>
  <c r="Y78" i="23"/>
  <c r="X79" i="39"/>
  <c r="Y78" i="39"/>
  <c r="X79" i="27"/>
  <c r="Y78" i="27"/>
  <c r="X79" i="21"/>
  <c r="Y78" i="21"/>
  <c r="X79" i="16"/>
  <c r="Y78" i="16"/>
  <c r="X79" i="46"/>
  <c r="Y78" i="46"/>
  <c r="X79" i="42"/>
  <c r="Y78" i="42"/>
  <c r="X79" i="34"/>
  <c r="Y78" i="34"/>
  <c r="Y78" i="45"/>
  <c r="X79" i="45"/>
  <c r="X79" i="30"/>
  <c r="Y78" i="30"/>
  <c r="X79" i="26"/>
  <c r="Y78" i="26"/>
  <c r="X79" i="17"/>
  <c r="Y78" i="17"/>
  <c r="X79" i="37"/>
  <c r="Y78" i="37"/>
  <c r="X79" i="15"/>
  <c r="Y78" i="15"/>
  <c r="Y78" i="31"/>
  <c r="X79" i="31"/>
  <c r="X79" i="41"/>
  <c r="Y78" i="41"/>
  <c r="X79" i="33"/>
  <c r="Y78" i="33"/>
  <c r="X79" i="19"/>
  <c r="Y78" i="19"/>
  <c r="Y78" i="35"/>
  <c r="X79" i="35"/>
  <c r="X79" i="36"/>
  <c r="Y78" i="36"/>
  <c r="X79" i="32"/>
  <c r="Y78" i="32"/>
  <c r="X79" i="47"/>
  <c r="Y78" i="47"/>
  <c r="X79" i="28"/>
  <c r="Y78" i="28"/>
  <c r="Y78" i="29"/>
  <c r="X79" i="29"/>
  <c r="X79" i="43"/>
  <c r="Y78" i="43"/>
  <c r="X79" i="24"/>
  <c r="Y78" i="24"/>
  <c r="X79" i="38"/>
  <c r="Y78" i="38"/>
  <c r="Y78" i="14"/>
  <c r="X79" i="14"/>
  <c r="Y78" i="20"/>
  <c r="X79" i="20"/>
  <c r="Y78" i="25"/>
  <c r="X79" i="25"/>
  <c r="Y79" i="35" l="1"/>
  <c r="X80" i="35"/>
  <c r="X80" i="31"/>
  <c r="Y79" i="31"/>
  <c r="X80" i="45"/>
  <c r="Y79" i="45"/>
  <c r="X80" i="38"/>
  <c r="Y79" i="38"/>
  <c r="Y79" i="43"/>
  <c r="X80" i="43"/>
  <c r="X80" i="28"/>
  <c r="Y79" i="28"/>
  <c r="X80" i="32"/>
  <c r="Y79" i="32"/>
  <c r="Y79" i="33"/>
  <c r="X80" i="33"/>
  <c r="Y79" i="37"/>
  <c r="X80" i="37"/>
  <c r="X80" i="26"/>
  <c r="Y79" i="26"/>
  <c r="X80" i="42"/>
  <c r="Y79" i="42"/>
  <c r="X80" i="16"/>
  <c r="Y79" i="16"/>
  <c r="Y79" i="27"/>
  <c r="X80" i="27"/>
  <c r="Y79" i="23"/>
  <c r="X80" i="23"/>
  <c r="X80" i="14"/>
  <c r="Y79" i="14"/>
  <c r="Y79" i="29"/>
  <c r="X80" i="29"/>
  <c r="X80" i="20"/>
  <c r="Y79" i="20"/>
  <c r="X80" i="25"/>
  <c r="Y79" i="25"/>
  <c r="X80" i="24"/>
  <c r="Y79" i="24"/>
  <c r="X80" i="47"/>
  <c r="Y79" i="47"/>
  <c r="X80" i="36"/>
  <c r="Y79" i="36"/>
  <c r="X80" i="19"/>
  <c r="Y79" i="19"/>
  <c r="X80" i="41"/>
  <c r="Y79" i="41"/>
  <c r="X80" i="15"/>
  <c r="Y79" i="15"/>
  <c r="X80" i="17"/>
  <c r="Y79" i="17"/>
  <c r="Y79" i="30"/>
  <c r="X80" i="30"/>
  <c r="X80" i="34"/>
  <c r="Y79" i="34"/>
  <c r="Y79" i="46"/>
  <c r="X80" i="46"/>
  <c r="Y79" i="21"/>
  <c r="X80" i="21"/>
  <c r="Y79" i="39"/>
  <c r="X80" i="39"/>
  <c r="X80" i="40"/>
  <c r="Y79" i="40"/>
  <c r="Y80" i="46" l="1"/>
  <c r="X81" i="46"/>
  <c r="X81" i="29"/>
  <c r="Y80" i="29"/>
  <c r="X81" i="23"/>
  <c r="Y80" i="23"/>
  <c r="Y80" i="33"/>
  <c r="X81" i="33"/>
  <c r="X81" i="15"/>
  <c r="Y80" i="15"/>
  <c r="Y80" i="19"/>
  <c r="X81" i="19"/>
  <c r="X81" i="47"/>
  <c r="Y80" i="47"/>
  <c r="X81" i="25"/>
  <c r="Y80" i="25"/>
  <c r="X81" i="16"/>
  <c r="Y80" i="16"/>
  <c r="X81" i="26"/>
  <c r="Y80" i="26"/>
  <c r="X81" i="28"/>
  <c r="Y80" i="28"/>
  <c r="X81" i="38"/>
  <c r="Y80" i="38"/>
  <c r="X81" i="31"/>
  <c r="Y80" i="31"/>
  <c r="Y80" i="39"/>
  <c r="X81" i="39"/>
  <c r="X81" i="30"/>
  <c r="Y80" i="30"/>
  <c r="Y80" i="21"/>
  <c r="X81" i="21"/>
  <c r="Y80" i="27"/>
  <c r="X81" i="27"/>
  <c r="Y80" i="37"/>
  <c r="X81" i="37"/>
  <c r="Y80" i="43"/>
  <c r="X81" i="43"/>
  <c r="X81" i="35"/>
  <c r="Y80" i="35"/>
  <c r="X81" i="40"/>
  <c r="Y80" i="40"/>
  <c r="X81" i="34"/>
  <c r="Y80" i="34"/>
  <c r="X81" i="17"/>
  <c r="Y80" i="17"/>
  <c r="Y80" i="41"/>
  <c r="X81" i="41"/>
  <c r="X81" i="36"/>
  <c r="Y80" i="36"/>
  <c r="X81" i="24"/>
  <c r="Y80" i="24"/>
  <c r="X81" i="20"/>
  <c r="Y80" i="20"/>
  <c r="X81" i="14"/>
  <c r="Y80" i="14"/>
  <c r="X81" i="42"/>
  <c r="Y80" i="42"/>
  <c r="X81" i="32"/>
  <c r="Y80" i="32"/>
  <c r="X81" i="45"/>
  <c r="Y80" i="45"/>
  <c r="Y81" i="41" l="1"/>
  <c r="X82" i="41"/>
  <c r="Y81" i="37"/>
  <c r="X82" i="37"/>
  <c r="Y81" i="21"/>
  <c r="X82" i="21"/>
  <c r="X82" i="39"/>
  <c r="Y81" i="39"/>
  <c r="X82" i="19"/>
  <c r="Y81" i="19"/>
  <c r="Y81" i="33"/>
  <c r="X82" i="33"/>
  <c r="X82" i="34"/>
  <c r="Y81" i="34"/>
  <c r="Y81" i="35"/>
  <c r="X82" i="35"/>
  <c r="X82" i="38"/>
  <c r="Y81" i="38"/>
  <c r="Y81" i="26"/>
  <c r="X82" i="26"/>
  <c r="X82" i="25"/>
  <c r="Y81" i="25"/>
  <c r="Y81" i="29"/>
  <c r="X82" i="29"/>
  <c r="Y81" i="14"/>
  <c r="X82" i="14"/>
  <c r="Y81" i="43"/>
  <c r="X82" i="43"/>
  <c r="Y81" i="27"/>
  <c r="X82" i="27"/>
  <c r="Y81" i="46"/>
  <c r="X82" i="46"/>
  <c r="X82" i="32"/>
  <c r="Y81" i="32"/>
  <c r="X82" i="24"/>
  <c r="Y81" i="24"/>
  <c r="X82" i="45"/>
  <c r="Y81" i="45"/>
  <c r="X82" i="42"/>
  <c r="Y81" i="42"/>
  <c r="X82" i="20"/>
  <c r="Y81" i="20"/>
  <c r="X82" i="36"/>
  <c r="Y81" i="36"/>
  <c r="X82" i="17"/>
  <c r="Y81" i="17"/>
  <c r="X82" i="40"/>
  <c r="Y81" i="40"/>
  <c r="X82" i="30"/>
  <c r="Y81" i="30"/>
  <c r="X82" i="31"/>
  <c r="Y81" i="31"/>
  <c r="X82" i="28"/>
  <c r="Y81" i="28"/>
  <c r="Y81" i="16"/>
  <c r="X82" i="16"/>
  <c r="X82" i="47"/>
  <c r="Y81" i="47"/>
  <c r="X82" i="15"/>
  <c r="Y81" i="15"/>
  <c r="Y81" i="23"/>
  <c r="X82" i="23"/>
  <c r="Y82" i="46" l="1"/>
  <c r="X83" i="46"/>
  <c r="Y82" i="43"/>
  <c r="X83" i="43"/>
  <c r="X83" i="29"/>
  <c r="Y82" i="29"/>
  <c r="X83" i="26"/>
  <c r="Y82" i="26"/>
  <c r="Y82" i="35"/>
  <c r="X83" i="35"/>
  <c r="Y82" i="33"/>
  <c r="X83" i="33"/>
  <c r="X83" i="37"/>
  <c r="Y82" i="37"/>
  <c r="X83" i="31"/>
  <c r="Y82" i="31"/>
  <c r="X83" i="40"/>
  <c r="Y82" i="40"/>
  <c r="X83" i="36"/>
  <c r="Y82" i="36"/>
  <c r="X83" i="42"/>
  <c r="Y82" i="42"/>
  <c r="X83" i="24"/>
  <c r="Y82" i="24"/>
  <c r="Y82" i="39"/>
  <c r="X83" i="39"/>
  <c r="Y82" i="16"/>
  <c r="X83" i="16"/>
  <c r="Y82" i="27"/>
  <c r="X83" i="27"/>
  <c r="X83" i="14"/>
  <c r="Y82" i="14"/>
  <c r="Y82" i="21"/>
  <c r="X83" i="21"/>
  <c r="X83" i="41"/>
  <c r="Y82" i="41"/>
  <c r="X83" i="15"/>
  <c r="Y82" i="15"/>
  <c r="X83" i="23"/>
  <c r="Y82" i="23"/>
  <c r="X83" i="47"/>
  <c r="Y82" i="47"/>
  <c r="X83" i="28"/>
  <c r="Y82" i="28"/>
  <c r="X83" i="30"/>
  <c r="Y82" i="30"/>
  <c r="X83" i="17"/>
  <c r="Y82" i="17"/>
  <c r="X83" i="20"/>
  <c r="Y82" i="20"/>
  <c r="X83" i="45"/>
  <c r="Y82" i="45"/>
  <c r="X83" i="32"/>
  <c r="Y82" i="32"/>
  <c r="Y82" i="25"/>
  <c r="X83" i="25"/>
  <c r="X83" i="38"/>
  <c r="Y82" i="38"/>
  <c r="X83" i="34"/>
  <c r="Y82" i="34"/>
  <c r="X83" i="19"/>
  <c r="Y82" i="19"/>
  <c r="X84" i="25" l="1"/>
  <c r="Y83" i="25"/>
  <c r="X84" i="16"/>
  <c r="Y83" i="16"/>
  <c r="X84" i="33"/>
  <c r="Y83" i="33"/>
  <c r="X84" i="43"/>
  <c r="Y83" i="43"/>
  <c r="X84" i="34"/>
  <c r="Y83" i="34"/>
  <c r="X84" i="45"/>
  <c r="Y83" i="45"/>
  <c r="X84" i="17"/>
  <c r="Y83" i="17"/>
  <c r="X84" i="28"/>
  <c r="Y83" i="28"/>
  <c r="X84" i="23"/>
  <c r="Y83" i="23"/>
  <c r="X84" i="41"/>
  <c r="Y83" i="41"/>
  <c r="Y83" i="14"/>
  <c r="X84" i="14"/>
  <c r="X84" i="24"/>
  <c r="Y83" i="24"/>
  <c r="X84" i="36"/>
  <c r="Y83" i="36"/>
  <c r="Y83" i="31"/>
  <c r="X84" i="31"/>
  <c r="X84" i="26"/>
  <c r="Y83" i="26"/>
  <c r="Y83" i="21"/>
  <c r="X84" i="21"/>
  <c r="Y83" i="27"/>
  <c r="X84" i="27"/>
  <c r="X84" i="39"/>
  <c r="Y83" i="39"/>
  <c r="X84" i="35"/>
  <c r="Y83" i="35"/>
  <c r="X84" i="46"/>
  <c r="Y83" i="46"/>
  <c r="X84" i="19"/>
  <c r="Y83" i="19"/>
  <c r="X84" i="38"/>
  <c r="Y83" i="38"/>
  <c r="X84" i="32"/>
  <c r="Y83" i="32"/>
  <c r="X84" i="20"/>
  <c r="Y83" i="20"/>
  <c r="X84" i="30"/>
  <c r="Y83" i="30"/>
  <c r="X84" i="47"/>
  <c r="Y83" i="47"/>
  <c r="X84" i="15"/>
  <c r="Y83" i="15"/>
  <c r="X84" i="42"/>
  <c r="Y83" i="42"/>
  <c r="X84" i="40"/>
  <c r="Y83" i="40"/>
  <c r="X84" i="37"/>
  <c r="Y83" i="37"/>
  <c r="X84" i="29"/>
  <c r="Y83" i="29"/>
  <c r="X85" i="21" l="1"/>
  <c r="Y84" i="21"/>
  <c r="Y84" i="31"/>
  <c r="X85" i="31"/>
  <c r="X85" i="37"/>
  <c r="Y84" i="37"/>
  <c r="X85" i="42"/>
  <c r="Y84" i="42"/>
  <c r="X85" i="47"/>
  <c r="Y84" i="47"/>
  <c r="X85" i="20"/>
  <c r="Y84" i="20"/>
  <c r="X85" i="38"/>
  <c r="Y84" i="38"/>
  <c r="X85" i="46"/>
  <c r="Y84" i="46"/>
  <c r="X85" i="39"/>
  <c r="Y84" i="39"/>
  <c r="X85" i="24"/>
  <c r="Y84" i="24"/>
  <c r="X85" i="41"/>
  <c r="Y84" i="41"/>
  <c r="X85" i="28"/>
  <c r="Y84" i="28"/>
  <c r="X85" i="45"/>
  <c r="Y84" i="45"/>
  <c r="X85" i="43"/>
  <c r="Y84" i="43"/>
  <c r="X85" i="16"/>
  <c r="Y84" i="16"/>
  <c r="X85" i="27"/>
  <c r="Y84" i="27"/>
  <c r="X85" i="14"/>
  <c r="Y84" i="14"/>
  <c r="Y84" i="29"/>
  <c r="X85" i="29"/>
  <c r="X85" i="40"/>
  <c r="Y84" i="40"/>
  <c r="X85" i="15"/>
  <c r="Y84" i="15"/>
  <c r="X85" i="30"/>
  <c r="Y84" i="30"/>
  <c r="X85" i="32"/>
  <c r="Y84" i="32"/>
  <c r="Y84" i="19"/>
  <c r="X85" i="19"/>
  <c r="Y84" i="35"/>
  <c r="X85" i="35"/>
  <c r="X85" i="26"/>
  <c r="Y84" i="26"/>
  <c r="X85" i="36"/>
  <c r="Y84" i="36"/>
  <c r="X85" i="23"/>
  <c r="Y84" i="23"/>
  <c r="X85" i="17"/>
  <c r="Y84" i="17"/>
  <c r="X85" i="34"/>
  <c r="Y84" i="34"/>
  <c r="X85" i="33"/>
  <c r="Y84" i="33"/>
  <c r="X85" i="25"/>
  <c r="Y84" i="25"/>
  <c r="X86" i="35" l="1"/>
  <c r="Y85" i="35"/>
  <c r="X86" i="29"/>
  <c r="Y85" i="29"/>
  <c r="Y85" i="31"/>
  <c r="X86" i="31"/>
  <c r="X86" i="33"/>
  <c r="Y85" i="33"/>
  <c r="X86" i="17"/>
  <c r="Y85" i="17"/>
  <c r="X86" i="36"/>
  <c r="Y85" i="36"/>
  <c r="X86" i="32"/>
  <c r="Y85" i="32"/>
  <c r="X86" i="15"/>
  <c r="Y85" i="15"/>
  <c r="X86" i="27"/>
  <c r="Y85" i="27"/>
  <c r="X86" i="43"/>
  <c r="Y85" i="43"/>
  <c r="X86" i="28"/>
  <c r="Y85" i="28"/>
  <c r="X86" i="24"/>
  <c r="Y85" i="24"/>
  <c r="X86" i="46"/>
  <c r="Y85" i="46"/>
  <c r="X86" i="20"/>
  <c r="Y85" i="20"/>
  <c r="X86" i="42"/>
  <c r="Y85" i="42"/>
  <c r="X86" i="19"/>
  <c r="Y85" i="19"/>
  <c r="Y85" i="25"/>
  <c r="X86" i="25"/>
  <c r="X86" i="34"/>
  <c r="Y85" i="34"/>
  <c r="Y85" i="23"/>
  <c r="X86" i="23"/>
  <c r="X86" i="26"/>
  <c r="Y85" i="26"/>
  <c r="X86" i="30"/>
  <c r="Y85" i="30"/>
  <c r="Y85" i="40"/>
  <c r="X86" i="40"/>
  <c r="X86" i="14"/>
  <c r="Y85" i="14"/>
  <c r="Y85" i="16"/>
  <c r="X86" i="16"/>
  <c r="X86" i="45"/>
  <c r="Y85" i="45"/>
  <c r="X86" i="41"/>
  <c r="Y85" i="41"/>
  <c r="X86" i="39"/>
  <c r="Y85" i="39"/>
  <c r="X86" i="38"/>
  <c r="Y85" i="38"/>
  <c r="X86" i="47"/>
  <c r="Y85" i="47"/>
  <c r="X86" i="37"/>
  <c r="Y85" i="37"/>
  <c r="Y85" i="21"/>
  <c r="X86" i="21"/>
  <c r="X87" i="16" l="1"/>
  <c r="Y86" i="16"/>
  <c r="X87" i="40"/>
  <c r="Y86" i="40"/>
  <c r="X87" i="37"/>
  <c r="Y86" i="37"/>
  <c r="X87" i="38"/>
  <c r="Y86" i="38"/>
  <c r="X87" i="41"/>
  <c r="Y86" i="41"/>
  <c r="X87" i="26"/>
  <c r="Y86" i="26"/>
  <c r="X87" i="34"/>
  <c r="Y86" i="34"/>
  <c r="X87" i="19"/>
  <c r="Y86" i="19"/>
  <c r="X87" i="20"/>
  <c r="Y86" i="20"/>
  <c r="X87" i="24"/>
  <c r="Y86" i="24"/>
  <c r="Y86" i="43"/>
  <c r="X87" i="43"/>
  <c r="X87" i="15"/>
  <c r="Y86" i="15"/>
  <c r="X87" i="36"/>
  <c r="Y86" i="36"/>
  <c r="X87" i="33"/>
  <c r="Y86" i="33"/>
  <c r="X87" i="29"/>
  <c r="Y86" i="29"/>
  <c r="X87" i="23"/>
  <c r="Y86" i="23"/>
  <c r="X87" i="25"/>
  <c r="Y86" i="25"/>
  <c r="X87" i="31"/>
  <c r="Y86" i="31"/>
  <c r="X87" i="21"/>
  <c r="Y86" i="21"/>
  <c r="X87" i="47"/>
  <c r="Y86" i="47"/>
  <c r="X87" i="39"/>
  <c r="Y86" i="39"/>
  <c r="Y86" i="45"/>
  <c r="X87" i="45"/>
  <c r="X87" i="14"/>
  <c r="Y86" i="14"/>
  <c r="X87" i="30"/>
  <c r="Y86" i="30"/>
  <c r="X87" i="42"/>
  <c r="Y86" i="42"/>
  <c r="X87" i="46"/>
  <c r="Y86" i="46"/>
  <c r="X87" i="28"/>
  <c r="Y86" i="28"/>
  <c r="X87" i="27"/>
  <c r="Y86" i="27"/>
  <c r="X87" i="32"/>
  <c r="Y86" i="32"/>
  <c r="X87" i="17"/>
  <c r="Y86" i="17"/>
  <c r="X87" i="35"/>
  <c r="Y86" i="35"/>
  <c r="X88" i="45" l="1"/>
  <c r="Y87" i="45"/>
  <c r="X88" i="17"/>
  <c r="Y87" i="17"/>
  <c r="X88" i="27"/>
  <c r="Y87" i="27"/>
  <c r="X88" i="46"/>
  <c r="Y87" i="46"/>
  <c r="X88" i="30"/>
  <c r="Y87" i="30"/>
  <c r="X88" i="47"/>
  <c r="Y87" i="47"/>
  <c r="Y87" i="31"/>
  <c r="X88" i="31"/>
  <c r="X88" i="23"/>
  <c r="Y87" i="23"/>
  <c r="X88" i="33"/>
  <c r="Y87" i="33"/>
  <c r="X88" i="15"/>
  <c r="Y87" i="15"/>
  <c r="X88" i="24"/>
  <c r="Y87" i="24"/>
  <c r="X88" i="19"/>
  <c r="Y87" i="19"/>
  <c r="X88" i="26"/>
  <c r="Y87" i="26"/>
  <c r="X88" i="38"/>
  <c r="Y87" i="38"/>
  <c r="X88" i="40"/>
  <c r="Y87" i="40"/>
  <c r="X88" i="43"/>
  <c r="Y87" i="43"/>
  <c r="X88" i="35"/>
  <c r="Y87" i="35"/>
  <c r="X88" i="32"/>
  <c r="Y87" i="32"/>
  <c r="X88" i="28"/>
  <c r="Y87" i="28"/>
  <c r="X88" i="42"/>
  <c r="Y87" i="42"/>
  <c r="X88" i="14"/>
  <c r="Y87" i="14"/>
  <c r="X88" i="39"/>
  <c r="Y87" i="39"/>
  <c r="X88" i="21"/>
  <c r="Y87" i="21"/>
  <c r="Y87" i="25"/>
  <c r="X88" i="25"/>
  <c r="X88" i="29"/>
  <c r="Y87" i="29"/>
  <c r="X88" i="36"/>
  <c r="Y87" i="36"/>
  <c r="X88" i="20"/>
  <c r="Y87" i="20"/>
  <c r="X88" i="34"/>
  <c r="Y87" i="34"/>
  <c r="X88" i="41"/>
  <c r="Y87" i="41"/>
  <c r="X88" i="37"/>
  <c r="Y87" i="37"/>
  <c r="X88" i="16"/>
  <c r="Y87" i="16"/>
  <c r="X89" i="25" l="1"/>
  <c r="Y88" i="25"/>
  <c r="X89" i="37"/>
  <c r="Y88" i="37"/>
  <c r="X89" i="34"/>
  <c r="Y88" i="34"/>
  <c r="X89" i="36"/>
  <c r="Y88" i="36"/>
  <c r="X89" i="39"/>
  <c r="Y88" i="39"/>
  <c r="X89" i="42"/>
  <c r="Y88" i="42"/>
  <c r="X89" i="32"/>
  <c r="Y88" i="32"/>
  <c r="Y88" i="43"/>
  <c r="X89" i="43"/>
  <c r="X89" i="38"/>
  <c r="Y88" i="38"/>
  <c r="X89" i="19"/>
  <c r="Y88" i="19"/>
  <c r="X89" i="15"/>
  <c r="Y88" i="15"/>
  <c r="Y88" i="23"/>
  <c r="X89" i="23"/>
  <c r="X89" i="47"/>
  <c r="Y88" i="47"/>
  <c r="X89" i="46"/>
  <c r="Y88" i="46"/>
  <c r="X89" i="17"/>
  <c r="Y88" i="17"/>
  <c r="X89" i="31"/>
  <c r="Y88" i="31"/>
  <c r="X89" i="16"/>
  <c r="Y88" i="16"/>
  <c r="X89" i="41"/>
  <c r="Y88" i="41"/>
  <c r="X89" i="20"/>
  <c r="Y88" i="20"/>
  <c r="Y88" i="29"/>
  <c r="X89" i="29"/>
  <c r="X89" i="21"/>
  <c r="Y88" i="21"/>
  <c r="Y88" i="14"/>
  <c r="X89" i="14"/>
  <c r="X89" i="28"/>
  <c r="Y88" i="28"/>
  <c r="X89" i="35"/>
  <c r="Y88" i="35"/>
  <c r="X89" i="40"/>
  <c r="Y88" i="40"/>
  <c r="X89" i="26"/>
  <c r="Y88" i="26"/>
  <c r="X89" i="24"/>
  <c r="Y88" i="24"/>
  <c r="Y88" i="33"/>
  <c r="X89" i="33"/>
  <c r="X89" i="30"/>
  <c r="Y88" i="30"/>
  <c r="X89" i="27"/>
  <c r="Y88" i="27"/>
  <c r="X89" i="45"/>
  <c r="Y88" i="45"/>
  <c r="X90" i="14" l="1"/>
  <c r="Y89" i="14"/>
  <c r="X90" i="29"/>
  <c r="Y89" i="29"/>
  <c r="X90" i="23"/>
  <c r="Y89" i="23"/>
  <c r="X90" i="43"/>
  <c r="Y89" i="43"/>
  <c r="Y89" i="26"/>
  <c r="X90" i="26"/>
  <c r="X90" i="35"/>
  <c r="Y89" i="35"/>
  <c r="X90" i="41"/>
  <c r="Y89" i="41"/>
  <c r="Y89" i="31"/>
  <c r="X90" i="31"/>
  <c r="X90" i="46"/>
  <c r="Y89" i="46"/>
  <c r="X90" i="19"/>
  <c r="Y89" i="19"/>
  <c r="X90" i="42"/>
  <c r="Y89" i="42"/>
  <c r="X90" i="36"/>
  <c r="Y89" i="36"/>
  <c r="Y89" i="37"/>
  <c r="X90" i="37"/>
  <c r="X90" i="33"/>
  <c r="Y89" i="33"/>
  <c r="X90" i="27"/>
  <c r="Y89" i="27"/>
  <c r="X90" i="45"/>
  <c r="Y89" i="45"/>
  <c r="X90" i="30"/>
  <c r="Y89" i="30"/>
  <c r="X90" i="24"/>
  <c r="Y89" i="24"/>
  <c r="X90" i="40"/>
  <c r="Y89" i="40"/>
  <c r="X90" i="28"/>
  <c r="Y89" i="28"/>
  <c r="Y89" i="21"/>
  <c r="X90" i="21"/>
  <c r="X90" i="20"/>
  <c r="Y89" i="20"/>
  <c r="X90" i="16"/>
  <c r="Y89" i="16"/>
  <c r="X90" i="17"/>
  <c r="Y89" i="17"/>
  <c r="X90" i="47"/>
  <c r="Y89" i="47"/>
  <c r="X90" i="15"/>
  <c r="Y89" i="15"/>
  <c r="X90" i="38"/>
  <c r="Y89" i="38"/>
  <c r="X90" i="32"/>
  <c r="Y89" i="32"/>
  <c r="X90" i="39"/>
  <c r="Y89" i="39"/>
  <c r="X90" i="34"/>
  <c r="Y89" i="34"/>
  <c r="Y89" i="25"/>
  <c r="X90" i="25"/>
  <c r="X91" i="31" l="1"/>
  <c r="Y90" i="31"/>
  <c r="X91" i="34"/>
  <c r="Y90" i="34"/>
  <c r="X91" i="32"/>
  <c r="Y90" i="32"/>
  <c r="X91" i="15"/>
  <c r="Y90" i="15"/>
  <c r="X91" i="17"/>
  <c r="Y90" i="17"/>
  <c r="X91" i="20"/>
  <c r="Y90" i="20"/>
  <c r="X91" i="28"/>
  <c r="Y90" i="28"/>
  <c r="X91" i="24"/>
  <c r="Y90" i="24"/>
  <c r="Y90" i="45"/>
  <c r="X91" i="45"/>
  <c r="X91" i="33"/>
  <c r="Y90" i="33"/>
  <c r="X91" i="36"/>
  <c r="Y90" i="36"/>
  <c r="X91" i="19"/>
  <c r="Y90" i="19"/>
  <c r="X91" i="35"/>
  <c r="Y90" i="35"/>
  <c r="X91" i="43"/>
  <c r="Y90" i="43"/>
  <c r="Y90" i="29"/>
  <c r="X91" i="29"/>
  <c r="X91" i="21"/>
  <c r="Y90" i="21"/>
  <c r="X91" i="37"/>
  <c r="Y90" i="37"/>
  <c r="X91" i="26"/>
  <c r="Y90" i="26"/>
  <c r="X91" i="25"/>
  <c r="Y90" i="25"/>
  <c r="X91" i="39"/>
  <c r="Y90" i="39"/>
  <c r="X91" i="38"/>
  <c r="Y90" i="38"/>
  <c r="X91" i="47"/>
  <c r="Y90" i="47"/>
  <c r="X91" i="16"/>
  <c r="Y90" i="16"/>
  <c r="X91" i="40"/>
  <c r="Y90" i="40"/>
  <c r="X91" i="30"/>
  <c r="Y90" i="30"/>
  <c r="X91" i="27"/>
  <c r="Y90" i="27"/>
  <c r="X91" i="42"/>
  <c r="Y90" i="42"/>
  <c r="X91" i="46"/>
  <c r="Y90" i="46"/>
  <c r="X91" i="41"/>
  <c r="Y90" i="41"/>
  <c r="X91" i="23"/>
  <c r="Y90" i="23"/>
  <c r="X91" i="14"/>
  <c r="Y90" i="14"/>
  <c r="Y91" i="23" l="1"/>
  <c r="X92" i="23"/>
  <c r="X92" i="46"/>
  <c r="Y91" i="46"/>
  <c r="X92" i="27"/>
  <c r="Y91" i="27"/>
  <c r="X92" i="40"/>
  <c r="Y91" i="40"/>
  <c r="X92" i="47"/>
  <c r="Y91" i="47"/>
  <c r="X92" i="39"/>
  <c r="Y91" i="39"/>
  <c r="X92" i="26"/>
  <c r="Y91" i="26"/>
  <c r="Y91" i="21"/>
  <c r="X92" i="21"/>
  <c r="X92" i="43"/>
  <c r="Y91" i="43"/>
  <c r="X92" i="19"/>
  <c r="Y91" i="19"/>
  <c r="X92" i="33"/>
  <c r="Y91" i="33"/>
  <c r="X92" i="24"/>
  <c r="Y91" i="24"/>
  <c r="X92" i="20"/>
  <c r="Y91" i="20"/>
  <c r="X92" i="15"/>
  <c r="Y91" i="15"/>
  <c r="X92" i="34"/>
  <c r="Y91" i="34"/>
  <c r="X92" i="29"/>
  <c r="Y91" i="29"/>
  <c r="X92" i="45"/>
  <c r="Y91" i="45"/>
  <c r="X92" i="14"/>
  <c r="Y91" i="14"/>
  <c r="X92" i="41"/>
  <c r="Y91" i="41"/>
  <c r="X92" i="42"/>
  <c r="Y91" i="42"/>
  <c r="X92" i="30"/>
  <c r="Y91" i="30"/>
  <c r="X92" i="16"/>
  <c r="Y91" i="16"/>
  <c r="X92" i="38"/>
  <c r="Y91" i="38"/>
  <c r="X92" i="25"/>
  <c r="Y91" i="25"/>
  <c r="X92" i="37"/>
  <c r="Y91" i="37"/>
  <c r="X92" i="35"/>
  <c r="Y91" i="35"/>
  <c r="X92" i="36"/>
  <c r="Y91" i="36"/>
  <c r="X92" i="28"/>
  <c r="Y91" i="28"/>
  <c r="X92" i="17"/>
  <c r="Y91" i="17"/>
  <c r="X92" i="32"/>
  <c r="Y91" i="32"/>
  <c r="Y91" i="31"/>
  <c r="X92" i="31"/>
  <c r="X93" i="21" l="1"/>
  <c r="Y92" i="21"/>
  <c r="X93" i="32"/>
  <c r="Y92" i="32"/>
  <c r="X93" i="28"/>
  <c r="Y92" i="28"/>
  <c r="X93" i="35"/>
  <c r="Y92" i="35"/>
  <c r="X93" i="25"/>
  <c r="Y92" i="25"/>
  <c r="X93" i="16"/>
  <c r="Y92" i="16"/>
  <c r="X93" i="42"/>
  <c r="Y92" i="42"/>
  <c r="Y92" i="14"/>
  <c r="X93" i="14"/>
  <c r="X93" i="29"/>
  <c r="Y92" i="29"/>
  <c r="X93" i="15"/>
  <c r="Y92" i="15"/>
  <c r="X93" i="24"/>
  <c r="Y92" i="24"/>
  <c r="X93" i="19"/>
  <c r="Y92" i="19"/>
  <c r="Y92" i="39"/>
  <c r="X93" i="39"/>
  <c r="X93" i="40"/>
  <c r="Y92" i="40"/>
  <c r="X93" i="46"/>
  <c r="Y92" i="46"/>
  <c r="X93" i="31"/>
  <c r="Y92" i="31"/>
  <c r="Y92" i="23"/>
  <c r="X93" i="23"/>
  <c r="X93" i="17"/>
  <c r="Y92" i="17"/>
  <c r="X93" i="36"/>
  <c r="Y92" i="36"/>
  <c r="X93" i="37"/>
  <c r="Y92" i="37"/>
  <c r="X93" i="38"/>
  <c r="Y92" i="38"/>
  <c r="X93" i="30"/>
  <c r="Y92" i="30"/>
  <c r="Y92" i="41"/>
  <c r="X93" i="41"/>
  <c r="X93" i="45"/>
  <c r="Y92" i="45"/>
  <c r="X93" i="34"/>
  <c r="Y92" i="34"/>
  <c r="X93" i="20"/>
  <c r="Y92" i="20"/>
  <c r="X93" i="33"/>
  <c r="Y92" i="33"/>
  <c r="Y92" i="43"/>
  <c r="X93" i="43"/>
  <c r="X93" i="26"/>
  <c r="Y92" i="26"/>
  <c r="X93" i="47"/>
  <c r="Y92" i="47"/>
  <c r="X93" i="27"/>
  <c r="Y92" i="27"/>
  <c r="X94" i="14" l="1"/>
  <c r="Y93" i="14"/>
  <c r="X94" i="43"/>
  <c r="Y93" i="43"/>
  <c r="X94" i="47"/>
  <c r="Y93" i="47"/>
  <c r="X94" i="20"/>
  <c r="Y93" i="20"/>
  <c r="X94" i="45"/>
  <c r="Y93" i="45"/>
  <c r="X94" i="30"/>
  <c r="Y93" i="30"/>
  <c r="X94" i="37"/>
  <c r="Y93" i="37"/>
  <c r="X94" i="17"/>
  <c r="Y93" i="17"/>
  <c r="Y93" i="31"/>
  <c r="X94" i="31"/>
  <c r="Y93" i="40"/>
  <c r="X94" i="40"/>
  <c r="Y93" i="19"/>
  <c r="X94" i="19"/>
  <c r="X94" i="15"/>
  <c r="Y93" i="15"/>
  <c r="X94" i="16"/>
  <c r="Y93" i="16"/>
  <c r="X94" i="35"/>
  <c r="Y93" i="35"/>
  <c r="X94" i="32"/>
  <c r="Y93" i="32"/>
  <c r="X94" i="41"/>
  <c r="Y93" i="41"/>
  <c r="X94" i="23"/>
  <c r="Y93" i="23"/>
  <c r="X94" i="39"/>
  <c r="Y93" i="39"/>
  <c r="X94" i="27"/>
  <c r="Y93" i="27"/>
  <c r="X94" i="26"/>
  <c r="Y93" i="26"/>
  <c r="X94" i="33"/>
  <c r="Y93" i="33"/>
  <c r="X94" i="34"/>
  <c r="Y93" i="34"/>
  <c r="X94" i="38"/>
  <c r="Y93" i="38"/>
  <c r="X94" i="36"/>
  <c r="Y93" i="36"/>
  <c r="X94" i="46"/>
  <c r="Y93" i="46"/>
  <c r="X94" i="24"/>
  <c r="Y93" i="24"/>
  <c r="X94" i="29"/>
  <c r="Y93" i="29"/>
  <c r="X94" i="42"/>
  <c r="Y93" i="42"/>
  <c r="Y93" i="25"/>
  <c r="X94" i="25"/>
  <c r="X94" i="28"/>
  <c r="Y93" i="28"/>
  <c r="X94" i="21"/>
  <c r="Y93" i="21"/>
  <c r="X95" i="40" l="1"/>
  <c r="Y94" i="40"/>
  <c r="X95" i="28"/>
  <c r="Y94" i="28"/>
  <c r="X95" i="42"/>
  <c r="Y94" i="42"/>
  <c r="X95" i="24"/>
  <c r="Y94" i="24"/>
  <c r="X95" i="36"/>
  <c r="Y94" i="36"/>
  <c r="X95" i="34"/>
  <c r="Y94" i="34"/>
  <c r="X95" i="26"/>
  <c r="Y94" i="26"/>
  <c r="X95" i="39"/>
  <c r="Y94" i="39"/>
  <c r="X95" i="41"/>
  <c r="Y94" i="41"/>
  <c r="X95" i="35"/>
  <c r="Y94" i="35"/>
  <c r="X95" i="15"/>
  <c r="Y94" i="15"/>
  <c r="X95" i="17"/>
  <c r="Y94" i="17"/>
  <c r="X95" i="30"/>
  <c r="Y94" i="30"/>
  <c r="Y94" i="20"/>
  <c r="X95" i="20"/>
  <c r="X95" i="43"/>
  <c r="Y94" i="43"/>
  <c r="X95" i="25"/>
  <c r="Y94" i="25"/>
  <c r="X95" i="19"/>
  <c r="Y94" i="19"/>
  <c r="X95" i="31"/>
  <c r="Y94" i="31"/>
  <c r="X95" i="21"/>
  <c r="Y94" i="21"/>
  <c r="X95" i="29"/>
  <c r="Y94" i="29"/>
  <c r="X95" i="46"/>
  <c r="Y94" i="46"/>
  <c r="X95" i="38"/>
  <c r="Y94" i="38"/>
  <c r="X95" i="33"/>
  <c r="Y94" i="33"/>
  <c r="X95" i="27"/>
  <c r="Y94" i="27"/>
  <c r="X95" i="23"/>
  <c r="Y94" i="23"/>
  <c r="X95" i="32"/>
  <c r="Y94" i="32"/>
  <c r="X95" i="16"/>
  <c r="Y94" i="16"/>
  <c r="X95" i="37"/>
  <c r="Y94" i="37"/>
  <c r="X95" i="45"/>
  <c r="Y94" i="45"/>
  <c r="X95" i="47"/>
  <c r="Y94" i="47"/>
  <c r="X95" i="14"/>
  <c r="Y94" i="14"/>
  <c r="X96" i="20" l="1"/>
  <c r="Y95" i="20"/>
  <c r="X96" i="47"/>
  <c r="Y95" i="47"/>
  <c r="X96" i="37"/>
  <c r="Y95" i="37"/>
  <c r="X96" i="32"/>
  <c r="Y95" i="32"/>
  <c r="X96" i="27"/>
  <c r="Y95" i="27"/>
  <c r="X96" i="38"/>
  <c r="Y95" i="38"/>
  <c r="X96" i="29"/>
  <c r="Y95" i="29"/>
  <c r="Y95" i="31"/>
  <c r="X96" i="31"/>
  <c r="X96" i="25"/>
  <c r="Y95" i="25"/>
  <c r="X96" i="17"/>
  <c r="Y95" i="17"/>
  <c r="X96" i="35"/>
  <c r="Y95" i="35"/>
  <c r="X96" i="39"/>
  <c r="Y95" i="39"/>
  <c r="X96" i="34"/>
  <c r="Y95" i="34"/>
  <c r="X96" i="24"/>
  <c r="Y95" i="24"/>
  <c r="X96" i="28"/>
  <c r="Y95" i="28"/>
  <c r="X96" i="14"/>
  <c r="Y95" i="14"/>
  <c r="X96" i="45"/>
  <c r="Y95" i="45"/>
  <c r="X96" i="16"/>
  <c r="Y95" i="16"/>
  <c r="X96" i="23"/>
  <c r="Y95" i="23"/>
  <c r="X96" i="33"/>
  <c r="Y95" i="33"/>
  <c r="X96" i="46"/>
  <c r="Y95" i="46"/>
  <c r="Y95" i="21"/>
  <c r="X96" i="21"/>
  <c r="X96" i="19"/>
  <c r="Y95" i="19"/>
  <c r="X96" i="43"/>
  <c r="Y95" i="43"/>
  <c r="Y95" i="30"/>
  <c r="X96" i="30"/>
  <c r="X96" i="15"/>
  <c r="Y95" i="15"/>
  <c r="X96" i="41"/>
  <c r="Y95" i="41"/>
  <c r="X96" i="26"/>
  <c r="Y95" i="26"/>
  <c r="X96" i="36"/>
  <c r="Y95" i="36"/>
  <c r="X96" i="42"/>
  <c r="Y95" i="42"/>
  <c r="X96" i="40"/>
  <c r="Y95" i="40"/>
  <c r="X97" i="21" l="1"/>
  <c r="Y96" i="21"/>
  <c r="X97" i="31"/>
  <c r="Y96" i="31"/>
  <c r="X97" i="42"/>
  <c r="Y96" i="42"/>
  <c r="X97" i="26"/>
  <c r="Y96" i="26"/>
  <c r="X97" i="15"/>
  <c r="Y96" i="15"/>
  <c r="X97" i="43"/>
  <c r="Y96" i="43"/>
  <c r="X97" i="33"/>
  <c r="Y96" i="33"/>
  <c r="X97" i="16"/>
  <c r="Y96" i="16"/>
  <c r="X97" i="14"/>
  <c r="Y96" i="14"/>
  <c r="X97" i="24"/>
  <c r="Y96" i="24"/>
  <c r="X97" i="39"/>
  <c r="Y96" i="39"/>
  <c r="X97" i="17"/>
  <c r="Y96" i="17"/>
  <c r="X97" i="38"/>
  <c r="Y96" i="38"/>
  <c r="X97" i="32"/>
  <c r="Y96" i="32"/>
  <c r="X97" i="47"/>
  <c r="Y96" i="47"/>
  <c r="X97" i="30"/>
  <c r="Y96" i="30"/>
  <c r="X97" i="40"/>
  <c r="Y96" i="40"/>
  <c r="X97" i="36"/>
  <c r="Y96" i="36"/>
  <c r="Y96" i="41"/>
  <c r="X97" i="41"/>
  <c r="X97" i="19"/>
  <c r="Y96" i="19"/>
  <c r="X97" i="46"/>
  <c r="Y96" i="46"/>
  <c r="X97" i="23"/>
  <c r="Y96" i="23"/>
  <c r="X97" i="45"/>
  <c r="Y96" i="45"/>
  <c r="X97" i="28"/>
  <c r="Y96" i="28"/>
  <c r="X97" i="34"/>
  <c r="Y96" i="34"/>
  <c r="X97" i="35"/>
  <c r="Y96" i="35"/>
  <c r="X97" i="25"/>
  <c r="Y96" i="25"/>
  <c r="X97" i="29"/>
  <c r="Y96" i="29"/>
  <c r="X97" i="27"/>
  <c r="Y96" i="27"/>
  <c r="X97" i="37"/>
  <c r="Y96" i="37"/>
  <c r="X97" i="20"/>
  <c r="Y96" i="20"/>
  <c r="X98" i="37" l="1"/>
  <c r="Y97" i="37"/>
  <c r="X98" i="29"/>
  <c r="Y97" i="29"/>
  <c r="X98" i="35"/>
  <c r="Y97" i="35"/>
  <c r="X98" i="28"/>
  <c r="Y97" i="28"/>
  <c r="X98" i="23"/>
  <c r="Y97" i="23"/>
  <c r="X98" i="19"/>
  <c r="Y97" i="19"/>
  <c r="X98" i="36"/>
  <c r="Y97" i="36"/>
  <c r="X98" i="30"/>
  <c r="Y97" i="30"/>
  <c r="X98" i="32"/>
  <c r="Y97" i="32"/>
  <c r="X98" i="17"/>
  <c r="Y97" i="17"/>
  <c r="X98" i="24"/>
  <c r="Y97" i="24"/>
  <c r="X98" i="16"/>
  <c r="Y97" i="16"/>
  <c r="X98" i="43"/>
  <c r="Y97" i="43"/>
  <c r="Y97" i="26"/>
  <c r="X98" i="26"/>
  <c r="Y97" i="31"/>
  <c r="X98" i="31"/>
  <c r="X98" i="41"/>
  <c r="Y97" i="41"/>
  <c r="X98" i="20"/>
  <c r="Y97" i="20"/>
  <c r="X98" i="27"/>
  <c r="Y97" i="27"/>
  <c r="X98" i="25"/>
  <c r="Y97" i="25"/>
  <c r="X98" i="34"/>
  <c r="Y97" i="34"/>
  <c r="X98" i="45"/>
  <c r="Y97" i="45"/>
  <c r="X98" i="46"/>
  <c r="Y97" i="46"/>
  <c r="X98" i="40"/>
  <c r="Y97" i="40"/>
  <c r="X98" i="47"/>
  <c r="Y97" i="47"/>
  <c r="X98" i="38"/>
  <c r="Y97" i="38"/>
  <c r="X98" i="39"/>
  <c r="Y97" i="39"/>
  <c r="X98" i="14"/>
  <c r="Y97" i="14"/>
  <c r="X98" i="33"/>
  <c r="Y97" i="33"/>
  <c r="X98" i="15"/>
  <c r="Y97" i="15"/>
  <c r="X98" i="42"/>
  <c r="Y97" i="42"/>
  <c r="Y97" i="21"/>
  <c r="X98" i="21"/>
  <c r="X99" i="26" l="1"/>
  <c r="Y98" i="26"/>
  <c r="X99" i="42"/>
  <c r="Y98" i="42"/>
  <c r="X99" i="33"/>
  <c r="Y98" i="33"/>
  <c r="X99" i="39"/>
  <c r="Y98" i="39"/>
  <c r="X99" i="47"/>
  <c r="Y98" i="47"/>
  <c r="X99" i="46"/>
  <c r="Y98" i="46"/>
  <c r="X99" i="34"/>
  <c r="Y98" i="34"/>
  <c r="X99" i="27"/>
  <c r="Y98" i="27"/>
  <c r="X99" i="41"/>
  <c r="Y98" i="41"/>
  <c r="X99" i="16"/>
  <c r="Y98" i="16"/>
  <c r="X99" i="17"/>
  <c r="Y98" i="17"/>
  <c r="X99" i="30"/>
  <c r="Y98" i="30"/>
  <c r="X99" i="19"/>
  <c r="Y98" i="19"/>
  <c r="X99" i="28"/>
  <c r="Y98" i="28"/>
  <c r="X99" i="29"/>
  <c r="Y98" i="29"/>
  <c r="X99" i="31"/>
  <c r="Y98" i="31"/>
  <c r="X99" i="21"/>
  <c r="Y98" i="21"/>
  <c r="X99" i="15"/>
  <c r="Y98" i="15"/>
  <c r="Y98" i="14"/>
  <c r="X99" i="14"/>
  <c r="X99" i="38"/>
  <c r="Y98" i="38"/>
  <c r="X99" i="40"/>
  <c r="Y98" i="40"/>
  <c r="Y98" i="45"/>
  <c r="X99" i="45"/>
  <c r="X99" i="25"/>
  <c r="Y98" i="25"/>
  <c r="Y98" i="20"/>
  <c r="X99" i="20"/>
  <c r="X99" i="43"/>
  <c r="Y98" i="43"/>
  <c r="X99" i="24"/>
  <c r="Y98" i="24"/>
  <c r="X99" i="32"/>
  <c r="Y98" i="32"/>
  <c r="X99" i="36"/>
  <c r="Y98" i="36"/>
  <c r="X99" i="23"/>
  <c r="Y98" i="23"/>
  <c r="X99" i="35"/>
  <c r="Y98" i="35"/>
  <c r="X99" i="37"/>
  <c r="Y98" i="37"/>
  <c r="X100" i="45" l="1"/>
  <c r="Y99" i="45"/>
  <c r="X100" i="20"/>
  <c r="Y99" i="20"/>
  <c r="X100" i="35"/>
  <c r="Y99" i="35"/>
  <c r="X100" i="36"/>
  <c r="Y99" i="36"/>
  <c r="X100" i="24"/>
  <c r="Y99" i="24"/>
  <c r="X100" i="38"/>
  <c r="Y99" i="38"/>
  <c r="X100" i="15"/>
  <c r="Y99" i="15"/>
  <c r="X100" i="31"/>
  <c r="Y99" i="31"/>
  <c r="X100" i="28"/>
  <c r="Y99" i="28"/>
  <c r="X100" i="30"/>
  <c r="Y99" i="30"/>
  <c r="X100" i="16"/>
  <c r="Y99" i="16"/>
  <c r="X100" i="27"/>
  <c r="Y99" i="27"/>
  <c r="X100" i="46"/>
  <c r="Y99" i="46"/>
  <c r="X100" i="39"/>
  <c r="Y99" i="39"/>
  <c r="X100" i="42"/>
  <c r="Y99" i="42"/>
  <c r="X100" i="14"/>
  <c r="Y99" i="14"/>
  <c r="Y99" i="37"/>
  <c r="X100" i="37"/>
  <c r="X100" i="23"/>
  <c r="Y99" i="23"/>
  <c r="X100" i="32"/>
  <c r="Y99" i="32"/>
  <c r="X100" i="43"/>
  <c r="Y99" i="43"/>
  <c r="Y99" i="25"/>
  <c r="X100" i="25"/>
  <c r="X100" i="40"/>
  <c r="Y99" i="40"/>
  <c r="Y99" i="21"/>
  <c r="X100" i="21"/>
  <c r="Y99" i="29"/>
  <c r="X100" i="29"/>
  <c r="X100" i="19"/>
  <c r="Y99" i="19"/>
  <c r="X100" i="17"/>
  <c r="Y99" i="17"/>
  <c r="X100" i="41"/>
  <c r="Y99" i="41"/>
  <c r="X100" i="34"/>
  <c r="Y99" i="34"/>
  <c r="X100" i="47"/>
  <c r="Y99" i="47"/>
  <c r="Y99" i="33"/>
  <c r="X100" i="33"/>
  <c r="X100" i="26"/>
  <c r="Y99" i="26"/>
  <c r="X101" i="29" l="1"/>
  <c r="Y100" i="29"/>
  <c r="Y100" i="33"/>
  <c r="X101" i="33"/>
  <c r="X101" i="34"/>
  <c r="Y100" i="34"/>
  <c r="X101" i="17"/>
  <c r="Y100" i="17"/>
  <c r="Y100" i="40"/>
  <c r="X101" i="40"/>
  <c r="X101" i="43"/>
  <c r="Y100" i="43"/>
  <c r="X101" i="23"/>
  <c r="Y100" i="23"/>
  <c r="X101" i="14"/>
  <c r="Y100" i="14"/>
  <c r="X101" i="39"/>
  <c r="Y100" i="39"/>
  <c r="Y100" i="27"/>
  <c r="X101" i="27"/>
  <c r="X101" i="30"/>
  <c r="Y100" i="30"/>
  <c r="X101" i="31"/>
  <c r="Y100" i="31"/>
  <c r="X101" i="38"/>
  <c r="Y100" i="38"/>
  <c r="X101" i="36"/>
  <c r="Y100" i="36"/>
  <c r="X101" i="20"/>
  <c r="Y100" i="20"/>
  <c r="X101" i="21"/>
  <c r="Y100" i="21"/>
  <c r="X101" i="25"/>
  <c r="Y100" i="25"/>
  <c r="X101" i="37"/>
  <c r="Y100" i="37"/>
  <c r="X101" i="26"/>
  <c r="Y100" i="26"/>
  <c r="X101" i="47"/>
  <c r="Y100" i="47"/>
  <c r="X101" i="41"/>
  <c r="Y100" i="41"/>
  <c r="X101" i="19"/>
  <c r="Y100" i="19"/>
  <c r="X101" i="32"/>
  <c r="Y100" i="32"/>
  <c r="X101" i="42"/>
  <c r="Y100" i="42"/>
  <c r="X101" i="46"/>
  <c r="Y100" i="46"/>
  <c r="Y100" i="16"/>
  <c r="X101" i="16"/>
  <c r="X101" i="28"/>
  <c r="Y100" i="28"/>
  <c r="X101" i="15"/>
  <c r="Y100" i="15"/>
  <c r="X101" i="24"/>
  <c r="Y100" i="24"/>
  <c r="X101" i="35"/>
  <c r="Y100" i="35"/>
  <c r="X101" i="45"/>
  <c r="Y100" i="45"/>
  <c r="X102" i="27" l="1"/>
  <c r="Y101" i="27"/>
  <c r="Y101" i="33"/>
  <c r="X102" i="33"/>
  <c r="Y101" i="16"/>
  <c r="X102" i="16"/>
  <c r="X102" i="35"/>
  <c r="Y101" i="35"/>
  <c r="X102" i="15"/>
  <c r="Y101" i="15"/>
  <c r="X102" i="42"/>
  <c r="Y101" i="42"/>
  <c r="X102" i="19"/>
  <c r="Y101" i="19"/>
  <c r="X102" i="47"/>
  <c r="Y101" i="47"/>
  <c r="Y101" i="37"/>
  <c r="X102" i="37"/>
  <c r="Y101" i="21"/>
  <c r="X102" i="21"/>
  <c r="X102" i="36"/>
  <c r="Y101" i="36"/>
  <c r="X102" i="31"/>
  <c r="Y101" i="31"/>
  <c r="X102" i="14"/>
  <c r="Y101" i="14"/>
  <c r="Y101" i="43"/>
  <c r="X102" i="43"/>
  <c r="X102" i="17"/>
  <c r="Y101" i="17"/>
  <c r="X102" i="40"/>
  <c r="Y101" i="40"/>
  <c r="X102" i="45"/>
  <c r="Y101" i="45"/>
  <c r="X102" i="24"/>
  <c r="Y101" i="24"/>
  <c r="X102" i="28"/>
  <c r="Y101" i="28"/>
  <c r="X102" i="46"/>
  <c r="Y101" i="46"/>
  <c r="X102" i="32"/>
  <c r="Y101" i="32"/>
  <c r="X102" i="41"/>
  <c r="Y101" i="41"/>
  <c r="X102" i="26"/>
  <c r="Y101" i="26"/>
  <c r="Y101" i="25"/>
  <c r="X102" i="25"/>
  <c r="X102" i="20"/>
  <c r="Y101" i="20"/>
  <c r="X102" i="38"/>
  <c r="Y101" i="38"/>
  <c r="X102" i="30"/>
  <c r="Y101" i="30"/>
  <c r="X102" i="39"/>
  <c r="Y101" i="39"/>
  <c r="X102" i="23"/>
  <c r="Y101" i="23"/>
  <c r="X102" i="34"/>
  <c r="Y101" i="34"/>
  <c r="X102" i="29"/>
  <c r="Y101" i="29"/>
  <c r="Y102" i="25" l="1"/>
  <c r="X103" i="25"/>
  <c r="X103" i="43"/>
  <c r="Y102" i="43"/>
  <c r="Y102" i="21"/>
  <c r="X103" i="21"/>
  <c r="X103" i="33"/>
  <c r="Y102" i="33"/>
  <c r="X103" i="34"/>
  <c r="Y102" i="34"/>
  <c r="X103" i="39"/>
  <c r="Y102" i="39"/>
  <c r="X103" i="38"/>
  <c r="Y102" i="38"/>
  <c r="Y102" i="41"/>
  <c r="X103" i="41"/>
  <c r="X103" i="46"/>
  <c r="Y102" i="46"/>
  <c r="X103" i="24"/>
  <c r="Y102" i="24"/>
  <c r="X103" i="40"/>
  <c r="Y102" i="40"/>
  <c r="X103" i="31"/>
  <c r="Y102" i="31"/>
  <c r="X103" i="47"/>
  <c r="Y102" i="47"/>
  <c r="X103" i="42"/>
  <c r="Y102" i="42"/>
  <c r="X103" i="35"/>
  <c r="Y102" i="35"/>
  <c r="X103" i="37"/>
  <c r="Y102" i="37"/>
  <c r="Y102" i="16"/>
  <c r="X103" i="16"/>
  <c r="X103" i="29"/>
  <c r="Y102" i="29"/>
  <c r="Y102" i="23"/>
  <c r="X103" i="23"/>
  <c r="X103" i="30"/>
  <c r="Y102" i="30"/>
  <c r="X103" i="20"/>
  <c r="Y102" i="20"/>
  <c r="X103" i="26"/>
  <c r="Y102" i="26"/>
  <c r="X103" i="32"/>
  <c r="Y102" i="32"/>
  <c r="X103" i="28"/>
  <c r="Y102" i="28"/>
  <c r="X103" i="45"/>
  <c r="Y102" i="45"/>
  <c r="X103" i="17"/>
  <c r="Y102" i="17"/>
  <c r="Y102" i="14"/>
  <c r="X103" i="14"/>
  <c r="X103" i="36"/>
  <c r="Y102" i="36"/>
  <c r="X103" i="19"/>
  <c r="Y102" i="19"/>
  <c r="X103" i="15"/>
  <c r="Y102" i="15"/>
  <c r="X103" i="27"/>
  <c r="Y102" i="27"/>
  <c r="X104" i="41" l="1"/>
  <c r="Y103" i="41"/>
  <c r="X104" i="15"/>
  <c r="Y103" i="15"/>
  <c r="X104" i="36"/>
  <c r="Y103" i="36"/>
  <c r="X104" i="17"/>
  <c r="Y103" i="17"/>
  <c r="X104" i="28"/>
  <c r="Y103" i="28"/>
  <c r="X104" i="26"/>
  <c r="Y103" i="26"/>
  <c r="X104" i="30"/>
  <c r="Y103" i="30"/>
  <c r="Y103" i="29"/>
  <c r="X104" i="29"/>
  <c r="Y103" i="37"/>
  <c r="X104" i="37"/>
  <c r="X104" i="42"/>
  <c r="Y103" i="42"/>
  <c r="Y103" i="31"/>
  <c r="X104" i="31"/>
  <c r="X104" i="24"/>
  <c r="Y103" i="24"/>
  <c r="Y103" i="39"/>
  <c r="X104" i="39"/>
  <c r="X104" i="33"/>
  <c r="Y103" i="33"/>
  <c r="X104" i="43"/>
  <c r="Y103" i="43"/>
  <c r="X104" i="14"/>
  <c r="Y103" i="14"/>
  <c r="X104" i="23"/>
  <c r="Y103" i="23"/>
  <c r="X104" i="16"/>
  <c r="Y103" i="16"/>
  <c r="X104" i="21"/>
  <c r="Y103" i="21"/>
  <c r="Y103" i="25"/>
  <c r="X104" i="25"/>
  <c r="X104" i="27"/>
  <c r="Y103" i="27"/>
  <c r="Y103" i="19"/>
  <c r="X104" i="19"/>
  <c r="X104" i="45"/>
  <c r="Y103" i="45"/>
  <c r="X104" i="32"/>
  <c r="Y103" i="32"/>
  <c r="X104" i="20"/>
  <c r="Y103" i="20"/>
  <c r="X104" i="35"/>
  <c r="Y103" i="35"/>
  <c r="X104" i="47"/>
  <c r="Y103" i="47"/>
  <c r="X104" i="40"/>
  <c r="Y103" i="40"/>
  <c r="X104" i="46"/>
  <c r="Y103" i="46"/>
  <c r="X104" i="38"/>
  <c r="Y103" i="38"/>
  <c r="X104" i="34"/>
  <c r="Y103" i="34"/>
  <c r="Y104" i="19" l="1"/>
  <c r="X105" i="19"/>
  <c r="Y104" i="25"/>
  <c r="X105" i="25"/>
  <c r="X105" i="29"/>
  <c r="Y104" i="29"/>
  <c r="X105" i="38"/>
  <c r="Y104" i="38"/>
  <c r="X105" i="40"/>
  <c r="Y104" i="40"/>
  <c r="X105" i="35"/>
  <c r="Y104" i="35"/>
  <c r="X105" i="32"/>
  <c r="Y104" i="32"/>
  <c r="X105" i="16"/>
  <c r="Y104" i="16"/>
  <c r="X105" i="14"/>
  <c r="Y104" i="14"/>
  <c r="Y104" i="33"/>
  <c r="X105" i="33"/>
  <c r="X105" i="24"/>
  <c r="Y104" i="24"/>
  <c r="X105" i="42"/>
  <c r="Y104" i="42"/>
  <c r="X105" i="26"/>
  <c r="Y104" i="26"/>
  <c r="X105" i="17"/>
  <c r="Y104" i="17"/>
  <c r="X105" i="15"/>
  <c r="Y104" i="15"/>
  <c r="Y104" i="39"/>
  <c r="X105" i="39"/>
  <c r="Y104" i="31"/>
  <c r="X105" i="31"/>
  <c r="Y104" i="37"/>
  <c r="X105" i="37"/>
  <c r="X105" i="34"/>
  <c r="Y104" i="34"/>
  <c r="Y104" i="46"/>
  <c r="X105" i="46"/>
  <c r="X105" i="47"/>
  <c r="Y104" i="47"/>
  <c r="X105" i="20"/>
  <c r="Y104" i="20"/>
  <c r="X105" i="45"/>
  <c r="Y104" i="45"/>
  <c r="X105" i="27"/>
  <c r="Y104" i="27"/>
  <c r="X105" i="21"/>
  <c r="Y104" i="21"/>
  <c r="X105" i="23"/>
  <c r="Y104" i="23"/>
  <c r="Y104" i="43"/>
  <c r="X105" i="43"/>
  <c r="X105" i="30"/>
  <c r="Y104" i="30"/>
  <c r="X105" i="28"/>
  <c r="Y104" i="28"/>
  <c r="X105" i="36"/>
  <c r="Y104" i="36"/>
  <c r="X105" i="41"/>
  <c r="Y104" i="41"/>
  <c r="Y105" i="46" l="1"/>
  <c r="X106" i="46"/>
  <c r="Y105" i="37"/>
  <c r="X106" i="37"/>
  <c r="X106" i="39"/>
  <c r="Y105" i="39"/>
  <c r="X106" i="33"/>
  <c r="Y105" i="33"/>
  <c r="X106" i="25"/>
  <c r="Y105" i="25"/>
  <c r="X106" i="30"/>
  <c r="Y105" i="30"/>
  <c r="X106" i="23"/>
  <c r="Y105" i="23"/>
  <c r="Y105" i="27"/>
  <c r="X106" i="27"/>
  <c r="X106" i="20"/>
  <c r="Y105" i="20"/>
  <c r="X106" i="17"/>
  <c r="Y105" i="17"/>
  <c r="X106" i="42"/>
  <c r="Y105" i="42"/>
  <c r="X106" i="16"/>
  <c r="Y105" i="16"/>
  <c r="Y105" i="35"/>
  <c r="X106" i="35"/>
  <c r="X106" i="38"/>
  <c r="Y105" i="38"/>
  <c r="X106" i="36"/>
  <c r="Y105" i="36"/>
  <c r="Y105" i="31"/>
  <c r="X106" i="31"/>
  <c r="X106" i="19"/>
  <c r="Y105" i="19"/>
  <c r="Y105" i="43"/>
  <c r="X106" i="43"/>
  <c r="Y105" i="41"/>
  <c r="X106" i="41"/>
  <c r="X106" i="28"/>
  <c r="Y105" i="28"/>
  <c r="Y105" i="21"/>
  <c r="X106" i="21"/>
  <c r="X106" i="45"/>
  <c r="Y105" i="45"/>
  <c r="X106" i="47"/>
  <c r="Y105" i="47"/>
  <c r="X106" i="34"/>
  <c r="Y105" i="34"/>
  <c r="X106" i="15"/>
  <c r="Y105" i="15"/>
  <c r="Y105" i="26"/>
  <c r="X106" i="26"/>
  <c r="X106" i="24"/>
  <c r="Y105" i="24"/>
  <c r="X106" i="14"/>
  <c r="Y105" i="14"/>
  <c r="X106" i="32"/>
  <c r="Y105" i="32"/>
  <c r="X106" i="40"/>
  <c r="Y105" i="40"/>
  <c r="X106" i="29"/>
  <c r="Y105" i="29"/>
  <c r="X107" i="26" l="1"/>
  <c r="Y106" i="26"/>
  <c r="Y106" i="43"/>
  <c r="X107" i="43"/>
  <c r="Y106" i="31"/>
  <c r="X107" i="31"/>
  <c r="Y106" i="27"/>
  <c r="X107" i="27"/>
  <c r="Y106" i="37"/>
  <c r="X107" i="37"/>
  <c r="X107" i="14"/>
  <c r="Y106" i="14"/>
  <c r="X107" i="34"/>
  <c r="Y106" i="34"/>
  <c r="Y106" i="45"/>
  <c r="X107" i="45"/>
  <c r="X107" i="28"/>
  <c r="Y106" i="28"/>
  <c r="X107" i="38"/>
  <c r="Y106" i="38"/>
  <c r="Y106" i="16"/>
  <c r="X107" i="16"/>
  <c r="X107" i="17"/>
  <c r="Y106" i="17"/>
  <c r="X107" i="30"/>
  <c r="Y106" i="30"/>
  <c r="Y106" i="33"/>
  <c r="X107" i="33"/>
  <c r="X107" i="21"/>
  <c r="Y106" i="21"/>
  <c r="X107" i="41"/>
  <c r="Y106" i="41"/>
  <c r="Y106" i="35"/>
  <c r="X107" i="35"/>
  <c r="Y106" i="46"/>
  <c r="X107" i="46"/>
  <c r="X107" i="40"/>
  <c r="Y106" i="40"/>
  <c r="X107" i="29"/>
  <c r="Y106" i="29"/>
  <c r="X107" i="32"/>
  <c r="Y106" i="32"/>
  <c r="X107" i="24"/>
  <c r="Y106" i="24"/>
  <c r="X107" i="15"/>
  <c r="Y106" i="15"/>
  <c r="X107" i="47"/>
  <c r="Y106" i="47"/>
  <c r="X107" i="19"/>
  <c r="Y106" i="19"/>
  <c r="X107" i="36"/>
  <c r="Y106" i="36"/>
  <c r="X107" i="42"/>
  <c r="Y106" i="42"/>
  <c r="Y106" i="20"/>
  <c r="X107" i="20"/>
  <c r="Y106" i="23"/>
  <c r="X107" i="23"/>
  <c r="X107" i="25"/>
  <c r="Y106" i="25"/>
  <c r="Y106" i="39"/>
  <c r="X107" i="39"/>
  <c r="Y107" i="46" l="1"/>
  <c r="X108" i="46"/>
  <c r="X108" i="33"/>
  <c r="Y107" i="33"/>
  <c r="X108" i="45"/>
  <c r="Y107" i="45"/>
  <c r="X108" i="27"/>
  <c r="Y107" i="27"/>
  <c r="X108" i="43"/>
  <c r="Y107" i="43"/>
  <c r="X108" i="36"/>
  <c r="Y107" i="36"/>
  <c r="X108" i="47"/>
  <c r="Y107" i="47"/>
  <c r="X108" i="24"/>
  <c r="Y107" i="24"/>
  <c r="Y107" i="29"/>
  <c r="X108" i="29"/>
  <c r="Y107" i="41"/>
  <c r="X108" i="41"/>
  <c r="X108" i="17"/>
  <c r="Y107" i="17"/>
  <c r="X108" i="38"/>
  <c r="Y107" i="38"/>
  <c r="X108" i="14"/>
  <c r="Y107" i="14"/>
  <c r="X108" i="20"/>
  <c r="Y107" i="20"/>
  <c r="X108" i="39"/>
  <c r="Y107" i="39"/>
  <c r="Y107" i="35"/>
  <c r="X108" i="35"/>
  <c r="Y107" i="16"/>
  <c r="X108" i="16"/>
  <c r="Y107" i="37"/>
  <c r="X108" i="37"/>
  <c r="X108" i="31"/>
  <c r="Y107" i="31"/>
  <c r="Y107" i="25"/>
  <c r="X108" i="25"/>
  <c r="Y107" i="23"/>
  <c r="X108" i="23"/>
  <c r="X108" i="42"/>
  <c r="Y107" i="42"/>
  <c r="Y107" i="19"/>
  <c r="X108" i="19"/>
  <c r="X108" i="15"/>
  <c r="Y107" i="15"/>
  <c r="X108" i="32"/>
  <c r="Y107" i="32"/>
  <c r="X108" i="40"/>
  <c r="Y107" i="40"/>
  <c r="Y107" i="21"/>
  <c r="X108" i="21"/>
  <c r="X108" i="30"/>
  <c r="Y107" i="30"/>
  <c r="X108" i="28"/>
  <c r="Y107" i="28"/>
  <c r="X108" i="34"/>
  <c r="Y107" i="34"/>
  <c r="X108" i="26"/>
  <c r="Y107" i="26"/>
  <c r="Y108" i="25" l="1"/>
  <c r="X109" i="25"/>
  <c r="Y108" i="37"/>
  <c r="X109" i="37"/>
  <c r="X109" i="35"/>
  <c r="Y108" i="35"/>
  <c r="Y108" i="41"/>
  <c r="X109" i="41"/>
  <c r="X109" i="34"/>
  <c r="Y108" i="34"/>
  <c r="X109" i="30"/>
  <c r="Y108" i="30"/>
  <c r="X109" i="40"/>
  <c r="Y108" i="40"/>
  <c r="X109" i="15"/>
  <c r="Y108" i="15"/>
  <c r="X109" i="42"/>
  <c r="Y108" i="42"/>
  <c r="Y108" i="20"/>
  <c r="X109" i="20"/>
  <c r="X109" i="38"/>
  <c r="Y108" i="38"/>
  <c r="X109" i="24"/>
  <c r="Y108" i="24"/>
  <c r="X109" i="36"/>
  <c r="Y108" i="36"/>
  <c r="Y108" i="27"/>
  <c r="X109" i="27"/>
  <c r="Y108" i="33"/>
  <c r="X109" i="33"/>
  <c r="X109" i="21"/>
  <c r="Y108" i="21"/>
  <c r="Y108" i="19"/>
  <c r="X109" i="19"/>
  <c r="X109" i="23"/>
  <c r="Y108" i="23"/>
  <c r="X109" i="16"/>
  <c r="Y108" i="16"/>
  <c r="X109" i="29"/>
  <c r="Y108" i="29"/>
  <c r="Y108" i="46"/>
  <c r="X109" i="46"/>
  <c r="X109" i="26"/>
  <c r="Y108" i="26"/>
  <c r="X109" i="28"/>
  <c r="Y108" i="28"/>
  <c r="X109" i="32"/>
  <c r="Y108" i="32"/>
  <c r="Y108" i="31"/>
  <c r="X109" i="31"/>
  <c r="Y108" i="39"/>
  <c r="X109" i="39"/>
  <c r="Y108" i="14"/>
  <c r="X109" i="14"/>
  <c r="X109" i="17"/>
  <c r="Y108" i="17"/>
  <c r="X109" i="47"/>
  <c r="Y108" i="47"/>
  <c r="Y108" i="43"/>
  <c r="X109" i="43"/>
  <c r="X109" i="45"/>
  <c r="Y108" i="45"/>
  <c r="Y109" i="39" l="1"/>
  <c r="X110" i="39"/>
  <c r="Y109" i="27"/>
  <c r="X110" i="27"/>
  <c r="X110" i="20"/>
  <c r="Y109" i="20"/>
  <c r="Y109" i="41"/>
  <c r="X110" i="41"/>
  <c r="X110" i="37"/>
  <c r="Y109" i="37"/>
  <c r="X110" i="32"/>
  <c r="Y109" i="32"/>
  <c r="X110" i="26"/>
  <c r="Y109" i="26"/>
  <c r="Y109" i="29"/>
  <c r="X110" i="29"/>
  <c r="Y109" i="23"/>
  <c r="X110" i="23"/>
  <c r="X110" i="21"/>
  <c r="Y109" i="21"/>
  <c r="X110" i="24"/>
  <c r="Y109" i="24"/>
  <c r="X110" i="15"/>
  <c r="Y109" i="15"/>
  <c r="X110" i="30"/>
  <c r="Y109" i="30"/>
  <c r="Y109" i="43"/>
  <c r="X110" i="43"/>
  <c r="X110" i="14"/>
  <c r="Y109" i="14"/>
  <c r="Y109" i="31"/>
  <c r="X110" i="31"/>
  <c r="Y109" i="46"/>
  <c r="X110" i="46"/>
  <c r="X110" i="19"/>
  <c r="Y109" i="19"/>
  <c r="Y109" i="33"/>
  <c r="X110" i="33"/>
  <c r="Y109" i="25"/>
  <c r="X110" i="25"/>
  <c r="X110" i="17"/>
  <c r="Y109" i="17"/>
  <c r="X110" i="45"/>
  <c r="Y109" i="45"/>
  <c r="X110" i="47"/>
  <c r="Y109" i="47"/>
  <c r="X110" i="28"/>
  <c r="Y109" i="28"/>
  <c r="Y109" i="16"/>
  <c r="X110" i="16"/>
  <c r="X110" i="36"/>
  <c r="Y109" i="36"/>
  <c r="X110" i="38"/>
  <c r="Y109" i="38"/>
  <c r="X110" i="42"/>
  <c r="Y109" i="42"/>
  <c r="X110" i="40"/>
  <c r="Y109" i="40"/>
  <c r="X110" i="34"/>
  <c r="Y109" i="34"/>
  <c r="Y109" i="35"/>
  <c r="X110" i="35"/>
  <c r="X111" i="25" l="1"/>
  <c r="Y110" i="25"/>
  <c r="X111" i="31"/>
  <c r="Y110" i="31"/>
  <c r="Y110" i="43"/>
  <c r="X111" i="43"/>
  <c r="Y110" i="29"/>
  <c r="X111" i="29"/>
  <c r="Y110" i="41"/>
  <c r="X111" i="41"/>
  <c r="Y110" i="27"/>
  <c r="X111" i="27"/>
  <c r="X111" i="34"/>
  <c r="Y110" i="34"/>
  <c r="X111" i="42"/>
  <c r="Y110" i="42"/>
  <c r="X111" i="36"/>
  <c r="Y110" i="36"/>
  <c r="X111" i="28"/>
  <c r="Y110" i="28"/>
  <c r="X111" i="45"/>
  <c r="Y110" i="45"/>
  <c r="X111" i="19"/>
  <c r="Y110" i="19"/>
  <c r="X111" i="15"/>
  <c r="Y110" i="15"/>
  <c r="Y110" i="21"/>
  <c r="X111" i="21"/>
  <c r="X111" i="32"/>
  <c r="Y110" i="32"/>
  <c r="Y110" i="35"/>
  <c r="X111" i="35"/>
  <c r="Y110" i="16"/>
  <c r="X111" i="16"/>
  <c r="Y110" i="33"/>
  <c r="X111" i="33"/>
  <c r="X111" i="46"/>
  <c r="Y110" i="46"/>
  <c r="Y110" i="23"/>
  <c r="X111" i="23"/>
  <c r="Y110" i="39"/>
  <c r="X111" i="39"/>
  <c r="X111" i="40"/>
  <c r="Y110" i="40"/>
  <c r="X111" i="38"/>
  <c r="Y110" i="38"/>
  <c r="X111" i="47"/>
  <c r="Y110" i="47"/>
  <c r="X111" i="17"/>
  <c r="Y110" i="17"/>
  <c r="X111" i="14"/>
  <c r="Y110" i="14"/>
  <c r="X111" i="30"/>
  <c r="Y110" i="30"/>
  <c r="X111" i="24"/>
  <c r="Y110" i="24"/>
  <c r="X111" i="26"/>
  <c r="Y110" i="26"/>
  <c r="X111" i="37"/>
  <c r="Y110" i="37"/>
  <c r="X111" i="20"/>
  <c r="Y110" i="20"/>
  <c r="X112" i="23" l="1"/>
  <c r="Y111" i="23"/>
  <c r="X112" i="33"/>
  <c r="Y111" i="33"/>
  <c r="X112" i="35"/>
  <c r="Y111" i="35"/>
  <c r="X112" i="21"/>
  <c r="Y111" i="21"/>
  <c r="X112" i="27"/>
  <c r="Y111" i="27"/>
  <c r="X112" i="29"/>
  <c r="Y111" i="29"/>
  <c r="Y111" i="37"/>
  <c r="X112" i="37"/>
  <c r="X112" i="24"/>
  <c r="Y111" i="24"/>
  <c r="X112" i="14"/>
  <c r="Y111" i="14"/>
  <c r="X112" i="47"/>
  <c r="Y111" i="47"/>
  <c r="X112" i="40"/>
  <c r="Y111" i="40"/>
  <c r="X112" i="19"/>
  <c r="Y111" i="19"/>
  <c r="Y111" i="28"/>
  <c r="X112" i="28"/>
  <c r="X112" i="42"/>
  <c r="Y111" i="42"/>
  <c r="X112" i="31"/>
  <c r="Y111" i="31"/>
  <c r="X112" i="39"/>
  <c r="Y111" i="39"/>
  <c r="X112" i="16"/>
  <c r="Y111" i="16"/>
  <c r="Y111" i="41"/>
  <c r="X112" i="41"/>
  <c r="Y111" i="43"/>
  <c r="X112" i="43"/>
  <c r="X112" i="20"/>
  <c r="Y111" i="20"/>
  <c r="X112" i="26"/>
  <c r="Y111" i="26"/>
  <c r="X112" i="30"/>
  <c r="Y111" i="30"/>
  <c r="X112" i="17"/>
  <c r="Y111" i="17"/>
  <c r="X112" i="38"/>
  <c r="Y111" i="38"/>
  <c r="Y111" i="46"/>
  <c r="X112" i="46"/>
  <c r="X112" i="32"/>
  <c r="Y111" i="32"/>
  <c r="X112" i="15"/>
  <c r="Y111" i="15"/>
  <c r="X112" i="45"/>
  <c r="Y111" i="45"/>
  <c r="X112" i="36"/>
  <c r="Y111" i="36"/>
  <c r="X112" i="34"/>
  <c r="Y111" i="34"/>
  <c r="X112" i="25"/>
  <c r="Y111" i="25"/>
  <c r="Y112" i="41" l="1"/>
  <c r="X113" i="41"/>
  <c r="X113" i="34"/>
  <c r="Y112" i="34"/>
  <c r="X113" i="45"/>
  <c r="Y112" i="45"/>
  <c r="X113" i="32"/>
  <c r="Y112" i="32"/>
  <c r="X113" i="38"/>
  <c r="Y112" i="38"/>
  <c r="X113" i="30"/>
  <c r="Y112" i="30"/>
  <c r="X113" i="20"/>
  <c r="Y112" i="20"/>
  <c r="X113" i="39"/>
  <c r="Y112" i="39"/>
  <c r="X113" i="42"/>
  <c r="Y112" i="42"/>
  <c r="Y112" i="19"/>
  <c r="X113" i="19"/>
  <c r="X113" i="47"/>
  <c r="Y112" i="47"/>
  <c r="X113" i="24"/>
  <c r="Y112" i="24"/>
  <c r="X113" i="29"/>
  <c r="Y112" i="29"/>
  <c r="X113" i="21"/>
  <c r="Y112" i="21"/>
  <c r="Y112" i="33"/>
  <c r="X113" i="33"/>
  <c r="X113" i="46"/>
  <c r="Y112" i="46"/>
  <c r="X113" i="43"/>
  <c r="Y112" i="43"/>
  <c r="X113" i="28"/>
  <c r="Y112" i="28"/>
  <c r="Y112" i="37"/>
  <c r="X113" i="37"/>
  <c r="X113" i="25"/>
  <c r="Y112" i="25"/>
  <c r="X113" i="36"/>
  <c r="Y112" i="36"/>
  <c r="X113" i="15"/>
  <c r="Y112" i="15"/>
  <c r="X113" i="17"/>
  <c r="Y112" i="17"/>
  <c r="X113" i="26"/>
  <c r="Y112" i="26"/>
  <c r="X113" i="16"/>
  <c r="Y112" i="16"/>
  <c r="X113" i="31"/>
  <c r="Y112" i="31"/>
  <c r="X113" i="40"/>
  <c r="Y112" i="40"/>
  <c r="Y112" i="14"/>
  <c r="X113" i="14"/>
  <c r="Y112" i="27"/>
  <c r="X113" i="27"/>
  <c r="X113" i="35"/>
  <c r="Y112" i="35"/>
  <c r="Y112" i="23"/>
  <c r="X113" i="23"/>
  <c r="X114" i="14" l="1"/>
  <c r="Y113" i="14"/>
  <c r="X114" i="19"/>
  <c r="Y113" i="19"/>
  <c r="Y113" i="35"/>
  <c r="X114" i="35"/>
  <c r="X114" i="31"/>
  <c r="Y113" i="31"/>
  <c r="Y113" i="26"/>
  <c r="X114" i="26"/>
  <c r="X114" i="15"/>
  <c r="Y113" i="15"/>
  <c r="Y113" i="25"/>
  <c r="X114" i="25"/>
  <c r="X114" i="28"/>
  <c r="Y113" i="28"/>
  <c r="Y113" i="46"/>
  <c r="X114" i="46"/>
  <c r="X114" i="21"/>
  <c r="Y113" i="21"/>
  <c r="X114" i="24"/>
  <c r="Y113" i="24"/>
  <c r="Y113" i="39"/>
  <c r="X114" i="39"/>
  <c r="X114" i="30"/>
  <c r="Y113" i="30"/>
  <c r="X114" i="32"/>
  <c r="Y113" i="32"/>
  <c r="X114" i="34"/>
  <c r="Y113" i="34"/>
  <c r="X114" i="37"/>
  <c r="Y113" i="37"/>
  <c r="X114" i="33"/>
  <c r="Y113" i="33"/>
  <c r="Y113" i="41"/>
  <c r="X114" i="41"/>
  <c r="Y113" i="23"/>
  <c r="X114" i="23"/>
  <c r="X114" i="27"/>
  <c r="Y113" i="27"/>
  <c r="X114" i="40"/>
  <c r="Y113" i="40"/>
  <c r="X114" i="16"/>
  <c r="Y113" i="16"/>
  <c r="X114" i="17"/>
  <c r="Y113" i="17"/>
  <c r="X114" i="36"/>
  <c r="Y113" i="36"/>
  <c r="X114" i="43"/>
  <c r="Y113" i="43"/>
  <c r="Y113" i="29"/>
  <c r="X114" i="29"/>
  <c r="X114" i="47"/>
  <c r="Y113" i="47"/>
  <c r="X114" i="42"/>
  <c r="Y113" i="42"/>
  <c r="X114" i="20"/>
  <c r="Y113" i="20"/>
  <c r="X114" i="38"/>
  <c r="Y113" i="38"/>
  <c r="X114" i="45"/>
  <c r="Y113" i="45"/>
  <c r="X115" i="41" l="1"/>
  <c r="Y114" i="41"/>
  <c r="X115" i="39"/>
  <c r="Y114" i="39"/>
  <c r="X115" i="29"/>
  <c r="Y114" i="29"/>
  <c r="X115" i="42"/>
  <c r="Y114" i="42"/>
  <c r="X115" i="36"/>
  <c r="Y114" i="36"/>
  <c r="X115" i="16"/>
  <c r="Y114" i="16"/>
  <c r="X115" i="27"/>
  <c r="Y114" i="27"/>
  <c r="Y114" i="37"/>
  <c r="X115" i="37"/>
  <c r="X115" i="32"/>
  <c r="Y114" i="32"/>
  <c r="X115" i="21"/>
  <c r="Y114" i="21"/>
  <c r="X115" i="28"/>
  <c r="Y114" i="28"/>
  <c r="X115" i="15"/>
  <c r="Y114" i="15"/>
  <c r="Y114" i="31"/>
  <c r="X115" i="31"/>
  <c r="Y114" i="19"/>
  <c r="X115" i="19"/>
  <c r="Y114" i="23"/>
  <c r="X115" i="23"/>
  <c r="X115" i="46"/>
  <c r="Y114" i="46"/>
  <c r="X115" i="25"/>
  <c r="Y114" i="25"/>
  <c r="X115" i="26"/>
  <c r="Y114" i="26"/>
  <c r="X115" i="35"/>
  <c r="Y114" i="35"/>
  <c r="X115" i="38"/>
  <c r="Y114" i="38"/>
  <c r="Y114" i="45"/>
  <c r="X115" i="45"/>
  <c r="X115" i="20"/>
  <c r="Y114" i="20"/>
  <c r="X115" i="47"/>
  <c r="Y114" i="47"/>
  <c r="X115" i="43"/>
  <c r="Y114" i="43"/>
  <c r="X115" i="17"/>
  <c r="Y114" i="17"/>
  <c r="Y114" i="40"/>
  <c r="X115" i="40"/>
  <c r="Y114" i="33"/>
  <c r="X115" i="33"/>
  <c r="X115" i="34"/>
  <c r="Y114" i="34"/>
  <c r="X115" i="30"/>
  <c r="Y114" i="30"/>
  <c r="X115" i="24"/>
  <c r="Y114" i="24"/>
  <c r="Y114" i="14"/>
  <c r="X115" i="14"/>
  <c r="Y115" i="19" l="1"/>
  <c r="X116" i="19"/>
  <c r="X116" i="37"/>
  <c r="Y115" i="37"/>
  <c r="X116" i="24"/>
  <c r="Y115" i="24"/>
  <c r="X116" i="43"/>
  <c r="Y115" i="43"/>
  <c r="X116" i="20"/>
  <c r="Y115" i="20"/>
  <c r="X116" i="38"/>
  <c r="Y115" i="38"/>
  <c r="X116" i="26"/>
  <c r="Y115" i="26"/>
  <c r="X116" i="46"/>
  <c r="Y115" i="46"/>
  <c r="X116" i="15"/>
  <c r="Y115" i="15"/>
  <c r="Y115" i="21"/>
  <c r="X116" i="21"/>
  <c r="X116" i="16"/>
  <c r="Y115" i="16"/>
  <c r="X116" i="42"/>
  <c r="Y115" i="42"/>
  <c r="X116" i="39"/>
  <c r="Y115" i="39"/>
  <c r="X116" i="40"/>
  <c r="Y115" i="40"/>
  <c r="X116" i="45"/>
  <c r="Y115" i="45"/>
  <c r="X116" i="23"/>
  <c r="Y115" i="23"/>
  <c r="X116" i="31"/>
  <c r="Y115" i="31"/>
  <c r="X116" i="34"/>
  <c r="Y115" i="34"/>
  <c r="X116" i="14"/>
  <c r="Y115" i="14"/>
  <c r="X116" i="33"/>
  <c r="Y115" i="33"/>
  <c r="X116" i="30"/>
  <c r="Y115" i="30"/>
  <c r="X116" i="17"/>
  <c r="Y115" i="17"/>
  <c r="X116" i="47"/>
  <c r="Y115" i="47"/>
  <c r="Y115" i="35"/>
  <c r="X116" i="35"/>
  <c r="X116" i="25"/>
  <c r="Y115" i="25"/>
  <c r="X116" i="28"/>
  <c r="Y115" i="28"/>
  <c r="X116" i="32"/>
  <c r="Y115" i="32"/>
  <c r="X116" i="27"/>
  <c r="Y115" i="27"/>
  <c r="X116" i="36"/>
  <c r="Y115" i="36"/>
  <c r="X116" i="29"/>
  <c r="Y115" i="29"/>
  <c r="X116" i="41"/>
  <c r="Y115" i="41"/>
  <c r="X117" i="21" l="1"/>
  <c r="Y116" i="21"/>
  <c r="X117" i="35"/>
  <c r="Y116" i="35"/>
  <c r="X117" i="29"/>
  <c r="Y116" i="29"/>
  <c r="X117" i="27"/>
  <c r="Y116" i="27"/>
  <c r="X117" i="28"/>
  <c r="Y116" i="28"/>
  <c r="X117" i="17"/>
  <c r="Y116" i="17"/>
  <c r="X117" i="33"/>
  <c r="Y116" i="33"/>
  <c r="X117" i="34"/>
  <c r="Y116" i="34"/>
  <c r="Y116" i="23"/>
  <c r="X117" i="23"/>
  <c r="X117" i="40"/>
  <c r="Y116" i="40"/>
  <c r="X117" i="42"/>
  <c r="Y116" i="42"/>
  <c r="X117" i="46"/>
  <c r="Y116" i="46"/>
  <c r="X117" i="38"/>
  <c r="Y116" i="38"/>
  <c r="X117" i="43"/>
  <c r="Y116" i="43"/>
  <c r="X117" i="37"/>
  <c r="Y116" i="37"/>
  <c r="X117" i="19"/>
  <c r="Y116" i="19"/>
  <c r="Y116" i="41"/>
  <c r="X117" i="41"/>
  <c r="X117" i="36"/>
  <c r="Y116" i="36"/>
  <c r="X117" i="32"/>
  <c r="Y116" i="32"/>
  <c r="X117" i="25"/>
  <c r="Y116" i="25"/>
  <c r="X117" i="47"/>
  <c r="Y116" i="47"/>
  <c r="X117" i="30"/>
  <c r="Y116" i="30"/>
  <c r="X117" i="14"/>
  <c r="Y116" i="14"/>
  <c r="Y116" i="31"/>
  <c r="X117" i="31"/>
  <c r="X117" i="45"/>
  <c r="Y116" i="45"/>
  <c r="X117" i="39"/>
  <c r="Y116" i="39"/>
  <c r="Y116" i="16"/>
  <c r="X117" i="16"/>
  <c r="X117" i="15"/>
  <c r="Y116" i="15"/>
  <c r="X117" i="26"/>
  <c r="Y116" i="26"/>
  <c r="X117" i="20"/>
  <c r="Y116" i="20"/>
  <c r="X117" i="24"/>
  <c r="Y116" i="24"/>
  <c r="X118" i="31" l="1"/>
  <c r="Y117" i="31"/>
  <c r="X118" i="20"/>
  <c r="Y117" i="20"/>
  <c r="X118" i="15"/>
  <c r="Y117" i="15"/>
  <c r="Y117" i="39"/>
  <c r="X118" i="39"/>
  <c r="X118" i="30"/>
  <c r="Y117" i="30"/>
  <c r="Y117" i="25"/>
  <c r="X118" i="25"/>
  <c r="X118" i="36"/>
  <c r="Y117" i="36"/>
  <c r="X118" i="19"/>
  <c r="Y117" i="19"/>
  <c r="X118" i="43"/>
  <c r="Y117" i="43"/>
  <c r="Y117" i="46"/>
  <c r="X118" i="46"/>
  <c r="X118" i="40"/>
  <c r="Y117" i="40"/>
  <c r="X118" i="34"/>
  <c r="Y117" i="34"/>
  <c r="X118" i="17"/>
  <c r="Y117" i="17"/>
  <c r="Y117" i="27"/>
  <c r="X118" i="27"/>
  <c r="X118" i="35"/>
  <c r="Y117" i="35"/>
  <c r="Y117" i="41"/>
  <c r="X118" i="41"/>
  <c r="X118" i="23"/>
  <c r="Y117" i="23"/>
  <c r="X118" i="16"/>
  <c r="Y117" i="16"/>
  <c r="X118" i="24"/>
  <c r="Y117" i="24"/>
  <c r="X118" i="26"/>
  <c r="Y117" i="26"/>
  <c r="X118" i="45"/>
  <c r="Y117" i="45"/>
  <c r="X118" i="14"/>
  <c r="Y117" i="14"/>
  <c r="X118" i="47"/>
  <c r="Y117" i="47"/>
  <c r="X118" i="32"/>
  <c r="Y117" i="32"/>
  <c r="Y117" i="37"/>
  <c r="X118" i="37"/>
  <c r="X118" i="38"/>
  <c r="Y117" i="38"/>
  <c r="X118" i="42"/>
  <c r="Y117" i="42"/>
  <c r="Y117" i="33"/>
  <c r="X118" i="33"/>
  <c r="X118" i="28"/>
  <c r="Y117" i="28"/>
  <c r="X118" i="29"/>
  <c r="Y117" i="29"/>
  <c r="Y117" i="21"/>
  <c r="X118" i="21"/>
  <c r="Y118" i="33" l="1"/>
  <c r="X119" i="33"/>
  <c r="Y118" i="41"/>
  <c r="X119" i="41"/>
  <c r="X119" i="27"/>
  <c r="Y118" i="27"/>
  <c r="X119" i="46"/>
  <c r="Y118" i="46"/>
  <c r="X119" i="25"/>
  <c r="Y118" i="25"/>
  <c r="X119" i="39"/>
  <c r="Y118" i="39"/>
  <c r="X119" i="38"/>
  <c r="Y118" i="38"/>
  <c r="X119" i="32"/>
  <c r="Y118" i="32"/>
  <c r="Y118" i="14"/>
  <c r="X119" i="14"/>
  <c r="X119" i="26"/>
  <c r="Y118" i="26"/>
  <c r="Y118" i="16"/>
  <c r="X119" i="16"/>
  <c r="X119" i="34"/>
  <c r="Y118" i="34"/>
  <c r="Y118" i="19"/>
  <c r="X119" i="19"/>
  <c r="X119" i="20"/>
  <c r="Y118" i="20"/>
  <c r="Y118" i="29"/>
  <c r="X119" i="29"/>
  <c r="X119" i="21"/>
  <c r="Y118" i="21"/>
  <c r="Y118" i="37"/>
  <c r="X119" i="37"/>
  <c r="X119" i="28"/>
  <c r="Y118" i="28"/>
  <c r="X119" i="42"/>
  <c r="Y118" i="42"/>
  <c r="X119" i="47"/>
  <c r="Y118" i="47"/>
  <c r="Y118" i="45"/>
  <c r="X119" i="45"/>
  <c r="X119" i="24"/>
  <c r="Y118" i="24"/>
  <c r="Y118" i="23"/>
  <c r="X119" i="23"/>
  <c r="X119" i="35"/>
  <c r="Y118" i="35"/>
  <c r="X119" i="17"/>
  <c r="Y118" i="17"/>
  <c r="X119" i="40"/>
  <c r="Y118" i="40"/>
  <c r="X119" i="43"/>
  <c r="Y118" i="43"/>
  <c r="X119" i="36"/>
  <c r="Y118" i="36"/>
  <c r="X119" i="30"/>
  <c r="Y118" i="30"/>
  <c r="X119" i="15"/>
  <c r="Y118" i="15"/>
  <c r="X119" i="31"/>
  <c r="Y118" i="31"/>
  <c r="Y119" i="41" l="1"/>
  <c r="X120" i="41"/>
  <c r="X120" i="15"/>
  <c r="Y119" i="15"/>
  <c r="X120" i="36"/>
  <c r="Y119" i="36"/>
  <c r="X120" i="40"/>
  <c r="Y119" i="40"/>
  <c r="Y119" i="35"/>
  <c r="X120" i="35"/>
  <c r="X120" i="24"/>
  <c r="Y119" i="24"/>
  <c r="X120" i="47"/>
  <c r="Y119" i="47"/>
  <c r="X120" i="28"/>
  <c r="Y119" i="28"/>
  <c r="Y119" i="21"/>
  <c r="X120" i="21"/>
  <c r="X120" i="20"/>
  <c r="Y119" i="20"/>
  <c r="X120" i="34"/>
  <c r="Y119" i="34"/>
  <c r="X120" i="26"/>
  <c r="Y119" i="26"/>
  <c r="X120" i="32"/>
  <c r="Y119" i="32"/>
  <c r="X120" i="39"/>
  <c r="Y119" i="39"/>
  <c r="X120" i="46"/>
  <c r="Y119" i="46"/>
  <c r="X120" i="23"/>
  <c r="Y119" i="23"/>
  <c r="X120" i="45"/>
  <c r="Y119" i="45"/>
  <c r="Y119" i="37"/>
  <c r="X120" i="37"/>
  <c r="Y119" i="29"/>
  <c r="X120" i="29"/>
  <c r="Y119" i="19"/>
  <c r="X120" i="19"/>
  <c r="X120" i="16"/>
  <c r="Y119" i="16"/>
  <c r="Y119" i="14"/>
  <c r="X120" i="14"/>
  <c r="X120" i="33"/>
  <c r="Y119" i="33"/>
  <c r="X120" i="31"/>
  <c r="Y119" i="31"/>
  <c r="X120" i="30"/>
  <c r="Y119" i="30"/>
  <c r="Y119" i="43"/>
  <c r="X120" i="43"/>
  <c r="X120" i="17"/>
  <c r="Y119" i="17"/>
  <c r="X120" i="42"/>
  <c r="Y119" i="42"/>
  <c r="X120" i="38"/>
  <c r="Y119" i="38"/>
  <c r="Y119" i="25"/>
  <c r="X120" i="25"/>
  <c r="X120" i="27"/>
  <c r="Y119" i="27"/>
  <c r="Y120" i="43" l="1"/>
  <c r="X121" i="43"/>
  <c r="X121" i="14"/>
  <c r="Y120" i="14"/>
  <c r="X121" i="19"/>
  <c r="Y120" i="19"/>
  <c r="Y120" i="37"/>
  <c r="X121" i="37"/>
  <c r="X121" i="42"/>
  <c r="Y120" i="42"/>
  <c r="Y120" i="31"/>
  <c r="X121" i="31"/>
  <c r="X121" i="23"/>
  <c r="Y120" i="23"/>
  <c r="Y120" i="39"/>
  <c r="X121" i="39"/>
  <c r="X121" i="26"/>
  <c r="Y120" i="26"/>
  <c r="X121" i="20"/>
  <c r="Y120" i="20"/>
  <c r="X121" i="28"/>
  <c r="Y120" i="28"/>
  <c r="X121" i="24"/>
  <c r="Y120" i="24"/>
  <c r="X121" i="40"/>
  <c r="Y120" i="40"/>
  <c r="X121" i="15"/>
  <c r="Y120" i="15"/>
  <c r="X121" i="25"/>
  <c r="Y120" i="25"/>
  <c r="Y120" i="29"/>
  <c r="X121" i="29"/>
  <c r="Y120" i="21"/>
  <c r="X121" i="21"/>
  <c r="Y120" i="35"/>
  <c r="X121" i="35"/>
  <c r="X121" i="41"/>
  <c r="Y120" i="41"/>
  <c r="X121" i="27"/>
  <c r="Y120" i="27"/>
  <c r="X121" i="38"/>
  <c r="Y120" i="38"/>
  <c r="X121" i="17"/>
  <c r="Y120" i="17"/>
  <c r="X121" i="30"/>
  <c r="Y120" i="30"/>
  <c r="Y120" i="33"/>
  <c r="X121" i="33"/>
  <c r="X121" i="16"/>
  <c r="Y120" i="16"/>
  <c r="X121" i="45"/>
  <c r="Y120" i="45"/>
  <c r="Y120" i="46"/>
  <c r="X121" i="46"/>
  <c r="X121" i="32"/>
  <c r="Y120" i="32"/>
  <c r="X121" i="34"/>
  <c r="Y120" i="34"/>
  <c r="X121" i="47"/>
  <c r="Y120" i="47"/>
  <c r="X121" i="36"/>
  <c r="Y120" i="36"/>
  <c r="Y121" i="33" l="1"/>
  <c r="X122" i="33"/>
  <c r="X122" i="35"/>
  <c r="Y121" i="35"/>
  <c r="X122" i="29"/>
  <c r="Y121" i="29"/>
  <c r="Y121" i="39"/>
  <c r="X122" i="39"/>
  <c r="X122" i="31"/>
  <c r="Y121" i="31"/>
  <c r="Y121" i="37"/>
  <c r="X122" i="37"/>
  <c r="X122" i="47"/>
  <c r="Y121" i="47"/>
  <c r="X122" i="45"/>
  <c r="Y121" i="45"/>
  <c r="X122" i="17"/>
  <c r="Y121" i="17"/>
  <c r="X122" i="27"/>
  <c r="Y121" i="27"/>
  <c r="X122" i="15"/>
  <c r="Y121" i="15"/>
  <c r="X122" i="24"/>
  <c r="Y121" i="24"/>
  <c r="X122" i="20"/>
  <c r="Y121" i="20"/>
  <c r="Y121" i="14"/>
  <c r="X122" i="14"/>
  <c r="X122" i="21"/>
  <c r="Y121" i="21"/>
  <c r="X122" i="43"/>
  <c r="Y121" i="43"/>
  <c r="X122" i="32"/>
  <c r="Y121" i="32"/>
  <c r="Y121" i="46"/>
  <c r="X122" i="46"/>
  <c r="X122" i="36"/>
  <c r="Y121" i="36"/>
  <c r="X122" i="34"/>
  <c r="Y121" i="34"/>
  <c r="Y121" i="16"/>
  <c r="X122" i="16"/>
  <c r="X122" i="30"/>
  <c r="Y121" i="30"/>
  <c r="X122" i="38"/>
  <c r="Y121" i="38"/>
  <c r="Y121" i="41"/>
  <c r="X122" i="41"/>
  <c r="Y121" i="25"/>
  <c r="X122" i="25"/>
  <c r="X122" i="40"/>
  <c r="Y121" i="40"/>
  <c r="X122" i="28"/>
  <c r="Y121" i="28"/>
  <c r="Y121" i="26"/>
  <c r="X122" i="26"/>
  <c r="Y121" i="23"/>
  <c r="X122" i="23"/>
  <c r="X122" i="42"/>
  <c r="Y121" i="42"/>
  <c r="Y121" i="19"/>
  <c r="X122" i="19"/>
  <c r="X123" i="26" l="1"/>
  <c r="Y122" i="26"/>
  <c r="X123" i="41"/>
  <c r="Y122" i="41"/>
  <c r="X123" i="46"/>
  <c r="Y122" i="46"/>
  <c r="Y122" i="14"/>
  <c r="X123" i="14"/>
  <c r="X123" i="37"/>
  <c r="Y122" i="37"/>
  <c r="X123" i="39"/>
  <c r="Y122" i="39"/>
  <c r="X123" i="42"/>
  <c r="Y122" i="42"/>
  <c r="X123" i="40"/>
  <c r="Y122" i="40"/>
  <c r="X123" i="30"/>
  <c r="Y122" i="30"/>
  <c r="X123" i="34"/>
  <c r="Y122" i="34"/>
  <c r="X123" i="43"/>
  <c r="Y122" i="43"/>
  <c r="X123" i="24"/>
  <c r="Y122" i="24"/>
  <c r="Y122" i="27"/>
  <c r="X123" i="27"/>
  <c r="X123" i="45"/>
  <c r="Y122" i="45"/>
  <c r="X123" i="35"/>
  <c r="Y122" i="35"/>
  <c r="X123" i="19"/>
  <c r="Y122" i="19"/>
  <c r="X123" i="23"/>
  <c r="Y122" i="23"/>
  <c r="X123" i="25"/>
  <c r="Y122" i="25"/>
  <c r="X123" i="16"/>
  <c r="Y122" i="16"/>
  <c r="X123" i="33"/>
  <c r="Y122" i="33"/>
  <c r="X123" i="28"/>
  <c r="Y122" i="28"/>
  <c r="X123" i="38"/>
  <c r="Y122" i="38"/>
  <c r="X123" i="36"/>
  <c r="Y122" i="36"/>
  <c r="X123" i="32"/>
  <c r="Y122" i="32"/>
  <c r="X123" i="21"/>
  <c r="Y122" i="21"/>
  <c r="X123" i="20"/>
  <c r="Y122" i="20"/>
  <c r="X123" i="15"/>
  <c r="Y122" i="15"/>
  <c r="X123" i="17"/>
  <c r="Y122" i="17"/>
  <c r="X123" i="47"/>
  <c r="Y122" i="47"/>
  <c r="Y122" i="31"/>
  <c r="X123" i="31"/>
  <c r="X123" i="29"/>
  <c r="Y122" i="29"/>
  <c r="X124" i="31" l="1"/>
  <c r="Y123" i="31"/>
  <c r="Y123" i="14"/>
  <c r="X124" i="14"/>
  <c r="X124" i="17"/>
  <c r="Y123" i="17"/>
  <c r="X124" i="20"/>
  <c r="Y123" i="20"/>
  <c r="X124" i="32"/>
  <c r="Y123" i="32"/>
  <c r="X124" i="38"/>
  <c r="Y123" i="38"/>
  <c r="X124" i="33"/>
  <c r="Y123" i="33"/>
  <c r="Y123" i="25"/>
  <c r="X124" i="25"/>
  <c r="X124" i="19"/>
  <c r="Y123" i="19"/>
  <c r="X124" i="45"/>
  <c r="Y123" i="45"/>
  <c r="X124" i="24"/>
  <c r="Y123" i="24"/>
  <c r="X124" i="34"/>
  <c r="Y123" i="34"/>
  <c r="X124" i="40"/>
  <c r="Y123" i="40"/>
  <c r="Y123" i="39"/>
  <c r="X124" i="39"/>
  <c r="X124" i="41"/>
  <c r="Y123" i="41"/>
  <c r="X124" i="27"/>
  <c r="Y123" i="27"/>
  <c r="Y123" i="29"/>
  <c r="X124" i="29"/>
  <c r="X124" i="47"/>
  <c r="Y123" i="47"/>
  <c r="X124" i="15"/>
  <c r="Y123" i="15"/>
  <c r="Y123" i="21"/>
  <c r="X124" i="21"/>
  <c r="X124" i="36"/>
  <c r="Y123" i="36"/>
  <c r="X124" i="28"/>
  <c r="Y123" i="28"/>
  <c r="X124" i="16"/>
  <c r="Y123" i="16"/>
  <c r="X124" i="23"/>
  <c r="Y123" i="23"/>
  <c r="Y123" i="35"/>
  <c r="X124" i="35"/>
  <c r="X124" i="43"/>
  <c r="Y123" i="43"/>
  <c r="X124" i="30"/>
  <c r="Y123" i="30"/>
  <c r="X124" i="42"/>
  <c r="Y123" i="42"/>
  <c r="X124" i="37"/>
  <c r="Y123" i="37"/>
  <c r="X124" i="46"/>
  <c r="Y123" i="46"/>
  <c r="X124" i="26"/>
  <c r="Y123" i="26"/>
  <c r="X125" i="21" l="1"/>
  <c r="Y124" i="21"/>
  <c r="X125" i="39"/>
  <c r="Y124" i="39"/>
  <c r="Y124" i="25"/>
  <c r="X125" i="25"/>
  <c r="X125" i="14"/>
  <c r="Y124" i="14"/>
  <c r="X125" i="46"/>
  <c r="Y124" i="46"/>
  <c r="X125" i="42"/>
  <c r="Y124" i="42"/>
  <c r="Y124" i="43"/>
  <c r="X125" i="43"/>
  <c r="Y124" i="23"/>
  <c r="X125" i="23"/>
  <c r="X125" i="28"/>
  <c r="Y124" i="28"/>
  <c r="X125" i="47"/>
  <c r="Y124" i="47"/>
  <c r="Y124" i="27"/>
  <c r="X125" i="27"/>
  <c r="X125" i="34"/>
  <c r="Y124" i="34"/>
  <c r="X125" i="45"/>
  <c r="Y124" i="45"/>
  <c r="X125" i="38"/>
  <c r="Y124" i="38"/>
  <c r="X125" i="20"/>
  <c r="Y124" i="20"/>
  <c r="Y124" i="29"/>
  <c r="X125" i="29"/>
  <c r="Y124" i="35"/>
  <c r="X125" i="35"/>
  <c r="X125" i="26"/>
  <c r="Y124" i="26"/>
  <c r="X125" i="37"/>
  <c r="Y124" i="37"/>
  <c r="X125" i="30"/>
  <c r="Y124" i="30"/>
  <c r="X125" i="16"/>
  <c r="Y124" i="16"/>
  <c r="X125" i="36"/>
  <c r="Y124" i="36"/>
  <c r="X125" i="15"/>
  <c r="Y124" i="15"/>
  <c r="Y124" i="41"/>
  <c r="X125" i="41"/>
  <c r="X125" i="40"/>
  <c r="Y124" i="40"/>
  <c r="X125" i="24"/>
  <c r="Y124" i="24"/>
  <c r="Y124" i="19"/>
  <c r="X125" i="19"/>
  <c r="Y124" i="33"/>
  <c r="X125" i="33"/>
  <c r="X125" i="32"/>
  <c r="Y124" i="32"/>
  <c r="X125" i="17"/>
  <c r="Y124" i="17"/>
  <c r="X125" i="31"/>
  <c r="Y124" i="31"/>
  <c r="X126" i="41" l="1"/>
  <c r="Y125" i="41"/>
  <c r="Y125" i="29"/>
  <c r="X126" i="29"/>
  <c r="Y125" i="23"/>
  <c r="X126" i="23"/>
  <c r="Y125" i="33"/>
  <c r="X126" i="33"/>
  <c r="X126" i="17"/>
  <c r="Y125" i="17"/>
  <c r="X126" i="24"/>
  <c r="Y125" i="24"/>
  <c r="X126" i="36"/>
  <c r="Y125" i="36"/>
  <c r="X126" i="30"/>
  <c r="Y125" i="30"/>
  <c r="X126" i="26"/>
  <c r="Y125" i="26"/>
  <c r="X126" i="38"/>
  <c r="Y125" i="38"/>
  <c r="X126" i="34"/>
  <c r="Y125" i="34"/>
  <c r="X126" i="47"/>
  <c r="Y125" i="47"/>
  <c r="X126" i="42"/>
  <c r="Y125" i="42"/>
  <c r="X126" i="14"/>
  <c r="Y125" i="14"/>
  <c r="Y125" i="39"/>
  <c r="X126" i="39"/>
  <c r="Y125" i="19"/>
  <c r="X126" i="19"/>
  <c r="X126" i="35"/>
  <c r="Y125" i="35"/>
  <c r="Y125" i="27"/>
  <c r="X126" i="27"/>
  <c r="Y125" i="43"/>
  <c r="X126" i="43"/>
  <c r="Y125" i="25"/>
  <c r="X126" i="25"/>
  <c r="X126" i="31"/>
  <c r="Y125" i="31"/>
  <c r="X126" i="32"/>
  <c r="Y125" i="32"/>
  <c r="X126" i="40"/>
  <c r="Y125" i="40"/>
  <c r="X126" i="15"/>
  <c r="Y125" i="15"/>
  <c r="Y125" i="16"/>
  <c r="X126" i="16"/>
  <c r="Y125" i="37"/>
  <c r="X126" i="37"/>
  <c r="X126" i="20"/>
  <c r="Y125" i="20"/>
  <c r="X126" i="45"/>
  <c r="Y125" i="45"/>
  <c r="Y125" i="28"/>
  <c r="X126" i="28"/>
  <c r="Y125" i="46"/>
  <c r="X126" i="46"/>
  <c r="X126" i="21"/>
  <c r="Y125" i="21"/>
  <c r="Y126" i="46" l="1"/>
  <c r="X127" i="46"/>
  <c r="Y126" i="37"/>
  <c r="X127" i="37"/>
  <c r="X127" i="25"/>
  <c r="Y126" i="25"/>
  <c r="Y126" i="27"/>
  <c r="X127" i="27"/>
  <c r="X127" i="19"/>
  <c r="Y126" i="19"/>
  <c r="Y126" i="33"/>
  <c r="X127" i="33"/>
  <c r="Y126" i="29"/>
  <c r="X127" i="29"/>
  <c r="X127" i="15"/>
  <c r="Y126" i="15"/>
  <c r="X127" i="32"/>
  <c r="Y126" i="32"/>
  <c r="Y126" i="14"/>
  <c r="X127" i="14"/>
  <c r="X127" i="47"/>
  <c r="Y126" i="47"/>
  <c r="X127" i="38"/>
  <c r="Y126" i="38"/>
  <c r="X127" i="30"/>
  <c r="Y126" i="30"/>
  <c r="X127" i="24"/>
  <c r="Y126" i="24"/>
  <c r="Y126" i="45"/>
  <c r="X127" i="45"/>
  <c r="X127" i="28"/>
  <c r="Y126" i="28"/>
  <c r="X127" i="16"/>
  <c r="Y126" i="16"/>
  <c r="Y126" i="43"/>
  <c r="X127" i="43"/>
  <c r="Y126" i="39"/>
  <c r="X127" i="39"/>
  <c r="Y126" i="23"/>
  <c r="X127" i="23"/>
  <c r="Y126" i="21"/>
  <c r="X127" i="21"/>
  <c r="X127" i="20"/>
  <c r="Y126" i="20"/>
  <c r="X127" i="40"/>
  <c r="Y126" i="40"/>
  <c r="Y126" i="31"/>
  <c r="X127" i="31"/>
  <c r="Y126" i="35"/>
  <c r="X127" i="35"/>
  <c r="X127" i="42"/>
  <c r="Y126" i="42"/>
  <c r="X127" i="34"/>
  <c r="Y126" i="34"/>
  <c r="X127" i="26"/>
  <c r="Y126" i="26"/>
  <c r="X127" i="36"/>
  <c r="Y126" i="36"/>
  <c r="X127" i="17"/>
  <c r="Y126" i="17"/>
  <c r="X127" i="41"/>
  <c r="Y126" i="41"/>
  <c r="X128" i="26" l="1"/>
  <c r="Y127" i="26"/>
  <c r="X128" i="31"/>
  <c r="Y127" i="31"/>
  <c r="X128" i="23"/>
  <c r="Y127" i="23"/>
  <c r="Y127" i="43"/>
  <c r="X128" i="43"/>
  <c r="X128" i="14"/>
  <c r="Y127" i="14"/>
  <c r="Y127" i="33"/>
  <c r="X128" i="33"/>
  <c r="Y127" i="27"/>
  <c r="X128" i="27"/>
  <c r="Y127" i="37"/>
  <c r="X128" i="37"/>
  <c r="X128" i="42"/>
  <c r="Y127" i="42"/>
  <c r="Y127" i="20"/>
  <c r="X128" i="20"/>
  <c r="X128" i="28"/>
  <c r="Y127" i="28"/>
  <c r="X128" i="24"/>
  <c r="Y127" i="24"/>
  <c r="X128" i="38"/>
  <c r="Y127" i="38"/>
  <c r="X128" i="15"/>
  <c r="Y127" i="15"/>
  <c r="X128" i="35"/>
  <c r="Y127" i="35"/>
  <c r="Y127" i="21"/>
  <c r="X128" i="21"/>
  <c r="X128" i="39"/>
  <c r="Y127" i="39"/>
  <c r="X128" i="45"/>
  <c r="Y127" i="45"/>
  <c r="X128" i="29"/>
  <c r="Y127" i="29"/>
  <c r="X128" i="46"/>
  <c r="Y127" i="46"/>
  <c r="X128" i="17"/>
  <c r="Y127" i="17"/>
  <c r="Y127" i="41"/>
  <c r="X128" i="41"/>
  <c r="X128" i="36"/>
  <c r="Y127" i="36"/>
  <c r="X128" i="34"/>
  <c r="Y127" i="34"/>
  <c r="X128" i="40"/>
  <c r="Y127" i="40"/>
  <c r="X128" i="16"/>
  <c r="Y127" i="16"/>
  <c r="X128" i="30"/>
  <c r="Y127" i="30"/>
  <c r="X128" i="47"/>
  <c r="Y127" i="47"/>
  <c r="X128" i="32"/>
  <c r="Y127" i="32"/>
  <c r="Y127" i="19"/>
  <c r="X128" i="19"/>
  <c r="Y127" i="25"/>
  <c r="X128" i="25"/>
  <c r="X129" i="41" l="1"/>
  <c r="Y128" i="41"/>
  <c r="X129" i="21"/>
  <c r="Y128" i="21"/>
  <c r="X129" i="20"/>
  <c r="Y128" i="20"/>
  <c r="Y128" i="37"/>
  <c r="X129" i="37"/>
  <c r="Y128" i="33"/>
  <c r="X129" i="33"/>
  <c r="Y128" i="43"/>
  <c r="X129" i="43"/>
  <c r="X129" i="16"/>
  <c r="Y128" i="16"/>
  <c r="X129" i="34"/>
  <c r="Y128" i="34"/>
  <c r="Y128" i="46"/>
  <c r="X129" i="46"/>
  <c r="X129" i="45"/>
  <c r="Y128" i="45"/>
  <c r="X129" i="15"/>
  <c r="Y128" i="15"/>
  <c r="X129" i="24"/>
  <c r="Y128" i="24"/>
  <c r="Y128" i="31"/>
  <c r="X129" i="31"/>
  <c r="X129" i="27"/>
  <c r="Y128" i="27"/>
  <c r="X129" i="19"/>
  <c r="Y128" i="19"/>
  <c r="X129" i="47"/>
  <c r="Y128" i="47"/>
  <c r="X129" i="25"/>
  <c r="Y128" i="25"/>
  <c r="X129" i="32"/>
  <c r="Y128" i="32"/>
  <c r="X129" i="30"/>
  <c r="Y128" i="30"/>
  <c r="X129" i="40"/>
  <c r="Y128" i="40"/>
  <c r="X129" i="36"/>
  <c r="Y128" i="36"/>
  <c r="X129" i="17"/>
  <c r="Y128" i="17"/>
  <c r="Y128" i="29"/>
  <c r="X129" i="29"/>
  <c r="Y128" i="39"/>
  <c r="X129" i="39"/>
  <c r="Y128" i="35"/>
  <c r="X129" i="35"/>
  <c r="X129" i="38"/>
  <c r="Y128" i="38"/>
  <c r="X129" i="28"/>
  <c r="Y128" i="28"/>
  <c r="X129" i="42"/>
  <c r="Y128" i="42"/>
  <c r="Y128" i="14"/>
  <c r="X129" i="14"/>
  <c r="Y128" i="23"/>
  <c r="X129" i="23"/>
  <c r="X129" i="26"/>
  <c r="Y128" i="26"/>
  <c r="X130" i="39" l="1"/>
  <c r="Y129" i="39"/>
  <c r="X130" i="43"/>
  <c r="Y129" i="43"/>
  <c r="Y129" i="37"/>
  <c r="X130" i="37"/>
  <c r="X130" i="42"/>
  <c r="Y129" i="42"/>
  <c r="X130" i="38"/>
  <c r="Y129" i="38"/>
  <c r="X130" i="17"/>
  <c r="Y129" i="17"/>
  <c r="X130" i="40"/>
  <c r="Y129" i="40"/>
  <c r="X130" i="32"/>
  <c r="Y129" i="32"/>
  <c r="X130" i="47"/>
  <c r="Y129" i="47"/>
  <c r="Y129" i="27"/>
  <c r="X130" i="27"/>
  <c r="X130" i="24"/>
  <c r="Y129" i="24"/>
  <c r="X130" i="45"/>
  <c r="Y129" i="45"/>
  <c r="X130" i="34"/>
  <c r="Y129" i="34"/>
  <c r="Y129" i="21"/>
  <c r="X130" i="21"/>
  <c r="X130" i="14"/>
  <c r="Y129" i="14"/>
  <c r="X130" i="35"/>
  <c r="Y129" i="35"/>
  <c r="X130" i="29"/>
  <c r="Y129" i="29"/>
  <c r="Y129" i="31"/>
  <c r="X130" i="31"/>
  <c r="X130" i="46"/>
  <c r="Y129" i="46"/>
  <c r="X130" i="33"/>
  <c r="Y129" i="33"/>
  <c r="Y129" i="23"/>
  <c r="X130" i="23"/>
  <c r="Y129" i="26"/>
  <c r="X130" i="26"/>
  <c r="X130" i="28"/>
  <c r="Y129" i="28"/>
  <c r="X130" i="36"/>
  <c r="Y129" i="36"/>
  <c r="X130" i="30"/>
  <c r="Y129" i="30"/>
  <c r="X130" i="25"/>
  <c r="Y129" i="25"/>
  <c r="Y129" i="19"/>
  <c r="X130" i="19"/>
  <c r="X130" i="15"/>
  <c r="Y129" i="15"/>
  <c r="X130" i="16"/>
  <c r="Y129" i="16"/>
  <c r="Y129" i="20"/>
  <c r="X130" i="20"/>
  <c r="X130" i="41"/>
  <c r="Y129" i="41"/>
  <c r="X131" i="20" l="1"/>
  <c r="Y130" i="20"/>
  <c r="X131" i="26"/>
  <c r="Y130" i="26"/>
  <c r="X131" i="31"/>
  <c r="Y130" i="31"/>
  <c r="X131" i="21"/>
  <c r="Y130" i="21"/>
  <c r="X131" i="27"/>
  <c r="Y130" i="27"/>
  <c r="X131" i="15"/>
  <c r="Y130" i="15"/>
  <c r="Y130" i="25"/>
  <c r="X131" i="25"/>
  <c r="X131" i="36"/>
  <c r="Y130" i="36"/>
  <c r="Y130" i="33"/>
  <c r="X131" i="33"/>
  <c r="X131" i="35"/>
  <c r="Y130" i="35"/>
  <c r="X131" i="45"/>
  <c r="Y130" i="45"/>
  <c r="X131" i="32"/>
  <c r="Y130" i="32"/>
  <c r="X131" i="17"/>
  <c r="Y130" i="17"/>
  <c r="X131" i="42"/>
  <c r="Y130" i="42"/>
  <c r="Y130" i="43"/>
  <c r="X131" i="43"/>
  <c r="Y130" i="19"/>
  <c r="X131" i="19"/>
  <c r="Y130" i="23"/>
  <c r="X131" i="23"/>
  <c r="X131" i="37"/>
  <c r="Y130" i="37"/>
  <c r="X131" i="41"/>
  <c r="Y130" i="41"/>
  <c r="Y130" i="16"/>
  <c r="X131" i="16"/>
  <c r="X131" i="30"/>
  <c r="Y130" i="30"/>
  <c r="X131" i="28"/>
  <c r="Y130" i="28"/>
  <c r="Y130" i="46"/>
  <c r="X131" i="46"/>
  <c r="Y130" i="29"/>
  <c r="X131" i="29"/>
  <c r="Y130" i="14"/>
  <c r="X131" i="14"/>
  <c r="X131" i="34"/>
  <c r="Y130" i="34"/>
  <c r="X131" i="24"/>
  <c r="Y130" i="24"/>
  <c r="X131" i="47"/>
  <c r="Y130" i="47"/>
  <c r="X131" i="40"/>
  <c r="Y130" i="40"/>
  <c r="X131" i="38"/>
  <c r="Y130" i="38"/>
  <c r="Y130" i="39"/>
  <c r="X131" i="39"/>
  <c r="Y131" i="16" l="1"/>
  <c r="X132" i="16"/>
  <c r="X132" i="19"/>
  <c r="Y131" i="19"/>
  <c r="X132" i="29"/>
  <c r="Y131" i="29"/>
  <c r="X132" i="38"/>
  <c r="Y131" i="38"/>
  <c r="X132" i="47"/>
  <c r="Y131" i="47"/>
  <c r="X132" i="34"/>
  <c r="Y131" i="34"/>
  <c r="X132" i="28"/>
  <c r="Y131" i="28"/>
  <c r="X132" i="37"/>
  <c r="Y131" i="37"/>
  <c r="Y131" i="42"/>
  <c r="X132" i="42"/>
  <c r="X132" i="32"/>
  <c r="Y131" i="32"/>
  <c r="Y131" i="35"/>
  <c r="X132" i="35"/>
  <c r="X132" i="36"/>
  <c r="Y131" i="36"/>
  <c r="X132" i="15"/>
  <c r="Y131" i="15"/>
  <c r="X132" i="21"/>
  <c r="Y131" i="21"/>
  <c r="X132" i="26"/>
  <c r="Y131" i="26"/>
  <c r="X132" i="39"/>
  <c r="Y131" i="39"/>
  <c r="Y131" i="14"/>
  <c r="X132" i="14"/>
  <c r="Y131" i="46"/>
  <c r="X132" i="46"/>
  <c r="Y131" i="23"/>
  <c r="X132" i="23"/>
  <c r="X132" i="43"/>
  <c r="Y131" i="43"/>
  <c r="X132" i="33"/>
  <c r="Y131" i="33"/>
  <c r="X132" i="25"/>
  <c r="Y131" i="25"/>
  <c r="X132" i="40"/>
  <c r="Y131" i="40"/>
  <c r="X132" i="24"/>
  <c r="Y131" i="24"/>
  <c r="X132" i="30"/>
  <c r="Y131" i="30"/>
  <c r="Y131" i="41"/>
  <c r="X132" i="41"/>
  <c r="X132" i="17"/>
  <c r="Y131" i="17"/>
  <c r="X132" i="45"/>
  <c r="Y131" i="45"/>
  <c r="Y131" i="27"/>
  <c r="X132" i="27"/>
  <c r="Y131" i="31"/>
  <c r="X132" i="31"/>
  <c r="X132" i="20"/>
  <c r="Y131" i="20"/>
  <c r="X133" i="46" l="1"/>
  <c r="Y132" i="46"/>
  <c r="X133" i="45"/>
  <c r="Y132" i="45"/>
  <c r="X133" i="24"/>
  <c r="Y132" i="24"/>
  <c r="Y132" i="25"/>
  <c r="X133" i="25"/>
  <c r="Y132" i="43"/>
  <c r="X133" i="43"/>
  <c r="Y132" i="39"/>
  <c r="X133" i="39"/>
  <c r="Y132" i="21"/>
  <c r="X133" i="21"/>
  <c r="X133" i="36"/>
  <c r="Y132" i="36"/>
  <c r="X133" i="32"/>
  <c r="Y132" i="32"/>
  <c r="Y132" i="37"/>
  <c r="X133" i="37"/>
  <c r="X133" i="34"/>
  <c r="Y132" i="34"/>
  <c r="X133" i="38"/>
  <c r="Y132" i="38"/>
  <c r="Y132" i="19"/>
  <c r="X133" i="19"/>
  <c r="Y132" i="41"/>
  <c r="X133" i="41"/>
  <c r="X133" i="23"/>
  <c r="Y132" i="23"/>
  <c r="Y132" i="14"/>
  <c r="X133" i="14"/>
  <c r="X133" i="35"/>
  <c r="Y132" i="35"/>
  <c r="X133" i="42"/>
  <c r="Y132" i="42"/>
  <c r="X133" i="16"/>
  <c r="Y132" i="16"/>
  <c r="Y132" i="31"/>
  <c r="X133" i="31"/>
  <c r="Y132" i="27"/>
  <c r="X133" i="27"/>
  <c r="X133" i="20"/>
  <c r="Y132" i="20"/>
  <c r="X133" i="17"/>
  <c r="Y132" i="17"/>
  <c r="X133" i="30"/>
  <c r="Y132" i="30"/>
  <c r="Y132" i="40"/>
  <c r="X133" i="40"/>
  <c r="Y132" i="33"/>
  <c r="X133" i="33"/>
  <c r="X133" i="26"/>
  <c r="Y132" i="26"/>
  <c r="X133" i="15"/>
  <c r="Y132" i="15"/>
  <c r="X133" i="28"/>
  <c r="Y132" i="28"/>
  <c r="X133" i="47"/>
  <c r="Y132" i="47"/>
  <c r="X133" i="29"/>
  <c r="Y132" i="29"/>
  <c r="X134" i="33" l="1"/>
  <c r="Y133" i="33"/>
  <c r="Y133" i="31"/>
  <c r="X134" i="31"/>
  <c r="X134" i="14"/>
  <c r="Y133" i="14"/>
  <c r="X134" i="41"/>
  <c r="Y133" i="41"/>
  <c r="X134" i="37"/>
  <c r="Y133" i="37"/>
  <c r="Y133" i="39"/>
  <c r="X134" i="39"/>
  <c r="X134" i="25"/>
  <c r="Y133" i="25"/>
  <c r="X134" i="30"/>
  <c r="Y133" i="30"/>
  <c r="X134" i="20"/>
  <c r="Y133" i="20"/>
  <c r="X134" i="42"/>
  <c r="Y133" i="42"/>
  <c r="X134" i="38"/>
  <c r="Y133" i="38"/>
  <c r="X134" i="36"/>
  <c r="Y133" i="36"/>
  <c r="X134" i="45"/>
  <c r="Y133" i="45"/>
  <c r="X134" i="47"/>
  <c r="Y133" i="47"/>
  <c r="X134" i="15"/>
  <c r="Y133" i="15"/>
  <c r="X134" i="40"/>
  <c r="Y133" i="40"/>
  <c r="X134" i="27"/>
  <c r="Y133" i="27"/>
  <c r="Y133" i="19"/>
  <c r="X134" i="19"/>
  <c r="Y133" i="21"/>
  <c r="X134" i="21"/>
  <c r="Y133" i="43"/>
  <c r="X134" i="43"/>
  <c r="Y133" i="29"/>
  <c r="X134" i="29"/>
  <c r="X134" i="28"/>
  <c r="Y133" i="28"/>
  <c r="X134" i="26"/>
  <c r="Y133" i="26"/>
  <c r="X134" i="17"/>
  <c r="Y133" i="17"/>
  <c r="X134" i="16"/>
  <c r="Y133" i="16"/>
  <c r="Y133" i="35"/>
  <c r="X134" i="35"/>
  <c r="X134" i="23"/>
  <c r="Y133" i="23"/>
  <c r="X134" i="34"/>
  <c r="Y133" i="34"/>
  <c r="X134" i="32"/>
  <c r="Y133" i="32"/>
  <c r="X134" i="24"/>
  <c r="Y133" i="24"/>
  <c r="X134" i="46"/>
  <c r="Y133" i="46"/>
  <c r="X135" i="35" l="1"/>
  <c r="Y134" i="35"/>
  <c r="X135" i="43"/>
  <c r="Y134" i="43"/>
  <c r="X135" i="19"/>
  <c r="Y134" i="19"/>
  <c r="X135" i="39"/>
  <c r="Y134" i="39"/>
  <c r="Y134" i="31"/>
  <c r="X135" i="31"/>
  <c r="X135" i="34"/>
  <c r="Y134" i="34"/>
  <c r="X135" i="17"/>
  <c r="Y134" i="17"/>
  <c r="X135" i="28"/>
  <c r="Y134" i="28"/>
  <c r="X135" i="40"/>
  <c r="Y134" i="40"/>
  <c r="X135" i="47"/>
  <c r="Y134" i="47"/>
  <c r="X135" i="36"/>
  <c r="Y134" i="36"/>
  <c r="X135" i="42"/>
  <c r="Y134" i="42"/>
  <c r="X135" i="30"/>
  <c r="Y134" i="30"/>
  <c r="X135" i="41"/>
  <c r="Y134" i="41"/>
  <c r="Y134" i="29"/>
  <c r="X135" i="29"/>
  <c r="X135" i="21"/>
  <c r="Y134" i="21"/>
  <c r="X135" i="24"/>
  <c r="Y134" i="24"/>
  <c r="Y134" i="46"/>
  <c r="X135" i="46"/>
  <c r="X135" i="32"/>
  <c r="Y134" i="32"/>
  <c r="Y134" i="23"/>
  <c r="X135" i="23"/>
  <c r="Y134" i="16"/>
  <c r="X135" i="16"/>
  <c r="X135" i="26"/>
  <c r="Y134" i="26"/>
  <c r="X135" i="27"/>
  <c r="Y134" i="27"/>
  <c r="X135" i="15"/>
  <c r="Y134" i="15"/>
  <c r="Y134" i="45"/>
  <c r="X135" i="45"/>
  <c r="X135" i="38"/>
  <c r="Y134" i="38"/>
  <c r="X135" i="20"/>
  <c r="Y134" i="20"/>
  <c r="Y134" i="25"/>
  <c r="X135" i="25"/>
  <c r="Y134" i="37"/>
  <c r="X135" i="37"/>
  <c r="X135" i="14"/>
  <c r="Y134" i="14"/>
  <c r="Y134" i="33"/>
  <c r="X135" i="33"/>
  <c r="X136" i="25" l="1"/>
  <c r="Y135" i="25"/>
  <c r="X136" i="23"/>
  <c r="Y135" i="23"/>
  <c r="X136" i="46"/>
  <c r="Y135" i="46"/>
  <c r="X136" i="14"/>
  <c r="Y135" i="14"/>
  <c r="X136" i="38"/>
  <c r="Y135" i="38"/>
  <c r="X136" i="15"/>
  <c r="Y135" i="15"/>
  <c r="X136" i="26"/>
  <c r="Y135" i="26"/>
  <c r="X136" i="21"/>
  <c r="Y135" i="21"/>
  <c r="Y135" i="41"/>
  <c r="X136" i="41"/>
  <c r="Y135" i="42"/>
  <c r="X136" i="42"/>
  <c r="X136" i="47"/>
  <c r="Y135" i="47"/>
  <c r="X136" i="28"/>
  <c r="Y135" i="28"/>
  <c r="X136" i="34"/>
  <c r="Y135" i="34"/>
  <c r="X136" i="39"/>
  <c r="Y135" i="39"/>
  <c r="X136" i="43"/>
  <c r="Y135" i="43"/>
  <c r="X136" i="37"/>
  <c r="Y135" i="37"/>
  <c r="X136" i="45"/>
  <c r="Y135" i="45"/>
  <c r="X136" i="16"/>
  <c r="Y135" i="16"/>
  <c r="X136" i="29"/>
  <c r="Y135" i="29"/>
  <c r="X136" i="31"/>
  <c r="Y135" i="31"/>
  <c r="X136" i="33"/>
  <c r="Y135" i="33"/>
  <c r="X136" i="20"/>
  <c r="Y135" i="20"/>
  <c r="X136" i="27"/>
  <c r="Y135" i="27"/>
  <c r="X136" i="32"/>
  <c r="Y135" i="32"/>
  <c r="X136" i="24"/>
  <c r="Y135" i="24"/>
  <c r="X136" i="30"/>
  <c r="Y135" i="30"/>
  <c r="X136" i="36"/>
  <c r="Y135" i="36"/>
  <c r="X136" i="40"/>
  <c r="Y135" i="40"/>
  <c r="X136" i="17"/>
  <c r="Y135" i="17"/>
  <c r="X136" i="19"/>
  <c r="Y135" i="19"/>
  <c r="X136" i="35"/>
  <c r="Y135" i="35"/>
  <c r="X137" i="42" l="1"/>
  <c r="Y136" i="42"/>
  <c r="Y136" i="19"/>
  <c r="X137" i="19"/>
  <c r="X137" i="40"/>
  <c r="Y136" i="40"/>
  <c r="X137" i="30"/>
  <c r="Y136" i="30"/>
  <c r="X137" i="32"/>
  <c r="Y136" i="32"/>
  <c r="X137" i="20"/>
  <c r="Y136" i="20"/>
  <c r="X137" i="31"/>
  <c r="Y136" i="31"/>
  <c r="X137" i="16"/>
  <c r="Y136" i="16"/>
  <c r="Y136" i="37"/>
  <c r="X137" i="37"/>
  <c r="Y136" i="39"/>
  <c r="X137" i="39"/>
  <c r="X137" i="28"/>
  <c r="Y136" i="28"/>
  <c r="X137" i="21"/>
  <c r="Y136" i="21"/>
  <c r="X137" i="15"/>
  <c r="Y136" i="15"/>
  <c r="Y136" i="14"/>
  <c r="X137" i="14"/>
  <c r="Y136" i="23"/>
  <c r="X137" i="23"/>
  <c r="X137" i="41"/>
  <c r="Y136" i="41"/>
  <c r="Y136" i="35"/>
  <c r="X137" i="35"/>
  <c r="X137" i="17"/>
  <c r="Y136" i="17"/>
  <c r="X137" i="36"/>
  <c r="Y136" i="36"/>
  <c r="X137" i="24"/>
  <c r="Y136" i="24"/>
  <c r="Y136" i="27"/>
  <c r="X137" i="27"/>
  <c r="Y136" i="33"/>
  <c r="X137" i="33"/>
  <c r="X137" i="29"/>
  <c r="Y136" i="29"/>
  <c r="X137" i="45"/>
  <c r="Y136" i="45"/>
  <c r="Y136" i="43"/>
  <c r="X137" i="43"/>
  <c r="X137" i="34"/>
  <c r="Y136" i="34"/>
  <c r="X137" i="47"/>
  <c r="Y136" i="47"/>
  <c r="X137" i="26"/>
  <c r="Y136" i="26"/>
  <c r="X137" i="38"/>
  <c r="Y136" i="38"/>
  <c r="Y136" i="46"/>
  <c r="X137" i="46"/>
  <c r="Y136" i="25"/>
  <c r="X137" i="25"/>
  <c r="Y137" i="14" l="1"/>
  <c r="X138" i="14"/>
  <c r="Y137" i="39"/>
  <c r="X138" i="39"/>
  <c r="X138" i="19"/>
  <c r="Y137" i="19"/>
  <c r="X138" i="46"/>
  <c r="Y137" i="46"/>
  <c r="X138" i="33"/>
  <c r="Y137" i="33"/>
  <c r="Y137" i="26"/>
  <c r="X138" i="26"/>
  <c r="X138" i="34"/>
  <c r="Y137" i="34"/>
  <c r="X138" i="45"/>
  <c r="Y137" i="45"/>
  <c r="X138" i="24"/>
  <c r="Y137" i="24"/>
  <c r="X138" i="17"/>
  <c r="Y137" i="17"/>
  <c r="X138" i="41"/>
  <c r="Y137" i="41"/>
  <c r="X138" i="21"/>
  <c r="Y137" i="21"/>
  <c r="Y137" i="16"/>
  <c r="X138" i="16"/>
  <c r="X138" i="20"/>
  <c r="Y137" i="20"/>
  <c r="X138" i="30"/>
  <c r="Y137" i="30"/>
  <c r="Y137" i="43"/>
  <c r="X138" i="43"/>
  <c r="Y137" i="27"/>
  <c r="X138" i="27"/>
  <c r="Y137" i="35"/>
  <c r="X138" i="35"/>
  <c r="X138" i="23"/>
  <c r="Y137" i="23"/>
  <c r="X138" i="37"/>
  <c r="Y137" i="37"/>
  <c r="Y137" i="25"/>
  <c r="X138" i="25"/>
  <c r="X138" i="38"/>
  <c r="Y137" i="38"/>
  <c r="X138" i="47"/>
  <c r="Y137" i="47"/>
  <c r="X138" i="29"/>
  <c r="Y137" i="29"/>
  <c r="X138" i="36"/>
  <c r="Y137" i="36"/>
  <c r="X138" i="15"/>
  <c r="Y137" i="15"/>
  <c r="X138" i="28"/>
  <c r="Y137" i="28"/>
  <c r="Y137" i="31"/>
  <c r="X138" i="31"/>
  <c r="X138" i="32"/>
  <c r="Y137" i="32"/>
  <c r="X138" i="40"/>
  <c r="Y137" i="40"/>
  <c r="X138" i="42"/>
  <c r="Y137" i="42"/>
  <c r="Y138" i="31" l="1"/>
  <c r="X139" i="31"/>
  <c r="X139" i="35"/>
  <c r="Y138" i="35"/>
  <c r="Y138" i="43"/>
  <c r="X139" i="43"/>
  <c r="X139" i="26"/>
  <c r="Y138" i="26"/>
  <c r="Y138" i="39"/>
  <c r="X139" i="39"/>
  <c r="X139" i="15"/>
  <c r="Y138" i="15"/>
  <c r="Y138" i="29"/>
  <c r="X139" i="29"/>
  <c r="X139" i="38"/>
  <c r="Y138" i="38"/>
  <c r="Y138" i="37"/>
  <c r="X139" i="37"/>
  <c r="X139" i="20"/>
  <c r="Y138" i="20"/>
  <c r="Y138" i="21"/>
  <c r="X139" i="21"/>
  <c r="X139" i="17"/>
  <c r="Y138" i="17"/>
  <c r="X139" i="45"/>
  <c r="Y138" i="45"/>
  <c r="Y138" i="46"/>
  <c r="X139" i="46"/>
  <c r="X139" i="25"/>
  <c r="Y138" i="25"/>
  <c r="Y138" i="27"/>
  <c r="X139" i="27"/>
  <c r="Y138" i="16"/>
  <c r="X139" i="16"/>
  <c r="X139" i="14"/>
  <c r="Y138" i="14"/>
  <c r="X139" i="40"/>
  <c r="Y138" i="40"/>
  <c r="X139" i="42"/>
  <c r="Y138" i="42"/>
  <c r="X139" i="32"/>
  <c r="Y138" i="32"/>
  <c r="X139" i="28"/>
  <c r="Y138" i="28"/>
  <c r="X139" i="36"/>
  <c r="Y138" i="36"/>
  <c r="X139" i="47"/>
  <c r="Y138" i="47"/>
  <c r="Y138" i="23"/>
  <c r="X139" i="23"/>
  <c r="X139" i="30"/>
  <c r="Y138" i="30"/>
  <c r="X139" i="41"/>
  <c r="Y138" i="41"/>
  <c r="X139" i="24"/>
  <c r="Y138" i="24"/>
  <c r="X139" i="34"/>
  <c r="Y138" i="34"/>
  <c r="Y138" i="33"/>
  <c r="X139" i="33"/>
  <c r="X139" i="19"/>
  <c r="Y138" i="19"/>
  <c r="X140" i="27" l="1"/>
  <c r="Y139" i="27"/>
  <c r="Y139" i="46"/>
  <c r="X140" i="46"/>
  <c r="Y139" i="33"/>
  <c r="X140" i="33"/>
  <c r="X140" i="24"/>
  <c r="Y139" i="24"/>
  <c r="X140" i="30"/>
  <c r="Y139" i="30"/>
  <c r="X140" i="47"/>
  <c r="Y139" i="47"/>
  <c r="X140" i="28"/>
  <c r="Y139" i="28"/>
  <c r="X140" i="42"/>
  <c r="Y139" i="42"/>
  <c r="Y139" i="14"/>
  <c r="X140" i="14"/>
  <c r="X140" i="17"/>
  <c r="Y139" i="17"/>
  <c r="X140" i="20"/>
  <c r="Y139" i="20"/>
  <c r="X140" i="38"/>
  <c r="Y139" i="38"/>
  <c r="X140" i="15"/>
  <c r="Y139" i="15"/>
  <c r="X140" i="26"/>
  <c r="Y139" i="26"/>
  <c r="Y139" i="35"/>
  <c r="X140" i="35"/>
  <c r="Y139" i="23"/>
  <c r="X140" i="23"/>
  <c r="X140" i="16"/>
  <c r="Y139" i="16"/>
  <c r="X140" i="21"/>
  <c r="Y139" i="21"/>
  <c r="X140" i="37"/>
  <c r="Y139" i="37"/>
  <c r="Y139" i="29"/>
  <c r="X140" i="29"/>
  <c r="Y139" i="39"/>
  <c r="X140" i="39"/>
  <c r="Y139" i="43"/>
  <c r="X140" i="43"/>
  <c r="Y139" i="31"/>
  <c r="X140" i="31"/>
  <c r="X140" i="19"/>
  <c r="Y139" i="19"/>
  <c r="X140" i="34"/>
  <c r="Y139" i="34"/>
  <c r="Y139" i="41"/>
  <c r="X140" i="41"/>
  <c r="X140" i="36"/>
  <c r="Y139" i="36"/>
  <c r="X140" i="32"/>
  <c r="Y139" i="32"/>
  <c r="X140" i="40"/>
  <c r="Y139" i="40"/>
  <c r="Y139" i="25"/>
  <c r="X140" i="25"/>
  <c r="X140" i="45"/>
  <c r="Y139" i="45"/>
  <c r="X141" i="25" l="1"/>
  <c r="Y140" i="25"/>
  <c r="Y140" i="41"/>
  <c r="X141" i="41"/>
  <c r="X141" i="43"/>
  <c r="Y140" i="43"/>
  <c r="X141" i="29"/>
  <c r="Y140" i="29"/>
  <c r="Y140" i="23"/>
  <c r="X141" i="23"/>
  <c r="X141" i="46"/>
  <c r="Y140" i="46"/>
  <c r="X141" i="32"/>
  <c r="Y140" i="32"/>
  <c r="Y140" i="19"/>
  <c r="X141" i="19"/>
  <c r="X141" i="21"/>
  <c r="Y140" i="21"/>
  <c r="X141" i="26"/>
  <c r="Y140" i="26"/>
  <c r="X141" i="38"/>
  <c r="Y140" i="38"/>
  <c r="X141" i="17"/>
  <c r="Y140" i="17"/>
  <c r="X141" i="42"/>
  <c r="Y140" i="42"/>
  <c r="X141" i="47"/>
  <c r="Y140" i="47"/>
  <c r="X141" i="24"/>
  <c r="Y140" i="24"/>
  <c r="Y140" i="31"/>
  <c r="X141" i="31"/>
  <c r="X141" i="39"/>
  <c r="Y140" i="39"/>
  <c r="Y140" i="35"/>
  <c r="X141" i="35"/>
  <c r="Y140" i="14"/>
  <c r="X141" i="14"/>
  <c r="X141" i="33"/>
  <c r="Y140" i="33"/>
  <c r="X141" i="45"/>
  <c r="Y140" i="45"/>
  <c r="X141" i="40"/>
  <c r="Y140" i="40"/>
  <c r="X141" i="36"/>
  <c r="Y140" i="36"/>
  <c r="X141" i="34"/>
  <c r="Y140" i="34"/>
  <c r="X141" i="37"/>
  <c r="Y140" i="37"/>
  <c r="X141" i="16"/>
  <c r="Y140" i="16"/>
  <c r="X141" i="15"/>
  <c r="Y140" i="15"/>
  <c r="X141" i="20"/>
  <c r="Y140" i="20"/>
  <c r="X141" i="28"/>
  <c r="Y140" i="28"/>
  <c r="X141" i="30"/>
  <c r="Y140" i="30"/>
  <c r="Y140" i="27"/>
  <c r="X141" i="27"/>
  <c r="Y141" i="35" l="1"/>
  <c r="X142" i="35"/>
  <c r="Y141" i="31"/>
  <c r="X142" i="31"/>
  <c r="Y141" i="19"/>
  <c r="X142" i="19"/>
  <c r="X142" i="41"/>
  <c r="Y141" i="41"/>
  <c r="X142" i="20"/>
  <c r="Y141" i="20"/>
  <c r="X142" i="16"/>
  <c r="Y141" i="16"/>
  <c r="X142" i="34"/>
  <c r="Y141" i="34"/>
  <c r="X142" i="40"/>
  <c r="Y141" i="40"/>
  <c r="X142" i="33"/>
  <c r="Y141" i="33"/>
  <c r="X142" i="47"/>
  <c r="Y141" i="47"/>
  <c r="X142" i="17"/>
  <c r="Y141" i="17"/>
  <c r="Y141" i="26"/>
  <c r="X142" i="26"/>
  <c r="X142" i="46"/>
  <c r="Y141" i="46"/>
  <c r="X142" i="29"/>
  <c r="Y141" i="29"/>
  <c r="X142" i="30"/>
  <c r="Y141" i="30"/>
  <c r="Y141" i="27"/>
  <c r="X142" i="27"/>
  <c r="Y141" i="14"/>
  <c r="X142" i="14"/>
  <c r="Y141" i="23"/>
  <c r="X142" i="23"/>
  <c r="X142" i="28"/>
  <c r="Y141" i="28"/>
  <c r="X142" i="15"/>
  <c r="Y141" i="15"/>
  <c r="X142" i="37"/>
  <c r="Y141" i="37"/>
  <c r="X142" i="36"/>
  <c r="Y141" i="36"/>
  <c r="X142" i="45"/>
  <c r="Y141" i="45"/>
  <c r="X142" i="39"/>
  <c r="Y141" i="39"/>
  <c r="X142" i="24"/>
  <c r="Y141" i="24"/>
  <c r="X142" i="42"/>
  <c r="Y141" i="42"/>
  <c r="X142" i="38"/>
  <c r="Y141" i="38"/>
  <c r="X142" i="21"/>
  <c r="Y141" i="21"/>
  <c r="X142" i="32"/>
  <c r="Y141" i="32"/>
  <c r="X142" i="43"/>
  <c r="Y141" i="43"/>
  <c r="Y141" i="25"/>
  <c r="X142" i="25"/>
  <c r="Y142" i="23" l="1"/>
  <c r="X143" i="23"/>
  <c r="Y142" i="27"/>
  <c r="X143" i="27"/>
  <c r="X143" i="26"/>
  <c r="Y142" i="26"/>
  <c r="Y142" i="31"/>
  <c r="X143" i="31"/>
  <c r="Y142" i="43"/>
  <c r="X143" i="43"/>
  <c r="Y142" i="21"/>
  <c r="X143" i="21"/>
  <c r="X143" i="42"/>
  <c r="Y142" i="42"/>
  <c r="Y142" i="39"/>
  <c r="X143" i="39"/>
  <c r="X143" i="36"/>
  <c r="Y142" i="36"/>
  <c r="X143" i="15"/>
  <c r="Y142" i="15"/>
  <c r="X143" i="29"/>
  <c r="Y142" i="29"/>
  <c r="X143" i="47"/>
  <c r="Y142" i="47"/>
  <c r="X143" i="40"/>
  <c r="Y142" i="40"/>
  <c r="X143" i="16"/>
  <c r="Y142" i="16"/>
  <c r="X143" i="41"/>
  <c r="Y142" i="41"/>
  <c r="Y142" i="25"/>
  <c r="X143" i="25"/>
  <c r="Y142" i="14"/>
  <c r="X143" i="14"/>
  <c r="Y142" i="19"/>
  <c r="X143" i="19"/>
  <c r="X143" i="35"/>
  <c r="Y142" i="35"/>
  <c r="X143" i="32"/>
  <c r="Y142" i="32"/>
  <c r="X143" i="38"/>
  <c r="Y142" i="38"/>
  <c r="X143" i="24"/>
  <c r="Y142" i="24"/>
  <c r="X143" i="45"/>
  <c r="Y142" i="45"/>
  <c r="Y142" i="37"/>
  <c r="X143" i="37"/>
  <c r="X143" i="28"/>
  <c r="Y142" i="28"/>
  <c r="X143" i="30"/>
  <c r="Y142" i="30"/>
  <c r="Y142" i="46"/>
  <c r="X143" i="46"/>
  <c r="X143" i="17"/>
  <c r="Y142" i="17"/>
  <c r="Y142" i="33"/>
  <c r="X143" i="33"/>
  <c r="X143" i="34"/>
  <c r="Y142" i="34"/>
  <c r="X143" i="20"/>
  <c r="Y142" i="20"/>
  <c r="Y143" i="37" l="1"/>
  <c r="X144" i="37"/>
  <c r="X144" i="19"/>
  <c r="Y143" i="19"/>
  <c r="X144" i="25"/>
  <c r="Y143" i="25"/>
  <c r="Y143" i="39"/>
  <c r="X144" i="39"/>
  <c r="Y143" i="21"/>
  <c r="X144" i="21"/>
  <c r="Y143" i="31"/>
  <c r="X144" i="31"/>
  <c r="Y143" i="27"/>
  <c r="X144" i="27"/>
  <c r="X144" i="17"/>
  <c r="Y143" i="17"/>
  <c r="X144" i="24"/>
  <c r="Y143" i="24"/>
  <c r="X144" i="32"/>
  <c r="Y143" i="32"/>
  <c r="Y143" i="16"/>
  <c r="X144" i="16"/>
  <c r="X144" i="47"/>
  <c r="Y143" i="47"/>
  <c r="X144" i="15"/>
  <c r="Y143" i="15"/>
  <c r="X144" i="30"/>
  <c r="Y143" i="30"/>
  <c r="Y143" i="33"/>
  <c r="X144" i="33"/>
  <c r="X144" i="14"/>
  <c r="Y143" i="14"/>
  <c r="X144" i="43"/>
  <c r="Y143" i="43"/>
  <c r="Y143" i="23"/>
  <c r="X144" i="23"/>
  <c r="X144" i="34"/>
  <c r="Y143" i="34"/>
  <c r="X144" i="46"/>
  <c r="Y143" i="46"/>
  <c r="X144" i="20"/>
  <c r="Y143" i="20"/>
  <c r="X144" i="28"/>
  <c r="Y143" i="28"/>
  <c r="X144" i="45"/>
  <c r="Y143" i="45"/>
  <c r="X144" i="38"/>
  <c r="Y143" i="38"/>
  <c r="Y143" i="35"/>
  <c r="X144" i="35"/>
  <c r="X144" i="41"/>
  <c r="Y143" i="41"/>
  <c r="X144" i="40"/>
  <c r="Y143" i="40"/>
  <c r="Y143" i="29"/>
  <c r="X144" i="29"/>
  <c r="X144" i="36"/>
  <c r="Y143" i="36"/>
  <c r="X144" i="42"/>
  <c r="Y143" i="42"/>
  <c r="X144" i="26"/>
  <c r="Y143" i="26"/>
  <c r="Y144" i="23" l="1"/>
  <c r="X145" i="23"/>
  <c r="X145" i="31"/>
  <c r="Y144" i="31"/>
  <c r="X145" i="39"/>
  <c r="Y144" i="39"/>
  <c r="X145" i="42"/>
  <c r="Y144" i="42"/>
  <c r="Y144" i="41"/>
  <c r="X145" i="41"/>
  <c r="X145" i="38"/>
  <c r="Y144" i="38"/>
  <c r="X145" i="28"/>
  <c r="Y144" i="28"/>
  <c r="X145" i="46"/>
  <c r="Y144" i="46"/>
  <c r="Y144" i="14"/>
  <c r="X145" i="14"/>
  <c r="X145" i="30"/>
  <c r="Y144" i="30"/>
  <c r="X145" i="47"/>
  <c r="Y144" i="47"/>
  <c r="X145" i="32"/>
  <c r="Y144" i="32"/>
  <c r="X145" i="17"/>
  <c r="Y144" i="17"/>
  <c r="X145" i="19"/>
  <c r="Y144" i="19"/>
  <c r="X145" i="35"/>
  <c r="Y144" i="35"/>
  <c r="Y144" i="33"/>
  <c r="X145" i="33"/>
  <c r="Y144" i="16"/>
  <c r="X145" i="16"/>
  <c r="Y144" i="27"/>
  <c r="X145" i="27"/>
  <c r="Y144" i="21"/>
  <c r="X145" i="21"/>
  <c r="X145" i="37"/>
  <c r="Y144" i="37"/>
  <c r="X145" i="29"/>
  <c r="Y144" i="29"/>
  <c r="X145" i="26"/>
  <c r="Y144" i="26"/>
  <c r="X145" i="36"/>
  <c r="Y144" i="36"/>
  <c r="X145" i="40"/>
  <c r="Y144" i="40"/>
  <c r="X145" i="45"/>
  <c r="Y144" i="45"/>
  <c r="X145" i="20"/>
  <c r="Y144" i="20"/>
  <c r="X145" i="34"/>
  <c r="Y144" i="34"/>
  <c r="X145" i="43"/>
  <c r="Y144" i="43"/>
  <c r="X145" i="15"/>
  <c r="Y144" i="15"/>
  <c r="X145" i="24"/>
  <c r="Y144" i="24"/>
  <c r="X145" i="25"/>
  <c r="Y144" i="25"/>
  <c r="Y145" i="27" l="1"/>
  <c r="X146" i="27"/>
  <c r="Y145" i="33"/>
  <c r="X146" i="33"/>
  <c r="X146" i="24"/>
  <c r="Y145" i="24"/>
  <c r="Y145" i="43"/>
  <c r="X146" i="43"/>
  <c r="Y145" i="20"/>
  <c r="X146" i="20"/>
  <c r="X146" i="40"/>
  <c r="Y145" i="40"/>
  <c r="X146" i="26"/>
  <c r="Y145" i="26"/>
  <c r="Y145" i="37"/>
  <c r="X146" i="37"/>
  <c r="Y145" i="19"/>
  <c r="X146" i="19"/>
  <c r="X146" i="32"/>
  <c r="Y145" i="32"/>
  <c r="X146" i="30"/>
  <c r="Y145" i="30"/>
  <c r="X146" i="46"/>
  <c r="Y145" i="46"/>
  <c r="X146" i="38"/>
  <c r="Y145" i="38"/>
  <c r="X146" i="42"/>
  <c r="Y145" i="42"/>
  <c r="Y145" i="31"/>
  <c r="X146" i="31"/>
  <c r="Y145" i="21"/>
  <c r="X146" i="21"/>
  <c r="Y145" i="16"/>
  <c r="X146" i="16"/>
  <c r="X146" i="14"/>
  <c r="Y145" i="14"/>
  <c r="X146" i="41"/>
  <c r="Y145" i="41"/>
  <c r="Y145" i="23"/>
  <c r="X146" i="23"/>
  <c r="X146" i="25"/>
  <c r="Y145" i="25"/>
  <c r="X146" i="15"/>
  <c r="Y145" i="15"/>
  <c r="X146" i="34"/>
  <c r="Y145" i="34"/>
  <c r="X146" i="45"/>
  <c r="Y145" i="45"/>
  <c r="X146" i="36"/>
  <c r="Y145" i="36"/>
  <c r="X146" i="29"/>
  <c r="Y145" i="29"/>
  <c r="X146" i="35"/>
  <c r="Y145" i="35"/>
  <c r="X146" i="17"/>
  <c r="Y145" i="17"/>
  <c r="X146" i="47"/>
  <c r="Y145" i="47"/>
  <c r="X146" i="28"/>
  <c r="Y145" i="28"/>
  <c r="X146" i="39"/>
  <c r="Y145" i="39"/>
  <c r="X147" i="23" l="1"/>
  <c r="Y146" i="23"/>
  <c r="X147" i="21"/>
  <c r="Y146" i="21"/>
  <c r="X147" i="37"/>
  <c r="Y146" i="37"/>
  <c r="X147" i="43"/>
  <c r="Y146" i="43"/>
  <c r="X147" i="33"/>
  <c r="Y146" i="33"/>
  <c r="X147" i="28"/>
  <c r="Y146" i="28"/>
  <c r="X147" i="17"/>
  <c r="Y146" i="17"/>
  <c r="X147" i="29"/>
  <c r="Y146" i="29"/>
  <c r="X147" i="45"/>
  <c r="Y146" i="45"/>
  <c r="X147" i="15"/>
  <c r="Y146" i="15"/>
  <c r="X147" i="14"/>
  <c r="Y146" i="14"/>
  <c r="X147" i="42"/>
  <c r="Y146" i="42"/>
  <c r="X147" i="46"/>
  <c r="Y146" i="46"/>
  <c r="X147" i="32"/>
  <c r="Y146" i="32"/>
  <c r="Y146" i="40"/>
  <c r="X147" i="40"/>
  <c r="X147" i="16"/>
  <c r="Y146" i="16"/>
  <c r="Y146" i="31"/>
  <c r="X147" i="31"/>
  <c r="X147" i="19"/>
  <c r="Y146" i="19"/>
  <c r="X147" i="20"/>
  <c r="Y146" i="20"/>
  <c r="X147" i="27"/>
  <c r="Y146" i="27"/>
  <c r="X147" i="39"/>
  <c r="Y146" i="39"/>
  <c r="X147" i="47"/>
  <c r="Y146" i="47"/>
  <c r="X147" i="35"/>
  <c r="Y146" i="35"/>
  <c r="X147" i="36"/>
  <c r="Y146" i="36"/>
  <c r="X147" i="34"/>
  <c r="Y146" i="34"/>
  <c r="X147" i="25"/>
  <c r="Y146" i="25"/>
  <c r="X147" i="41"/>
  <c r="Y146" i="41"/>
  <c r="X147" i="38"/>
  <c r="Y146" i="38"/>
  <c r="X147" i="30"/>
  <c r="Y146" i="30"/>
  <c r="X147" i="26"/>
  <c r="Y146" i="26"/>
  <c r="X147" i="24"/>
  <c r="Y146" i="24"/>
  <c r="X148" i="26" l="1"/>
  <c r="Y147" i="26"/>
  <c r="X148" i="38"/>
  <c r="Y147" i="38"/>
  <c r="X148" i="25"/>
  <c r="Y147" i="25"/>
  <c r="X148" i="36"/>
  <c r="Y147" i="36"/>
  <c r="X148" i="47"/>
  <c r="Y147" i="47"/>
  <c r="X148" i="27"/>
  <c r="Y147" i="27"/>
  <c r="X148" i="19"/>
  <c r="Y147" i="19"/>
  <c r="X148" i="16"/>
  <c r="Y147" i="16"/>
  <c r="X148" i="32"/>
  <c r="Y147" i="32"/>
  <c r="X148" i="42"/>
  <c r="Y147" i="42"/>
  <c r="X148" i="15"/>
  <c r="Y147" i="15"/>
  <c r="X148" i="29"/>
  <c r="Y147" i="29"/>
  <c r="X148" i="28"/>
  <c r="Y147" i="28"/>
  <c r="X148" i="43"/>
  <c r="Y147" i="43"/>
  <c r="X148" i="21"/>
  <c r="Y147" i="21"/>
  <c r="X148" i="31"/>
  <c r="Y147" i="31"/>
  <c r="X148" i="40"/>
  <c r="Y147" i="40"/>
  <c r="X148" i="24"/>
  <c r="Y147" i="24"/>
  <c r="X148" i="30"/>
  <c r="Y147" i="30"/>
  <c r="Y147" i="41"/>
  <c r="X148" i="41"/>
  <c r="X148" i="34"/>
  <c r="Y147" i="34"/>
  <c r="X148" i="35"/>
  <c r="Y147" i="35"/>
  <c r="X148" i="39"/>
  <c r="Y147" i="39"/>
  <c r="X148" i="20"/>
  <c r="Y147" i="20"/>
  <c r="X148" i="46"/>
  <c r="Y147" i="46"/>
  <c r="Y147" i="14"/>
  <c r="X148" i="14"/>
  <c r="X148" i="45"/>
  <c r="Y147" i="45"/>
  <c r="X148" i="17"/>
  <c r="Y147" i="17"/>
  <c r="Y147" i="33"/>
  <c r="X148" i="33"/>
  <c r="X148" i="37"/>
  <c r="Y147" i="37"/>
  <c r="X148" i="23"/>
  <c r="Y147" i="23"/>
  <c r="X149" i="41" l="1"/>
  <c r="Y148" i="41"/>
  <c r="X149" i="14"/>
  <c r="Y148" i="14"/>
  <c r="Y148" i="37"/>
  <c r="X149" i="37"/>
  <c r="X149" i="17"/>
  <c r="Y148" i="17"/>
  <c r="X149" i="20"/>
  <c r="Y148" i="20"/>
  <c r="X149" i="35"/>
  <c r="Y148" i="35"/>
  <c r="X149" i="24"/>
  <c r="Y148" i="24"/>
  <c r="X149" i="31"/>
  <c r="Y148" i="31"/>
  <c r="Y148" i="43"/>
  <c r="X149" i="43"/>
  <c r="X149" i="29"/>
  <c r="Y148" i="29"/>
  <c r="X149" i="42"/>
  <c r="Y148" i="42"/>
  <c r="X149" i="16"/>
  <c r="Y148" i="16"/>
  <c r="Y148" i="27"/>
  <c r="X149" i="27"/>
  <c r="X149" i="36"/>
  <c r="Y148" i="36"/>
  <c r="X149" i="38"/>
  <c r="Y148" i="38"/>
  <c r="Y148" i="33"/>
  <c r="X149" i="33"/>
  <c r="Y148" i="23"/>
  <c r="X149" i="23"/>
  <c r="X149" i="45"/>
  <c r="Y148" i="45"/>
  <c r="Y148" i="46"/>
  <c r="X149" i="46"/>
  <c r="Y148" i="39"/>
  <c r="X149" i="39"/>
  <c r="X149" i="34"/>
  <c r="Y148" i="34"/>
  <c r="X149" i="30"/>
  <c r="Y148" i="30"/>
  <c r="X149" i="40"/>
  <c r="Y148" i="40"/>
  <c r="Y148" i="21"/>
  <c r="X149" i="21"/>
  <c r="X149" i="28"/>
  <c r="Y148" i="28"/>
  <c r="X149" i="15"/>
  <c r="Y148" i="15"/>
  <c r="X149" i="32"/>
  <c r="Y148" i="32"/>
  <c r="Y148" i="19"/>
  <c r="X149" i="19"/>
  <c r="X149" i="47"/>
  <c r="Y148" i="47"/>
  <c r="Y148" i="25"/>
  <c r="X149" i="25"/>
  <c r="X149" i="26"/>
  <c r="Y148" i="26"/>
  <c r="X150" i="21" l="1"/>
  <c r="Y149" i="21"/>
  <c r="Y149" i="39"/>
  <c r="X150" i="39"/>
  <c r="X150" i="33"/>
  <c r="Y149" i="33"/>
  <c r="Y149" i="19"/>
  <c r="X150" i="19"/>
  <c r="X150" i="15"/>
  <c r="Y149" i="15"/>
  <c r="X150" i="30"/>
  <c r="Y149" i="30"/>
  <c r="X150" i="45"/>
  <c r="Y149" i="45"/>
  <c r="X150" i="36"/>
  <c r="Y149" i="36"/>
  <c r="X150" i="16"/>
  <c r="Y149" i="16"/>
  <c r="Y149" i="29"/>
  <c r="X150" i="29"/>
  <c r="Y149" i="31"/>
  <c r="X150" i="31"/>
  <c r="Y149" i="35"/>
  <c r="X150" i="35"/>
  <c r="X150" i="17"/>
  <c r="Y149" i="17"/>
  <c r="X150" i="14"/>
  <c r="Y149" i="14"/>
  <c r="Y149" i="46"/>
  <c r="X150" i="46"/>
  <c r="Y149" i="23"/>
  <c r="X150" i="23"/>
  <c r="X150" i="27"/>
  <c r="Y149" i="27"/>
  <c r="Y149" i="43"/>
  <c r="X150" i="43"/>
  <c r="Y149" i="37"/>
  <c r="X150" i="37"/>
  <c r="Y149" i="25"/>
  <c r="X150" i="25"/>
  <c r="Y149" i="26"/>
  <c r="X150" i="26"/>
  <c r="X150" i="47"/>
  <c r="Y149" i="47"/>
  <c r="X150" i="32"/>
  <c r="Y149" i="32"/>
  <c r="X150" i="28"/>
  <c r="Y149" i="28"/>
  <c r="X150" i="40"/>
  <c r="Y149" i="40"/>
  <c r="X150" i="34"/>
  <c r="Y149" i="34"/>
  <c r="X150" i="38"/>
  <c r="Y149" i="38"/>
  <c r="X150" i="42"/>
  <c r="Y149" i="42"/>
  <c r="X150" i="24"/>
  <c r="Y149" i="24"/>
  <c r="X150" i="20"/>
  <c r="Y149" i="20"/>
  <c r="X150" i="41"/>
  <c r="Y149" i="41"/>
  <c r="X151" i="25" l="1"/>
  <c r="Y150" i="25"/>
  <c r="Y150" i="43"/>
  <c r="X151" i="43"/>
  <c r="Y150" i="23"/>
  <c r="X151" i="23"/>
  <c r="X151" i="35"/>
  <c r="Y150" i="35"/>
  <c r="X151" i="29"/>
  <c r="Y150" i="29"/>
  <c r="X151" i="19"/>
  <c r="Y150" i="19"/>
  <c r="X151" i="39"/>
  <c r="Y150" i="39"/>
  <c r="X151" i="20"/>
  <c r="Y150" i="20"/>
  <c r="X151" i="42"/>
  <c r="Y150" i="42"/>
  <c r="X151" i="34"/>
  <c r="Y150" i="34"/>
  <c r="X151" i="28"/>
  <c r="Y150" i="28"/>
  <c r="X151" i="47"/>
  <c r="Y150" i="47"/>
  <c r="X151" i="14"/>
  <c r="Y150" i="14"/>
  <c r="X151" i="36"/>
  <c r="Y150" i="36"/>
  <c r="X151" i="30"/>
  <c r="Y150" i="30"/>
  <c r="X151" i="26"/>
  <c r="Y150" i="26"/>
  <c r="Y150" i="37"/>
  <c r="X151" i="37"/>
  <c r="X151" i="46"/>
  <c r="Y150" i="46"/>
  <c r="Y150" i="31"/>
  <c r="X151" i="31"/>
  <c r="X151" i="41"/>
  <c r="Y150" i="41"/>
  <c r="X151" i="24"/>
  <c r="Y150" i="24"/>
  <c r="X151" i="38"/>
  <c r="Y150" i="38"/>
  <c r="X151" i="40"/>
  <c r="Y150" i="40"/>
  <c r="X151" i="32"/>
  <c r="Y150" i="32"/>
  <c r="X151" i="27"/>
  <c r="Y150" i="27"/>
  <c r="X151" i="17"/>
  <c r="Y150" i="17"/>
  <c r="Y150" i="16"/>
  <c r="X151" i="16"/>
  <c r="X151" i="45"/>
  <c r="Y150" i="45"/>
  <c r="X151" i="15"/>
  <c r="Y150" i="15"/>
  <c r="X151" i="33"/>
  <c r="Y150" i="33"/>
  <c r="Y150" i="21"/>
  <c r="X151" i="21"/>
  <c r="X152" i="43" l="1"/>
  <c r="Y151" i="43"/>
  <c r="X152" i="33"/>
  <c r="Y151" i="33"/>
  <c r="X152" i="45"/>
  <c r="Y151" i="45"/>
  <c r="X152" i="17"/>
  <c r="Y151" i="17"/>
  <c r="X152" i="32"/>
  <c r="Y151" i="32"/>
  <c r="X152" i="38"/>
  <c r="Y151" i="38"/>
  <c r="X152" i="41"/>
  <c r="Y151" i="41"/>
  <c r="X152" i="46"/>
  <c r="Y151" i="46"/>
  <c r="X152" i="26"/>
  <c r="Y151" i="26"/>
  <c r="X152" i="36"/>
  <c r="Y151" i="36"/>
  <c r="X152" i="47"/>
  <c r="Y151" i="47"/>
  <c r="X152" i="34"/>
  <c r="Y151" i="34"/>
  <c r="X152" i="20"/>
  <c r="Y151" i="20"/>
  <c r="X152" i="19"/>
  <c r="Y151" i="19"/>
  <c r="X152" i="35"/>
  <c r="Y151" i="35"/>
  <c r="X152" i="16"/>
  <c r="Y151" i="16"/>
  <c r="X152" i="31"/>
  <c r="Y151" i="31"/>
  <c r="X152" i="37"/>
  <c r="Y151" i="37"/>
  <c r="X152" i="23"/>
  <c r="Y151" i="23"/>
  <c r="X152" i="21"/>
  <c r="Y151" i="21"/>
  <c r="X152" i="15"/>
  <c r="Y151" i="15"/>
  <c r="X152" i="27"/>
  <c r="Y151" i="27"/>
  <c r="X152" i="40"/>
  <c r="Y151" i="40"/>
  <c r="X152" i="24"/>
  <c r="Y151" i="24"/>
  <c r="X152" i="30"/>
  <c r="Y151" i="30"/>
  <c r="X152" i="14"/>
  <c r="Y151" i="14"/>
  <c r="X152" i="28"/>
  <c r="Y151" i="28"/>
  <c r="X152" i="42"/>
  <c r="Y151" i="42"/>
  <c r="X152" i="39"/>
  <c r="Y151" i="39"/>
  <c r="X152" i="29"/>
  <c r="Y151" i="29"/>
  <c r="X152" i="25"/>
  <c r="Y151" i="25"/>
  <c r="X153" i="29" l="1"/>
  <c r="Y152" i="29"/>
  <c r="X153" i="42"/>
  <c r="Y152" i="42"/>
  <c r="X153" i="14"/>
  <c r="Y152" i="14"/>
  <c r="X153" i="24"/>
  <c r="Y152" i="24"/>
  <c r="X153" i="27"/>
  <c r="Y152" i="27"/>
  <c r="X153" i="21"/>
  <c r="Y152" i="21"/>
  <c r="X153" i="37"/>
  <c r="Y152" i="37"/>
  <c r="X153" i="16"/>
  <c r="Y152" i="16"/>
  <c r="X153" i="19"/>
  <c r="Y152" i="19"/>
  <c r="X153" i="34"/>
  <c r="Y152" i="34"/>
  <c r="X153" i="36"/>
  <c r="Y152" i="36"/>
  <c r="X153" i="46"/>
  <c r="Y152" i="46"/>
  <c r="X153" i="38"/>
  <c r="Y152" i="38"/>
  <c r="X153" i="17"/>
  <c r="Y152" i="17"/>
  <c r="X153" i="33"/>
  <c r="Y152" i="33"/>
  <c r="X153" i="25"/>
  <c r="Y152" i="25"/>
  <c r="X153" i="39"/>
  <c r="Y152" i="39"/>
  <c r="X153" i="28"/>
  <c r="Y152" i="28"/>
  <c r="X153" i="30"/>
  <c r="Y152" i="30"/>
  <c r="X153" i="40"/>
  <c r="Y152" i="40"/>
  <c r="X153" i="15"/>
  <c r="Y152" i="15"/>
  <c r="X153" i="23"/>
  <c r="Y152" i="23"/>
  <c r="X153" i="31"/>
  <c r="Y152" i="31"/>
  <c r="X153" i="35"/>
  <c r="Y152" i="35"/>
  <c r="X153" i="20"/>
  <c r="Y152" i="20"/>
  <c r="X153" i="47"/>
  <c r="Y152" i="47"/>
  <c r="X153" i="26"/>
  <c r="Y152" i="26"/>
  <c r="X153" i="41"/>
  <c r="Y152" i="41"/>
  <c r="X153" i="32"/>
  <c r="Y152" i="32"/>
  <c r="X153" i="45"/>
  <c r="Y152" i="45"/>
  <c r="X153" i="43"/>
  <c r="Y152" i="43"/>
  <c r="X154" i="45" l="1"/>
  <c r="Y153" i="45"/>
  <c r="X154" i="41"/>
  <c r="Y153" i="41"/>
  <c r="X154" i="47"/>
  <c r="Y153" i="47"/>
  <c r="X154" i="35"/>
  <c r="Y153" i="35"/>
  <c r="X154" i="23"/>
  <c r="Y153" i="23"/>
  <c r="X154" i="40"/>
  <c r="Y153" i="40"/>
  <c r="X154" i="28"/>
  <c r="Y153" i="28"/>
  <c r="Y153" i="25"/>
  <c r="X154" i="25"/>
  <c r="X154" i="17"/>
  <c r="Y153" i="17"/>
  <c r="X154" i="46"/>
  <c r="Y153" i="46"/>
  <c r="X154" i="34"/>
  <c r="Y153" i="34"/>
  <c r="X154" i="16"/>
  <c r="Y153" i="16"/>
  <c r="X154" i="21"/>
  <c r="Y153" i="21"/>
  <c r="X154" i="24"/>
  <c r="Y153" i="24"/>
  <c r="X154" i="42"/>
  <c r="Y153" i="42"/>
  <c r="X154" i="43"/>
  <c r="Y153" i="43"/>
  <c r="X154" i="32"/>
  <c r="Y153" i="32"/>
  <c r="X154" i="26"/>
  <c r="Y153" i="26"/>
  <c r="X154" i="20"/>
  <c r="Y153" i="20"/>
  <c r="X154" i="31"/>
  <c r="Y153" i="31"/>
  <c r="X154" i="15"/>
  <c r="Y153" i="15"/>
  <c r="X154" i="30"/>
  <c r="Y153" i="30"/>
  <c r="X154" i="39"/>
  <c r="Y153" i="39"/>
  <c r="X154" i="33"/>
  <c r="Y153" i="33"/>
  <c r="X154" i="38"/>
  <c r="Y153" i="38"/>
  <c r="X154" i="36"/>
  <c r="Y153" i="36"/>
  <c r="X154" i="19"/>
  <c r="Y153" i="19"/>
  <c r="X154" i="37"/>
  <c r="Y153" i="37"/>
  <c r="X154" i="27"/>
  <c r="Y153" i="27"/>
  <c r="Y153" i="14"/>
  <c r="X154" i="14"/>
  <c r="X154" i="29"/>
  <c r="Y153" i="29"/>
  <c r="X155" i="25" l="1"/>
  <c r="Y154" i="25"/>
  <c r="Y154" i="37"/>
  <c r="X155" i="37"/>
  <c r="Y154" i="36"/>
  <c r="X155" i="36"/>
  <c r="X155" i="33"/>
  <c r="Y154" i="33"/>
  <c r="Y154" i="30"/>
  <c r="X155" i="30"/>
  <c r="X155" i="31"/>
  <c r="Y154" i="31"/>
  <c r="Y154" i="26"/>
  <c r="X155" i="26"/>
  <c r="X155" i="43"/>
  <c r="Y154" i="43"/>
  <c r="Y154" i="24"/>
  <c r="X155" i="24"/>
  <c r="X155" i="16"/>
  <c r="Y154" i="16"/>
  <c r="X155" i="46"/>
  <c r="Y154" i="46"/>
  <c r="X155" i="40"/>
  <c r="Y154" i="40"/>
  <c r="X155" i="35"/>
  <c r="Y154" i="35"/>
  <c r="X155" i="41"/>
  <c r="Y154" i="41"/>
  <c r="X155" i="14"/>
  <c r="Y154" i="14"/>
  <c r="X155" i="29"/>
  <c r="Y154" i="29"/>
  <c r="Y154" i="27"/>
  <c r="X155" i="27"/>
  <c r="Y154" i="19"/>
  <c r="X155" i="19"/>
  <c r="Y154" i="38"/>
  <c r="X155" i="38"/>
  <c r="X155" i="39"/>
  <c r="Y154" i="39"/>
  <c r="Y154" i="15"/>
  <c r="X155" i="15"/>
  <c r="Y154" i="20"/>
  <c r="X155" i="20"/>
  <c r="Y154" i="32"/>
  <c r="X155" i="32"/>
  <c r="X155" i="42"/>
  <c r="Y154" i="42"/>
  <c r="X155" i="21"/>
  <c r="Y154" i="21"/>
  <c r="Y154" i="34"/>
  <c r="X155" i="34"/>
  <c r="Y154" i="17"/>
  <c r="X155" i="17"/>
  <c r="X155" i="28"/>
  <c r="Y154" i="28"/>
  <c r="Y154" i="23"/>
  <c r="X155" i="23"/>
  <c r="X155" i="47"/>
  <c r="Y154" i="47"/>
  <c r="X155" i="45"/>
  <c r="Y154" i="45"/>
  <c r="X156" i="19" l="1"/>
  <c r="Y155" i="19"/>
  <c r="X156" i="37"/>
  <c r="Y155" i="37"/>
  <c r="X156" i="20"/>
  <c r="Y155" i="20"/>
  <c r="X156" i="28"/>
  <c r="Y155" i="28"/>
  <c r="X156" i="42"/>
  <c r="Y155" i="42"/>
  <c r="X156" i="39"/>
  <c r="Y155" i="39"/>
  <c r="X156" i="29"/>
  <c r="Y155" i="29"/>
  <c r="X156" i="41"/>
  <c r="Y155" i="41"/>
  <c r="Y155" i="40"/>
  <c r="X156" i="40"/>
  <c r="X156" i="16"/>
  <c r="Y155" i="16"/>
  <c r="X156" i="43"/>
  <c r="Y155" i="43"/>
  <c r="Y155" i="31"/>
  <c r="X156" i="31"/>
  <c r="X156" i="33"/>
  <c r="Y155" i="33"/>
  <c r="X156" i="34"/>
  <c r="Y155" i="34"/>
  <c r="X156" i="47"/>
  <c r="Y155" i="47"/>
  <c r="X156" i="23"/>
  <c r="Y155" i="23"/>
  <c r="X156" i="17"/>
  <c r="Y155" i="17"/>
  <c r="X156" i="32"/>
  <c r="Y155" i="32"/>
  <c r="X156" i="15"/>
  <c r="Y155" i="15"/>
  <c r="X156" i="38"/>
  <c r="Y155" i="38"/>
  <c r="X156" i="27"/>
  <c r="Y155" i="27"/>
  <c r="X156" i="24"/>
  <c r="Y155" i="24"/>
  <c r="X156" i="26"/>
  <c r="Y155" i="26"/>
  <c r="X156" i="30"/>
  <c r="Y155" i="30"/>
  <c r="X156" i="36"/>
  <c r="Y155" i="36"/>
  <c r="X156" i="45"/>
  <c r="Y155" i="45"/>
  <c r="X156" i="21"/>
  <c r="Y155" i="21"/>
  <c r="X156" i="14"/>
  <c r="Y155" i="14"/>
  <c r="X156" i="35"/>
  <c r="Y155" i="35"/>
  <c r="X156" i="46"/>
  <c r="Y155" i="46"/>
  <c r="X156" i="25"/>
  <c r="Y155" i="25"/>
  <c r="X157" i="31" l="1"/>
  <c r="Y156" i="31"/>
  <c r="Y156" i="46"/>
  <c r="X157" i="46"/>
  <c r="Y156" i="14"/>
  <c r="X157" i="14"/>
  <c r="X157" i="45"/>
  <c r="Y156" i="45"/>
  <c r="X157" i="30"/>
  <c r="Y156" i="30"/>
  <c r="X157" i="24"/>
  <c r="Y156" i="24"/>
  <c r="X157" i="38"/>
  <c r="Y156" i="38"/>
  <c r="X157" i="32"/>
  <c r="Y156" i="32"/>
  <c r="Y156" i="23"/>
  <c r="X157" i="23"/>
  <c r="X157" i="34"/>
  <c r="Y156" i="34"/>
  <c r="Y156" i="16"/>
  <c r="X157" i="16"/>
  <c r="X157" i="41"/>
  <c r="Y156" i="41"/>
  <c r="Y156" i="39"/>
  <c r="X157" i="39"/>
  <c r="Y156" i="28"/>
  <c r="X157" i="28"/>
  <c r="Y156" i="37"/>
  <c r="X157" i="37"/>
  <c r="X157" i="40"/>
  <c r="Y156" i="40"/>
  <c r="X157" i="25"/>
  <c r="Y156" i="25"/>
  <c r="X157" i="35"/>
  <c r="Y156" i="35"/>
  <c r="X157" i="21"/>
  <c r="Y156" i="21"/>
  <c r="X157" i="36"/>
  <c r="Y156" i="36"/>
  <c r="X157" i="26"/>
  <c r="Y156" i="26"/>
  <c r="Y156" i="27"/>
  <c r="X157" i="27"/>
  <c r="X157" i="15"/>
  <c r="Y156" i="15"/>
  <c r="X157" i="17"/>
  <c r="Y156" i="17"/>
  <c r="X157" i="47"/>
  <c r="Y156" i="47"/>
  <c r="Y156" i="33"/>
  <c r="X157" i="33"/>
  <c r="Y156" i="43"/>
  <c r="X157" i="43"/>
  <c r="Y156" i="29"/>
  <c r="X157" i="29"/>
  <c r="X157" i="42"/>
  <c r="Y156" i="42"/>
  <c r="X157" i="20"/>
  <c r="Y156" i="20"/>
  <c r="X157" i="19"/>
  <c r="Y156" i="19"/>
  <c r="Y157" i="27" l="1"/>
  <c r="X158" i="27"/>
  <c r="Y157" i="28"/>
  <c r="X158" i="28"/>
  <c r="Y157" i="46"/>
  <c r="X158" i="46"/>
  <c r="X158" i="20"/>
  <c r="Y157" i="20"/>
  <c r="X158" i="17"/>
  <c r="Y157" i="17"/>
  <c r="X158" i="36"/>
  <c r="Y157" i="36"/>
  <c r="X158" i="35"/>
  <c r="Y157" i="35"/>
  <c r="X158" i="40"/>
  <c r="Y157" i="40"/>
  <c r="X158" i="41"/>
  <c r="Y157" i="41"/>
  <c r="X158" i="34"/>
  <c r="Y157" i="34"/>
  <c r="X158" i="32"/>
  <c r="Y157" i="32"/>
  <c r="X158" i="24"/>
  <c r="Y157" i="24"/>
  <c r="X158" i="45"/>
  <c r="Y157" i="45"/>
  <c r="Y157" i="43"/>
  <c r="X158" i="43"/>
  <c r="Y157" i="37"/>
  <c r="X158" i="37"/>
  <c r="Y157" i="39"/>
  <c r="X158" i="39"/>
  <c r="X158" i="16"/>
  <c r="Y157" i="16"/>
  <c r="X158" i="23"/>
  <c r="Y157" i="23"/>
  <c r="X158" i="14"/>
  <c r="Y157" i="14"/>
  <c r="X158" i="29"/>
  <c r="Y157" i="29"/>
  <c r="Y157" i="33"/>
  <c r="X158" i="33"/>
  <c r="Y157" i="19"/>
  <c r="X158" i="19"/>
  <c r="X158" i="42"/>
  <c r="Y157" i="42"/>
  <c r="X158" i="47"/>
  <c r="Y157" i="47"/>
  <c r="X158" i="15"/>
  <c r="Y157" i="15"/>
  <c r="X158" i="26"/>
  <c r="Y157" i="26"/>
  <c r="Y157" i="21"/>
  <c r="X158" i="21"/>
  <c r="X158" i="25"/>
  <c r="Y157" i="25"/>
  <c r="X158" i="38"/>
  <c r="Y157" i="38"/>
  <c r="X158" i="30"/>
  <c r="Y157" i="30"/>
  <c r="X158" i="31"/>
  <c r="Y157" i="31"/>
  <c r="X159" i="19" l="1"/>
  <c r="Y158" i="19"/>
  <c r="X159" i="39"/>
  <c r="Y158" i="39"/>
  <c r="X159" i="43"/>
  <c r="Y158" i="43"/>
  <c r="X159" i="28"/>
  <c r="Y158" i="28"/>
  <c r="X159" i="30"/>
  <c r="Y158" i="30"/>
  <c r="X159" i="25"/>
  <c r="Y158" i="25"/>
  <c r="X159" i="26"/>
  <c r="Y158" i="26"/>
  <c r="X159" i="47"/>
  <c r="Y158" i="47"/>
  <c r="X159" i="29"/>
  <c r="Y158" i="29"/>
  <c r="X159" i="23"/>
  <c r="Y158" i="23"/>
  <c r="X159" i="24"/>
  <c r="Y158" i="24"/>
  <c r="X159" i="34"/>
  <c r="Y158" i="34"/>
  <c r="X159" i="40"/>
  <c r="Y158" i="40"/>
  <c r="X159" i="36"/>
  <c r="Y158" i="36"/>
  <c r="X159" i="20"/>
  <c r="Y158" i="20"/>
  <c r="X159" i="33"/>
  <c r="Y158" i="33"/>
  <c r="X159" i="37"/>
  <c r="Y158" i="37"/>
  <c r="X159" i="46"/>
  <c r="Y158" i="46"/>
  <c r="X159" i="27"/>
  <c r="Y158" i="27"/>
  <c r="X159" i="21"/>
  <c r="Y158" i="21"/>
  <c r="Y158" i="31"/>
  <c r="X159" i="31"/>
  <c r="X159" i="38"/>
  <c r="Y158" i="38"/>
  <c r="X159" i="15"/>
  <c r="Y158" i="15"/>
  <c r="X159" i="42"/>
  <c r="Y158" i="42"/>
  <c r="X159" i="14"/>
  <c r="Y158" i="14"/>
  <c r="X159" i="16"/>
  <c r="Y158" i="16"/>
  <c r="X159" i="45"/>
  <c r="Y158" i="45"/>
  <c r="X159" i="32"/>
  <c r="Y158" i="32"/>
  <c r="X159" i="41"/>
  <c r="Y158" i="41"/>
  <c r="X159" i="35"/>
  <c r="Y158" i="35"/>
  <c r="X159" i="17"/>
  <c r="Y158" i="17"/>
  <c r="Y159" i="35" l="1"/>
  <c r="X160" i="35"/>
  <c r="X160" i="32"/>
  <c r="Y159" i="32"/>
  <c r="Y159" i="16"/>
  <c r="X160" i="16"/>
  <c r="X160" i="42"/>
  <c r="Y159" i="42"/>
  <c r="X160" i="38"/>
  <c r="Y159" i="38"/>
  <c r="X160" i="21"/>
  <c r="Y159" i="21"/>
  <c r="X160" i="46"/>
  <c r="Y159" i="46"/>
  <c r="Y159" i="33"/>
  <c r="X160" i="33"/>
  <c r="X160" i="36"/>
  <c r="Y159" i="36"/>
  <c r="X160" i="34"/>
  <c r="Y159" i="34"/>
  <c r="Y159" i="23"/>
  <c r="X160" i="23"/>
  <c r="X160" i="47"/>
  <c r="Y159" i="47"/>
  <c r="X160" i="25"/>
  <c r="Y159" i="25"/>
  <c r="X160" i="28"/>
  <c r="Y159" i="28"/>
  <c r="X160" i="39"/>
  <c r="Y159" i="39"/>
  <c r="X160" i="31"/>
  <c r="Y159" i="31"/>
  <c r="X160" i="17"/>
  <c r="Y159" i="17"/>
  <c r="Y159" i="41"/>
  <c r="X160" i="41"/>
  <c r="X160" i="45"/>
  <c r="Y159" i="45"/>
  <c r="Y159" i="14"/>
  <c r="X160" i="14"/>
  <c r="X160" i="15"/>
  <c r="Y159" i="15"/>
  <c r="Y159" i="27"/>
  <c r="X160" i="27"/>
  <c r="X160" i="37"/>
  <c r="Y159" i="37"/>
  <c r="X160" i="20"/>
  <c r="Y159" i="20"/>
  <c r="X160" i="40"/>
  <c r="Y159" i="40"/>
  <c r="X160" i="24"/>
  <c r="Y159" i="24"/>
  <c r="Y159" i="29"/>
  <c r="X160" i="29"/>
  <c r="X160" i="26"/>
  <c r="Y159" i="26"/>
  <c r="X160" i="30"/>
  <c r="Y159" i="30"/>
  <c r="Y159" i="43"/>
  <c r="X160" i="43"/>
  <c r="Y159" i="19"/>
  <c r="X160" i="19"/>
  <c r="Y160" i="43" l="1"/>
  <c r="X161" i="43"/>
  <c r="Y160" i="27"/>
  <c r="X161" i="27"/>
  <c r="Y160" i="14"/>
  <c r="X161" i="14"/>
  <c r="X161" i="41"/>
  <c r="Y160" i="41"/>
  <c r="X161" i="33"/>
  <c r="Y160" i="33"/>
  <c r="X161" i="26"/>
  <c r="Y160" i="26"/>
  <c r="X161" i="24"/>
  <c r="Y160" i="24"/>
  <c r="X161" i="20"/>
  <c r="Y160" i="20"/>
  <c r="X161" i="31"/>
  <c r="Y160" i="31"/>
  <c r="X161" i="28"/>
  <c r="Y160" i="28"/>
  <c r="X161" i="47"/>
  <c r="Y160" i="47"/>
  <c r="X161" i="34"/>
  <c r="Y160" i="34"/>
  <c r="Y160" i="21"/>
  <c r="X161" i="21"/>
  <c r="X161" i="42"/>
  <c r="Y160" i="42"/>
  <c r="X161" i="32"/>
  <c r="Y160" i="32"/>
  <c r="X161" i="23"/>
  <c r="Y160" i="23"/>
  <c r="X161" i="16"/>
  <c r="Y160" i="16"/>
  <c r="Y160" i="35"/>
  <c r="X161" i="35"/>
  <c r="X161" i="19"/>
  <c r="Y160" i="19"/>
  <c r="X161" i="29"/>
  <c r="Y160" i="29"/>
  <c r="X161" i="30"/>
  <c r="Y160" i="30"/>
  <c r="X161" i="40"/>
  <c r="Y160" i="40"/>
  <c r="Y160" i="37"/>
  <c r="X161" i="37"/>
  <c r="X161" i="15"/>
  <c r="Y160" i="15"/>
  <c r="X161" i="45"/>
  <c r="Y160" i="45"/>
  <c r="X161" i="17"/>
  <c r="Y160" i="17"/>
  <c r="Y160" i="39"/>
  <c r="X161" i="39"/>
  <c r="Y160" i="25"/>
  <c r="X161" i="25"/>
  <c r="X161" i="36"/>
  <c r="Y160" i="36"/>
  <c r="Y160" i="46"/>
  <c r="X161" i="46"/>
  <c r="X161" i="38"/>
  <c r="Y160" i="38"/>
  <c r="X162" i="35" l="1"/>
  <c r="Y161" i="35"/>
  <c r="Y161" i="27"/>
  <c r="X162" i="27"/>
  <c r="Y161" i="25"/>
  <c r="X162" i="25"/>
  <c r="X162" i="17"/>
  <c r="Y161" i="17"/>
  <c r="X162" i="15"/>
  <c r="Y161" i="15"/>
  <c r="X162" i="40"/>
  <c r="Y161" i="40"/>
  <c r="Y161" i="29"/>
  <c r="X162" i="29"/>
  <c r="X162" i="23"/>
  <c r="Y161" i="23"/>
  <c r="X162" i="42"/>
  <c r="Y161" i="42"/>
  <c r="X162" i="34"/>
  <c r="Y161" i="34"/>
  <c r="X162" i="28"/>
  <c r="Y161" i="28"/>
  <c r="X162" i="20"/>
  <c r="Y161" i="20"/>
  <c r="X162" i="26"/>
  <c r="Y161" i="26"/>
  <c r="X162" i="41"/>
  <c r="Y161" i="41"/>
  <c r="Y161" i="39"/>
  <c r="X162" i="39"/>
  <c r="Y161" i="37"/>
  <c r="X162" i="37"/>
  <c r="Y161" i="21"/>
  <c r="X162" i="21"/>
  <c r="Y161" i="14"/>
  <c r="X162" i="14"/>
  <c r="Y161" i="43"/>
  <c r="X162" i="43"/>
  <c r="Y161" i="46"/>
  <c r="X162" i="46"/>
  <c r="X162" i="38"/>
  <c r="Y161" i="38"/>
  <c r="X162" i="36"/>
  <c r="Y161" i="36"/>
  <c r="X162" i="45"/>
  <c r="Y161" i="45"/>
  <c r="X162" i="30"/>
  <c r="Y161" i="30"/>
  <c r="Y161" i="19"/>
  <c r="X162" i="19"/>
  <c r="X162" i="16"/>
  <c r="Y161" i="16"/>
  <c r="X162" i="32"/>
  <c r="Y161" i="32"/>
  <c r="X162" i="47"/>
  <c r="Y161" i="47"/>
  <c r="Y161" i="31"/>
  <c r="X162" i="31"/>
  <c r="X162" i="24"/>
  <c r="Y161" i="24"/>
  <c r="Y161" i="33"/>
  <c r="X162" i="33"/>
  <c r="Y162" i="46" l="1"/>
  <c r="X163" i="46"/>
  <c r="X163" i="14"/>
  <c r="Y162" i="14"/>
  <c r="Y162" i="37"/>
  <c r="X163" i="37"/>
  <c r="Y162" i="27"/>
  <c r="X163" i="27"/>
  <c r="X163" i="47"/>
  <c r="Y162" i="47"/>
  <c r="Y162" i="16"/>
  <c r="X163" i="16"/>
  <c r="X163" i="30"/>
  <c r="Y162" i="30"/>
  <c r="X163" i="36"/>
  <c r="Y162" i="36"/>
  <c r="X163" i="41"/>
  <c r="Y162" i="41"/>
  <c r="X163" i="20"/>
  <c r="Y162" i="20"/>
  <c r="X163" i="34"/>
  <c r="Y162" i="34"/>
  <c r="Y162" i="23"/>
  <c r="X163" i="23"/>
  <c r="X163" i="40"/>
  <c r="Y162" i="40"/>
  <c r="X163" i="17"/>
  <c r="Y162" i="17"/>
  <c r="X163" i="24"/>
  <c r="Y162" i="24"/>
  <c r="Y162" i="33"/>
  <c r="X163" i="33"/>
  <c r="Y162" i="31"/>
  <c r="X163" i="31"/>
  <c r="X163" i="19"/>
  <c r="Y162" i="19"/>
  <c r="Y162" i="43"/>
  <c r="X163" i="43"/>
  <c r="X163" i="21"/>
  <c r="Y162" i="21"/>
  <c r="Y162" i="39"/>
  <c r="X163" i="39"/>
  <c r="Y162" i="29"/>
  <c r="X163" i="29"/>
  <c r="X163" i="25"/>
  <c r="Y162" i="25"/>
  <c r="X163" i="32"/>
  <c r="Y162" i="32"/>
  <c r="X163" i="45"/>
  <c r="Y162" i="45"/>
  <c r="X163" i="38"/>
  <c r="Y162" i="38"/>
  <c r="X163" i="26"/>
  <c r="Y162" i="26"/>
  <c r="X163" i="28"/>
  <c r="Y162" i="28"/>
  <c r="X163" i="42"/>
  <c r="Y162" i="42"/>
  <c r="X163" i="15"/>
  <c r="Y162" i="15"/>
  <c r="Y162" i="35"/>
  <c r="X163" i="35"/>
  <c r="X164" i="29" l="1"/>
  <c r="Y163" i="29"/>
  <c r="Y163" i="33"/>
  <c r="X164" i="33"/>
  <c r="Y163" i="23"/>
  <c r="X164" i="23"/>
  <c r="Y163" i="16"/>
  <c r="X164" i="16"/>
  <c r="Y163" i="27"/>
  <c r="X164" i="27"/>
  <c r="X164" i="15"/>
  <c r="Y163" i="15"/>
  <c r="X164" i="28"/>
  <c r="Y163" i="28"/>
  <c r="X164" i="38"/>
  <c r="Y163" i="38"/>
  <c r="X164" i="32"/>
  <c r="Y163" i="32"/>
  <c r="Y163" i="21"/>
  <c r="X164" i="21"/>
  <c r="X164" i="19"/>
  <c r="Y163" i="19"/>
  <c r="X164" i="17"/>
  <c r="Y163" i="17"/>
  <c r="X164" i="20"/>
  <c r="Y163" i="20"/>
  <c r="X164" i="36"/>
  <c r="Y163" i="36"/>
  <c r="X164" i="14"/>
  <c r="Y163" i="14"/>
  <c r="Y163" i="39"/>
  <c r="X164" i="39"/>
  <c r="Y163" i="43"/>
  <c r="X164" i="43"/>
  <c r="X164" i="31"/>
  <c r="Y163" i="31"/>
  <c r="Y163" i="37"/>
  <c r="X164" i="37"/>
  <c r="Y163" i="46"/>
  <c r="X164" i="46"/>
  <c r="X164" i="35"/>
  <c r="Y163" i="35"/>
  <c r="X164" i="42"/>
  <c r="Y163" i="42"/>
  <c r="X164" i="26"/>
  <c r="Y163" i="26"/>
  <c r="X164" i="45"/>
  <c r="Y163" i="45"/>
  <c r="X164" i="25"/>
  <c r="Y163" i="25"/>
  <c r="X164" i="24"/>
  <c r="Y163" i="24"/>
  <c r="X164" i="40"/>
  <c r="Y163" i="40"/>
  <c r="X164" i="34"/>
  <c r="Y163" i="34"/>
  <c r="X164" i="41"/>
  <c r="Y163" i="41"/>
  <c r="X164" i="30"/>
  <c r="Y163" i="30"/>
  <c r="X164" i="47"/>
  <c r="Y163" i="47"/>
  <c r="X165" i="34" l="1"/>
  <c r="Y164" i="34"/>
  <c r="Y164" i="46"/>
  <c r="X165" i="46"/>
  <c r="Y164" i="39"/>
  <c r="X165" i="39"/>
  <c r="Y164" i="21"/>
  <c r="X165" i="21"/>
  <c r="X165" i="16"/>
  <c r="Y164" i="16"/>
  <c r="Y164" i="33"/>
  <c r="X165" i="33"/>
  <c r="X165" i="24"/>
  <c r="Y164" i="24"/>
  <c r="X165" i="45"/>
  <c r="Y164" i="45"/>
  <c r="X165" i="42"/>
  <c r="Y164" i="42"/>
  <c r="Y164" i="31"/>
  <c r="X165" i="31"/>
  <c r="X165" i="36"/>
  <c r="Y164" i="36"/>
  <c r="X165" i="17"/>
  <c r="Y164" i="17"/>
  <c r="X165" i="38"/>
  <c r="Y164" i="38"/>
  <c r="X165" i="15"/>
  <c r="Y164" i="15"/>
  <c r="X165" i="30"/>
  <c r="Y164" i="30"/>
  <c r="Y164" i="37"/>
  <c r="X165" i="37"/>
  <c r="Y164" i="43"/>
  <c r="X165" i="43"/>
  <c r="Y164" i="27"/>
  <c r="X165" i="27"/>
  <c r="X165" i="23"/>
  <c r="Y164" i="23"/>
  <c r="X165" i="47"/>
  <c r="Y164" i="47"/>
  <c r="X165" i="41"/>
  <c r="Y164" i="41"/>
  <c r="Y164" i="40"/>
  <c r="X165" i="40"/>
  <c r="Y164" i="25"/>
  <c r="X165" i="25"/>
  <c r="X165" i="26"/>
  <c r="Y164" i="26"/>
  <c r="X165" i="35"/>
  <c r="Y164" i="35"/>
  <c r="X165" i="14"/>
  <c r="Y164" i="14"/>
  <c r="X165" i="20"/>
  <c r="Y164" i="20"/>
  <c r="X165" i="19"/>
  <c r="Y164" i="19"/>
  <c r="X165" i="32"/>
  <c r="Y164" i="32"/>
  <c r="X165" i="28"/>
  <c r="Y164" i="28"/>
  <c r="X165" i="29"/>
  <c r="Y164" i="29"/>
  <c r="X166" i="40" l="1"/>
  <c r="Y165" i="40"/>
  <c r="X166" i="27"/>
  <c r="Y165" i="27"/>
  <c r="Y165" i="37"/>
  <c r="X166" i="37"/>
  <c r="Y165" i="31"/>
  <c r="X166" i="31"/>
  <c r="X166" i="33"/>
  <c r="Y165" i="33"/>
  <c r="X166" i="21"/>
  <c r="Y165" i="21"/>
  <c r="Y165" i="46"/>
  <c r="X166" i="46"/>
  <c r="Y165" i="19"/>
  <c r="X166" i="19"/>
  <c r="X166" i="26"/>
  <c r="Y165" i="26"/>
  <c r="X166" i="47"/>
  <c r="Y165" i="47"/>
  <c r="X166" i="15"/>
  <c r="Y165" i="15"/>
  <c r="X166" i="17"/>
  <c r="Y165" i="17"/>
  <c r="X166" i="45"/>
  <c r="Y165" i="45"/>
  <c r="X166" i="43"/>
  <c r="Y165" i="43"/>
  <c r="X166" i="39"/>
  <c r="Y165" i="39"/>
  <c r="X166" i="28"/>
  <c r="Y165" i="28"/>
  <c r="Y165" i="14"/>
  <c r="X166" i="14"/>
  <c r="X166" i="25"/>
  <c r="Y165" i="25"/>
  <c r="Y165" i="29"/>
  <c r="X166" i="29"/>
  <c r="X166" i="32"/>
  <c r="Y165" i="32"/>
  <c r="X166" i="20"/>
  <c r="Y165" i="20"/>
  <c r="Y165" i="35"/>
  <c r="X166" i="35"/>
  <c r="Y165" i="41"/>
  <c r="X166" i="41"/>
  <c r="Y165" i="23"/>
  <c r="X166" i="23"/>
  <c r="X166" i="30"/>
  <c r="Y165" i="30"/>
  <c r="X166" i="38"/>
  <c r="Y165" i="38"/>
  <c r="X166" i="36"/>
  <c r="Y165" i="36"/>
  <c r="X166" i="42"/>
  <c r="Y165" i="42"/>
  <c r="X166" i="24"/>
  <c r="Y165" i="24"/>
  <c r="X166" i="16"/>
  <c r="Y165" i="16"/>
  <c r="X166" i="34"/>
  <c r="Y165" i="34"/>
  <c r="X167" i="23" l="1"/>
  <c r="Y166" i="23"/>
  <c r="X167" i="35"/>
  <c r="Y166" i="35"/>
  <c r="X167" i="19"/>
  <c r="Y166" i="19"/>
  <c r="Y166" i="31"/>
  <c r="X167" i="31"/>
  <c r="X167" i="16"/>
  <c r="Y166" i="16"/>
  <c r="X167" i="42"/>
  <c r="Y166" i="42"/>
  <c r="X167" i="38"/>
  <c r="Y166" i="38"/>
  <c r="X167" i="32"/>
  <c r="Y166" i="32"/>
  <c r="Y166" i="25"/>
  <c r="X167" i="25"/>
  <c r="X167" i="28"/>
  <c r="Y166" i="28"/>
  <c r="Y166" i="43"/>
  <c r="X167" i="43"/>
  <c r="X167" i="17"/>
  <c r="Y166" i="17"/>
  <c r="X167" i="47"/>
  <c r="Y166" i="47"/>
  <c r="Y166" i="21"/>
  <c r="X167" i="21"/>
  <c r="Y166" i="27"/>
  <c r="X167" i="27"/>
  <c r="X167" i="41"/>
  <c r="Y166" i="41"/>
  <c r="X167" i="29"/>
  <c r="Y166" i="29"/>
  <c r="Y166" i="14"/>
  <c r="X167" i="14"/>
  <c r="Y166" i="46"/>
  <c r="X167" i="46"/>
  <c r="Y166" i="37"/>
  <c r="X167" i="37"/>
  <c r="X167" i="34"/>
  <c r="Y166" i="34"/>
  <c r="X167" i="24"/>
  <c r="Y166" i="24"/>
  <c r="X167" i="36"/>
  <c r="Y166" i="36"/>
  <c r="X167" i="30"/>
  <c r="Y166" i="30"/>
  <c r="X167" i="20"/>
  <c r="Y166" i="20"/>
  <c r="Y166" i="39"/>
  <c r="X167" i="39"/>
  <c r="X167" i="45"/>
  <c r="Y166" i="45"/>
  <c r="X167" i="15"/>
  <c r="Y166" i="15"/>
  <c r="X167" i="26"/>
  <c r="Y166" i="26"/>
  <c r="Y166" i="33"/>
  <c r="X167" i="33"/>
  <c r="X167" i="40"/>
  <c r="Y166" i="40"/>
  <c r="X168" i="39" l="1"/>
  <c r="Y167" i="39"/>
  <c r="Y167" i="37"/>
  <c r="X168" i="37"/>
  <c r="Y167" i="14"/>
  <c r="X168" i="14"/>
  <c r="Y167" i="21"/>
  <c r="X168" i="21"/>
  <c r="Y167" i="31"/>
  <c r="X168" i="31"/>
  <c r="X168" i="30"/>
  <c r="Y167" i="30"/>
  <c r="X168" i="24"/>
  <c r="Y167" i="24"/>
  <c r="X168" i="41"/>
  <c r="Y167" i="41"/>
  <c r="X168" i="17"/>
  <c r="Y167" i="17"/>
  <c r="X168" i="28"/>
  <c r="Y167" i="28"/>
  <c r="X168" i="32"/>
  <c r="Y167" i="32"/>
  <c r="X168" i="42"/>
  <c r="Y167" i="42"/>
  <c r="Y167" i="35"/>
  <c r="X168" i="35"/>
  <c r="Y167" i="46"/>
  <c r="X168" i="46"/>
  <c r="X168" i="27"/>
  <c r="Y167" i="27"/>
  <c r="Y167" i="43"/>
  <c r="X168" i="43"/>
  <c r="Y167" i="25"/>
  <c r="X168" i="25"/>
  <c r="X168" i="33"/>
  <c r="Y167" i="33"/>
  <c r="X168" i="15"/>
  <c r="Y167" i="15"/>
  <c r="X168" i="40"/>
  <c r="Y167" i="40"/>
  <c r="X168" i="26"/>
  <c r="Y167" i="26"/>
  <c r="X168" i="45"/>
  <c r="Y167" i="45"/>
  <c r="X168" i="20"/>
  <c r="Y167" i="20"/>
  <c r="X168" i="36"/>
  <c r="Y167" i="36"/>
  <c r="X168" i="34"/>
  <c r="Y167" i="34"/>
  <c r="Y167" i="29"/>
  <c r="X168" i="29"/>
  <c r="X168" i="47"/>
  <c r="Y167" i="47"/>
  <c r="X168" i="38"/>
  <c r="Y167" i="38"/>
  <c r="X168" i="16"/>
  <c r="Y167" i="16"/>
  <c r="Y167" i="19"/>
  <c r="X168" i="19"/>
  <c r="X168" i="23"/>
  <c r="Y167" i="23"/>
  <c r="Y168" i="29" l="1"/>
  <c r="X169" i="29"/>
  <c r="Y168" i="43"/>
  <c r="X169" i="43"/>
  <c r="X169" i="46"/>
  <c r="Y168" i="46"/>
  <c r="X169" i="21"/>
  <c r="Y168" i="21"/>
  <c r="Y168" i="37"/>
  <c r="X169" i="37"/>
  <c r="Y168" i="19"/>
  <c r="X169" i="19"/>
  <c r="X169" i="38"/>
  <c r="Y168" i="38"/>
  <c r="X169" i="36"/>
  <c r="Y168" i="36"/>
  <c r="X169" i="45"/>
  <c r="Y168" i="45"/>
  <c r="X169" i="40"/>
  <c r="Y168" i="40"/>
  <c r="X169" i="33"/>
  <c r="Y168" i="33"/>
  <c r="X169" i="42"/>
  <c r="Y168" i="42"/>
  <c r="X169" i="28"/>
  <c r="Y168" i="28"/>
  <c r="Y168" i="41"/>
  <c r="X169" i="41"/>
  <c r="X169" i="30"/>
  <c r="Y168" i="30"/>
  <c r="Y168" i="25"/>
  <c r="X169" i="25"/>
  <c r="Y168" i="35"/>
  <c r="X169" i="35"/>
  <c r="Y168" i="31"/>
  <c r="X169" i="31"/>
  <c r="X169" i="14"/>
  <c r="Y168" i="14"/>
  <c r="Y168" i="23"/>
  <c r="X169" i="23"/>
  <c r="X169" i="16"/>
  <c r="Y168" i="16"/>
  <c r="X169" i="47"/>
  <c r="Y168" i="47"/>
  <c r="X169" i="34"/>
  <c r="Y168" i="34"/>
  <c r="X169" i="20"/>
  <c r="Y168" i="20"/>
  <c r="X169" i="26"/>
  <c r="Y168" i="26"/>
  <c r="X169" i="15"/>
  <c r="Y168" i="15"/>
  <c r="X169" i="27"/>
  <c r="Y168" i="27"/>
  <c r="X169" i="32"/>
  <c r="Y168" i="32"/>
  <c r="X169" i="17"/>
  <c r="Y168" i="17"/>
  <c r="X169" i="24"/>
  <c r="Y168" i="24"/>
  <c r="X169" i="39"/>
  <c r="Y168" i="39"/>
  <c r="Y169" i="23" l="1"/>
  <c r="X170" i="23"/>
  <c r="Y169" i="31"/>
  <c r="X170" i="31"/>
  <c r="X170" i="25"/>
  <c r="Y169" i="25"/>
  <c r="Y169" i="41"/>
  <c r="X170" i="41"/>
  <c r="Y169" i="19"/>
  <c r="X170" i="19"/>
  <c r="X170" i="43"/>
  <c r="Y169" i="43"/>
  <c r="X170" i="15"/>
  <c r="Y169" i="15"/>
  <c r="X170" i="20"/>
  <c r="Y169" i="20"/>
  <c r="X170" i="47"/>
  <c r="Y169" i="47"/>
  <c r="X170" i="42"/>
  <c r="Y169" i="42"/>
  <c r="X170" i="40"/>
  <c r="Y169" i="40"/>
  <c r="X170" i="36"/>
  <c r="Y169" i="36"/>
  <c r="X170" i="21"/>
  <c r="Y169" i="21"/>
  <c r="X170" i="35"/>
  <c r="Y169" i="35"/>
  <c r="Y169" i="37"/>
  <c r="X170" i="37"/>
  <c r="X170" i="29"/>
  <c r="Y169" i="29"/>
  <c r="X170" i="24"/>
  <c r="Y169" i="24"/>
  <c r="X170" i="32"/>
  <c r="Y169" i="32"/>
  <c r="Y169" i="39"/>
  <c r="X170" i="39"/>
  <c r="X170" i="17"/>
  <c r="Y169" i="17"/>
  <c r="Y169" i="27"/>
  <c r="X170" i="27"/>
  <c r="X170" i="26"/>
  <c r="Y169" i="26"/>
  <c r="X170" i="34"/>
  <c r="Y169" i="34"/>
  <c r="Y169" i="16"/>
  <c r="X170" i="16"/>
  <c r="X170" i="14"/>
  <c r="Y169" i="14"/>
  <c r="X170" i="30"/>
  <c r="Y169" i="30"/>
  <c r="X170" i="28"/>
  <c r="Y169" i="28"/>
  <c r="Y169" i="33"/>
  <c r="X170" i="33"/>
  <c r="X170" i="45"/>
  <c r="Y169" i="45"/>
  <c r="X170" i="38"/>
  <c r="Y169" i="38"/>
  <c r="Y169" i="46"/>
  <c r="X170" i="46"/>
  <c r="X171" i="33" l="1"/>
  <c r="Y170" i="33"/>
  <c r="X171" i="16"/>
  <c r="Y170" i="16"/>
  <c r="Y170" i="41"/>
  <c r="X171" i="41"/>
  <c r="Y170" i="31"/>
  <c r="X171" i="31"/>
  <c r="X171" i="38"/>
  <c r="Y170" i="38"/>
  <c r="X171" i="30"/>
  <c r="Y170" i="30"/>
  <c r="X171" i="26"/>
  <c r="Y170" i="26"/>
  <c r="X171" i="17"/>
  <c r="Y170" i="17"/>
  <c r="X171" i="32"/>
  <c r="Y170" i="32"/>
  <c r="Y170" i="29"/>
  <c r="X171" i="29"/>
  <c r="Y170" i="35"/>
  <c r="X171" i="35"/>
  <c r="X171" i="36"/>
  <c r="Y170" i="36"/>
  <c r="X171" i="42"/>
  <c r="Y170" i="42"/>
  <c r="X171" i="20"/>
  <c r="Y170" i="20"/>
  <c r="Y170" i="43"/>
  <c r="X171" i="43"/>
  <c r="X171" i="27"/>
  <c r="Y170" i="27"/>
  <c r="X171" i="39"/>
  <c r="Y170" i="39"/>
  <c r="Y170" i="37"/>
  <c r="X171" i="37"/>
  <c r="Y170" i="19"/>
  <c r="X171" i="19"/>
  <c r="Y170" i="23"/>
  <c r="X171" i="23"/>
  <c r="X171" i="46"/>
  <c r="Y170" i="46"/>
  <c r="X171" i="45"/>
  <c r="Y170" i="45"/>
  <c r="X171" i="28"/>
  <c r="Y170" i="28"/>
  <c r="X171" i="14"/>
  <c r="Y170" i="14"/>
  <c r="X171" i="34"/>
  <c r="Y170" i="34"/>
  <c r="X171" i="24"/>
  <c r="Y170" i="24"/>
  <c r="X171" i="21"/>
  <c r="Y170" i="21"/>
  <c r="X171" i="40"/>
  <c r="Y170" i="40"/>
  <c r="X171" i="47"/>
  <c r="Y170" i="47"/>
  <c r="X171" i="15"/>
  <c r="Y170" i="15"/>
  <c r="X171" i="25"/>
  <c r="Y170" i="25"/>
  <c r="X172" i="23" l="1"/>
  <c r="Y171" i="23"/>
  <c r="Y171" i="37"/>
  <c r="X172" i="37"/>
  <c r="X172" i="29"/>
  <c r="Y171" i="29"/>
  <c r="Y171" i="31"/>
  <c r="X172" i="31"/>
  <c r="X172" i="15"/>
  <c r="Y171" i="15"/>
  <c r="X172" i="40"/>
  <c r="Y171" i="40"/>
  <c r="X172" i="24"/>
  <c r="Y171" i="24"/>
  <c r="X172" i="14"/>
  <c r="Y171" i="14"/>
  <c r="X172" i="45"/>
  <c r="Y171" i="45"/>
  <c r="Y171" i="27"/>
  <c r="X172" i="27"/>
  <c r="X172" i="20"/>
  <c r="Y171" i="20"/>
  <c r="X172" i="36"/>
  <c r="Y171" i="36"/>
  <c r="X172" i="17"/>
  <c r="Y171" i="17"/>
  <c r="X172" i="30"/>
  <c r="Y171" i="30"/>
  <c r="X172" i="16"/>
  <c r="Y171" i="16"/>
  <c r="Y171" i="19"/>
  <c r="X172" i="19"/>
  <c r="Y171" i="43"/>
  <c r="X172" i="43"/>
  <c r="X172" i="35"/>
  <c r="Y171" i="35"/>
  <c r="X172" i="41"/>
  <c r="Y171" i="41"/>
  <c r="Y171" i="25"/>
  <c r="X172" i="25"/>
  <c r="X172" i="47"/>
  <c r="Y171" i="47"/>
  <c r="X172" i="21"/>
  <c r="Y171" i="21"/>
  <c r="X172" i="34"/>
  <c r="Y171" i="34"/>
  <c r="X172" i="28"/>
  <c r="Y171" i="28"/>
  <c r="Y171" i="46"/>
  <c r="X172" i="46"/>
  <c r="Y171" i="39"/>
  <c r="X172" i="39"/>
  <c r="X172" i="42"/>
  <c r="Y171" i="42"/>
  <c r="X172" i="32"/>
  <c r="Y171" i="32"/>
  <c r="X172" i="26"/>
  <c r="Y171" i="26"/>
  <c r="X172" i="38"/>
  <c r="Y171" i="38"/>
  <c r="Y171" i="33"/>
  <c r="X172" i="33"/>
  <c r="Y172" i="39" l="1"/>
  <c r="X173" i="39"/>
  <c r="Y172" i="25"/>
  <c r="X173" i="25"/>
  <c r="Y172" i="19"/>
  <c r="X173" i="19"/>
  <c r="X173" i="27"/>
  <c r="Y172" i="27"/>
  <c r="Y172" i="31"/>
  <c r="X173" i="31"/>
  <c r="Y172" i="37"/>
  <c r="X173" i="37"/>
  <c r="X173" i="38"/>
  <c r="Y172" i="38"/>
  <c r="X173" i="28"/>
  <c r="Y172" i="28"/>
  <c r="X173" i="21"/>
  <c r="Y172" i="21"/>
  <c r="X173" i="35"/>
  <c r="Y172" i="35"/>
  <c r="X173" i="30"/>
  <c r="Y172" i="30"/>
  <c r="X173" i="36"/>
  <c r="Y172" i="36"/>
  <c r="X173" i="14"/>
  <c r="Y172" i="14"/>
  <c r="X173" i="40"/>
  <c r="Y172" i="40"/>
  <c r="Y172" i="33"/>
  <c r="X173" i="33"/>
  <c r="X173" i="43"/>
  <c r="Y172" i="43"/>
  <c r="X173" i="32"/>
  <c r="Y172" i="32"/>
  <c r="Y172" i="46"/>
  <c r="X173" i="46"/>
  <c r="X173" i="26"/>
  <c r="Y172" i="26"/>
  <c r="X173" i="42"/>
  <c r="Y172" i="42"/>
  <c r="X173" i="34"/>
  <c r="Y172" i="34"/>
  <c r="X173" i="47"/>
  <c r="Y172" i="47"/>
  <c r="Y172" i="41"/>
  <c r="X173" i="41"/>
  <c r="Y172" i="16"/>
  <c r="X173" i="16"/>
  <c r="X173" i="17"/>
  <c r="Y172" i="17"/>
  <c r="X173" i="20"/>
  <c r="Y172" i="20"/>
  <c r="X173" i="45"/>
  <c r="Y172" i="45"/>
  <c r="X173" i="24"/>
  <c r="Y172" i="24"/>
  <c r="X173" i="15"/>
  <c r="Y172" i="15"/>
  <c r="X173" i="29"/>
  <c r="Y172" i="29"/>
  <c r="Y172" i="23"/>
  <c r="X173" i="23"/>
  <c r="Y173" i="16" l="1"/>
  <c r="X174" i="16"/>
  <c r="Y173" i="46"/>
  <c r="X174" i="46"/>
  <c r="Y173" i="37"/>
  <c r="X174" i="37"/>
  <c r="Y173" i="25"/>
  <c r="X174" i="25"/>
  <c r="X174" i="29"/>
  <c r="Y173" i="29"/>
  <c r="X174" i="24"/>
  <c r="Y173" i="24"/>
  <c r="X174" i="20"/>
  <c r="Y173" i="20"/>
  <c r="X174" i="47"/>
  <c r="Y173" i="47"/>
  <c r="X174" i="42"/>
  <c r="Y173" i="42"/>
  <c r="Y173" i="43"/>
  <c r="X174" i="43"/>
  <c r="X174" i="40"/>
  <c r="Y173" i="40"/>
  <c r="X174" i="36"/>
  <c r="Y173" i="36"/>
  <c r="Y173" i="35"/>
  <c r="X174" i="35"/>
  <c r="X174" i="28"/>
  <c r="Y173" i="28"/>
  <c r="Y173" i="27"/>
  <c r="X174" i="27"/>
  <c r="X174" i="23"/>
  <c r="Y173" i="23"/>
  <c r="Y173" i="41"/>
  <c r="X174" i="41"/>
  <c r="Y173" i="33"/>
  <c r="X174" i="33"/>
  <c r="Y173" i="31"/>
  <c r="X174" i="31"/>
  <c r="X174" i="19"/>
  <c r="Y173" i="19"/>
  <c r="X174" i="39"/>
  <c r="Y173" i="39"/>
  <c r="X174" i="15"/>
  <c r="Y173" i="15"/>
  <c r="X174" i="45"/>
  <c r="Y173" i="45"/>
  <c r="X174" i="17"/>
  <c r="Y173" i="17"/>
  <c r="X174" i="34"/>
  <c r="Y173" i="34"/>
  <c r="X174" i="26"/>
  <c r="Y173" i="26"/>
  <c r="X174" i="32"/>
  <c r="Y173" i="32"/>
  <c r="Y173" i="14"/>
  <c r="X174" i="14"/>
  <c r="X174" i="30"/>
  <c r="Y173" i="30"/>
  <c r="X174" i="21"/>
  <c r="Y173" i="21"/>
  <c r="X174" i="38"/>
  <c r="Y173" i="38"/>
  <c r="X175" i="14" l="1"/>
  <c r="Y174" i="14"/>
  <c r="Y174" i="33"/>
  <c r="X175" i="33"/>
  <c r="Y174" i="43"/>
  <c r="X175" i="43"/>
  <c r="X175" i="25"/>
  <c r="Y174" i="25"/>
  <c r="Y174" i="46"/>
  <c r="X175" i="46"/>
  <c r="X175" i="21"/>
  <c r="Y174" i="21"/>
  <c r="X175" i="26"/>
  <c r="Y174" i="26"/>
  <c r="X175" i="17"/>
  <c r="Y174" i="17"/>
  <c r="X175" i="15"/>
  <c r="Y174" i="15"/>
  <c r="X175" i="19"/>
  <c r="Y174" i="19"/>
  <c r="Y174" i="23"/>
  <c r="X175" i="23"/>
  <c r="X175" i="28"/>
  <c r="Y174" i="28"/>
  <c r="X175" i="36"/>
  <c r="Y174" i="36"/>
  <c r="X175" i="47"/>
  <c r="Y174" i="47"/>
  <c r="X175" i="24"/>
  <c r="Y174" i="24"/>
  <c r="X175" i="31"/>
  <c r="Y174" i="31"/>
  <c r="Y174" i="41"/>
  <c r="X175" i="41"/>
  <c r="X175" i="27"/>
  <c r="Y174" i="27"/>
  <c r="Y174" i="35"/>
  <c r="X175" i="35"/>
  <c r="X175" i="37"/>
  <c r="Y174" i="37"/>
  <c r="Y174" i="16"/>
  <c r="X175" i="16"/>
  <c r="X175" i="38"/>
  <c r="Y174" i="38"/>
  <c r="X175" i="30"/>
  <c r="Y174" i="30"/>
  <c r="X175" i="32"/>
  <c r="Y174" i="32"/>
  <c r="X175" i="34"/>
  <c r="Y174" i="34"/>
  <c r="X175" i="45"/>
  <c r="Y174" i="45"/>
  <c r="Y174" i="39"/>
  <c r="X175" i="39"/>
  <c r="X175" i="40"/>
  <c r="Y174" i="40"/>
  <c r="X175" i="42"/>
  <c r="Y174" i="42"/>
  <c r="X175" i="20"/>
  <c r="Y174" i="20"/>
  <c r="Y174" i="29"/>
  <c r="X175" i="29"/>
  <c r="Y175" i="33" l="1"/>
  <c r="X176" i="33"/>
  <c r="Y175" i="20"/>
  <c r="X176" i="20"/>
  <c r="X176" i="40"/>
  <c r="Y175" i="40"/>
  <c r="X176" i="45"/>
  <c r="Y175" i="45"/>
  <c r="X176" i="32"/>
  <c r="Y175" i="32"/>
  <c r="X176" i="38"/>
  <c r="Y175" i="38"/>
  <c r="X176" i="37"/>
  <c r="Y175" i="37"/>
  <c r="Y175" i="27"/>
  <c r="X176" i="27"/>
  <c r="Y175" i="31"/>
  <c r="X176" i="31"/>
  <c r="X176" i="47"/>
  <c r="Y175" i="47"/>
  <c r="X176" i="28"/>
  <c r="Y175" i="28"/>
  <c r="Y175" i="19"/>
  <c r="X176" i="19"/>
  <c r="X176" i="17"/>
  <c r="Y175" i="17"/>
  <c r="X176" i="21"/>
  <c r="Y175" i="21"/>
  <c r="X176" i="25"/>
  <c r="Y175" i="25"/>
  <c r="Y175" i="29"/>
  <c r="X176" i="29"/>
  <c r="Y175" i="39"/>
  <c r="X176" i="39"/>
  <c r="X176" i="16"/>
  <c r="Y175" i="16"/>
  <c r="Y175" i="35"/>
  <c r="X176" i="35"/>
  <c r="Y175" i="41"/>
  <c r="X176" i="41"/>
  <c r="Y175" i="23"/>
  <c r="X176" i="23"/>
  <c r="Y175" i="46"/>
  <c r="X176" i="46"/>
  <c r="Y175" i="43"/>
  <c r="X176" i="43"/>
  <c r="X176" i="42"/>
  <c r="Y175" i="42"/>
  <c r="X176" i="34"/>
  <c r="Y175" i="34"/>
  <c r="X176" i="30"/>
  <c r="Y175" i="30"/>
  <c r="X176" i="24"/>
  <c r="Y175" i="24"/>
  <c r="X176" i="36"/>
  <c r="Y175" i="36"/>
  <c r="X176" i="15"/>
  <c r="Y175" i="15"/>
  <c r="X176" i="26"/>
  <c r="Y175" i="26"/>
  <c r="Y175" i="14"/>
  <c r="X176" i="14"/>
  <c r="Y176" i="46" l="1"/>
  <c r="X177" i="46"/>
  <c r="X177" i="41"/>
  <c r="Y176" i="41"/>
  <c r="X177" i="29"/>
  <c r="Y176" i="29"/>
  <c r="X177" i="19"/>
  <c r="Y176" i="19"/>
  <c r="Y176" i="27"/>
  <c r="X177" i="27"/>
  <c r="X177" i="20"/>
  <c r="Y176" i="20"/>
  <c r="X177" i="36"/>
  <c r="Y176" i="36"/>
  <c r="X177" i="30"/>
  <c r="Y176" i="30"/>
  <c r="X177" i="42"/>
  <c r="Y176" i="42"/>
  <c r="X177" i="16"/>
  <c r="Y176" i="16"/>
  <c r="X177" i="21"/>
  <c r="Y176" i="21"/>
  <c r="X177" i="47"/>
  <c r="Y176" i="47"/>
  <c r="X177" i="38"/>
  <c r="Y176" i="38"/>
  <c r="X177" i="45"/>
  <c r="Y176" i="45"/>
  <c r="X177" i="26"/>
  <c r="Y176" i="26"/>
  <c r="X177" i="14"/>
  <c r="Y176" i="14"/>
  <c r="Y176" i="43"/>
  <c r="X177" i="43"/>
  <c r="X177" i="23"/>
  <c r="Y176" i="23"/>
  <c r="X177" i="35"/>
  <c r="Y176" i="35"/>
  <c r="Y176" i="39"/>
  <c r="X177" i="39"/>
  <c r="X177" i="31"/>
  <c r="Y176" i="31"/>
  <c r="Y176" i="33"/>
  <c r="X177" i="33"/>
  <c r="X177" i="15"/>
  <c r="Y176" i="15"/>
  <c r="X177" i="24"/>
  <c r="Y176" i="24"/>
  <c r="X177" i="34"/>
  <c r="Y176" i="34"/>
  <c r="Y176" i="25"/>
  <c r="X177" i="25"/>
  <c r="X177" i="17"/>
  <c r="Y176" i="17"/>
  <c r="X177" i="28"/>
  <c r="Y176" i="28"/>
  <c r="Y176" i="37"/>
  <c r="X177" i="37"/>
  <c r="X177" i="32"/>
  <c r="Y176" i="32"/>
  <c r="X177" i="40"/>
  <c r="Y176" i="40"/>
  <c r="X178" i="25" l="1"/>
  <c r="Y177" i="25"/>
  <c r="X178" i="33"/>
  <c r="Y177" i="33"/>
  <c r="Y177" i="39"/>
  <c r="X178" i="39"/>
  <c r="X178" i="28"/>
  <c r="Y177" i="28"/>
  <c r="X178" i="24"/>
  <c r="Y177" i="24"/>
  <c r="Y177" i="23"/>
  <c r="X178" i="23"/>
  <c r="X178" i="14"/>
  <c r="Y177" i="14"/>
  <c r="X178" i="45"/>
  <c r="Y177" i="45"/>
  <c r="X178" i="47"/>
  <c r="Y177" i="47"/>
  <c r="Y177" i="16"/>
  <c r="X178" i="16"/>
  <c r="X178" i="30"/>
  <c r="Y177" i="30"/>
  <c r="X178" i="20"/>
  <c r="Y177" i="20"/>
  <c r="X178" i="19"/>
  <c r="Y177" i="19"/>
  <c r="X178" i="41"/>
  <c r="Y177" i="41"/>
  <c r="Y177" i="37"/>
  <c r="X178" i="37"/>
  <c r="Y177" i="43"/>
  <c r="X178" i="43"/>
  <c r="X178" i="27"/>
  <c r="Y177" i="27"/>
  <c r="Y177" i="46"/>
  <c r="X178" i="46"/>
  <c r="X178" i="32"/>
  <c r="Y177" i="32"/>
  <c r="X178" i="40"/>
  <c r="Y177" i="40"/>
  <c r="X178" i="17"/>
  <c r="Y177" i="17"/>
  <c r="X178" i="34"/>
  <c r="Y177" i="34"/>
  <c r="X178" i="15"/>
  <c r="Y177" i="15"/>
  <c r="Y177" i="31"/>
  <c r="X178" i="31"/>
  <c r="Y177" i="35"/>
  <c r="X178" i="35"/>
  <c r="X178" i="26"/>
  <c r="Y177" i="26"/>
  <c r="X178" i="38"/>
  <c r="Y177" i="38"/>
  <c r="X178" i="21"/>
  <c r="Y177" i="21"/>
  <c r="X178" i="42"/>
  <c r="Y177" i="42"/>
  <c r="X178" i="36"/>
  <c r="Y177" i="36"/>
  <c r="Y177" i="29"/>
  <c r="X178" i="29"/>
  <c r="Y178" i="31" l="1"/>
  <c r="X179" i="31"/>
  <c r="Y178" i="46"/>
  <c r="X179" i="46"/>
  <c r="Y178" i="43"/>
  <c r="X179" i="43"/>
  <c r="X179" i="16"/>
  <c r="Y178" i="16"/>
  <c r="X179" i="23"/>
  <c r="Y178" i="23"/>
  <c r="X179" i="36"/>
  <c r="Y178" i="36"/>
  <c r="Y178" i="21"/>
  <c r="X179" i="21"/>
  <c r="X179" i="26"/>
  <c r="Y178" i="26"/>
  <c r="X179" i="34"/>
  <c r="Y178" i="34"/>
  <c r="Y178" i="40"/>
  <c r="X179" i="40"/>
  <c r="X179" i="41"/>
  <c r="Y178" i="41"/>
  <c r="X179" i="20"/>
  <c r="Y178" i="20"/>
  <c r="X179" i="45"/>
  <c r="Y178" i="45"/>
  <c r="X179" i="28"/>
  <c r="Y178" i="28"/>
  <c r="X179" i="33"/>
  <c r="Y178" i="33"/>
  <c r="X179" i="35"/>
  <c r="Y178" i="35"/>
  <c r="Y178" i="37"/>
  <c r="X179" i="37"/>
  <c r="Y178" i="39"/>
  <c r="X179" i="39"/>
  <c r="X179" i="29"/>
  <c r="Y178" i="29"/>
  <c r="X179" i="42"/>
  <c r="Y178" i="42"/>
  <c r="X179" i="38"/>
  <c r="Y178" i="38"/>
  <c r="X179" i="15"/>
  <c r="Y178" i="15"/>
  <c r="X179" i="17"/>
  <c r="Y178" i="17"/>
  <c r="X179" i="32"/>
  <c r="Y178" i="32"/>
  <c r="X179" i="27"/>
  <c r="Y178" i="27"/>
  <c r="X179" i="19"/>
  <c r="Y178" i="19"/>
  <c r="X179" i="30"/>
  <c r="Y178" i="30"/>
  <c r="X179" i="47"/>
  <c r="Y178" i="47"/>
  <c r="X179" i="14"/>
  <c r="Y178" i="14"/>
  <c r="X179" i="24"/>
  <c r="Y178" i="24"/>
  <c r="Y178" i="25"/>
  <c r="X179" i="25"/>
  <c r="Y179" i="39" l="1"/>
  <c r="X180" i="39"/>
  <c r="X180" i="40"/>
  <c r="Y179" i="40"/>
  <c r="X180" i="46"/>
  <c r="Y179" i="46"/>
  <c r="X180" i="24"/>
  <c r="Y179" i="24"/>
  <c r="X180" i="47"/>
  <c r="Y179" i="47"/>
  <c r="Y179" i="19"/>
  <c r="X180" i="19"/>
  <c r="X180" i="32"/>
  <c r="Y179" i="32"/>
  <c r="X180" i="15"/>
  <c r="Y179" i="15"/>
  <c r="X180" i="42"/>
  <c r="Y179" i="42"/>
  <c r="Y179" i="35"/>
  <c r="X180" i="35"/>
  <c r="X180" i="28"/>
  <c r="Y179" i="28"/>
  <c r="X180" i="20"/>
  <c r="Y179" i="20"/>
  <c r="X180" i="26"/>
  <c r="Y179" i="26"/>
  <c r="X180" i="36"/>
  <c r="Y179" i="36"/>
  <c r="X180" i="16"/>
  <c r="Y179" i="16"/>
  <c r="X180" i="37"/>
  <c r="Y179" i="37"/>
  <c r="Y179" i="21"/>
  <c r="X180" i="21"/>
  <c r="Y179" i="43"/>
  <c r="X180" i="43"/>
  <c r="Y179" i="31"/>
  <c r="X180" i="31"/>
  <c r="X180" i="25"/>
  <c r="Y179" i="25"/>
  <c r="Y179" i="14"/>
  <c r="X180" i="14"/>
  <c r="X180" i="30"/>
  <c r="Y179" i="30"/>
  <c r="Y179" i="27"/>
  <c r="X180" i="27"/>
  <c r="X180" i="17"/>
  <c r="Y179" i="17"/>
  <c r="X180" i="38"/>
  <c r="Y179" i="38"/>
  <c r="Y179" i="29"/>
  <c r="X180" i="29"/>
  <c r="Y179" i="33"/>
  <c r="X180" i="33"/>
  <c r="X180" i="45"/>
  <c r="Y179" i="45"/>
  <c r="Y179" i="41"/>
  <c r="X180" i="41"/>
  <c r="X180" i="34"/>
  <c r="Y179" i="34"/>
  <c r="X180" i="23"/>
  <c r="Y179" i="23"/>
  <c r="Y180" i="43" l="1"/>
  <c r="X181" i="43"/>
  <c r="Y180" i="35"/>
  <c r="X181" i="35"/>
  <c r="X181" i="19"/>
  <c r="Y180" i="19"/>
  <c r="X181" i="34"/>
  <c r="Y180" i="34"/>
  <c r="X181" i="45"/>
  <c r="Y180" i="45"/>
  <c r="X181" i="17"/>
  <c r="Y180" i="17"/>
  <c r="X181" i="30"/>
  <c r="Y180" i="30"/>
  <c r="Y180" i="25"/>
  <c r="X181" i="25"/>
  <c r="X181" i="37"/>
  <c r="Y180" i="37"/>
  <c r="X181" i="36"/>
  <c r="Y180" i="36"/>
  <c r="X181" i="20"/>
  <c r="Y180" i="20"/>
  <c r="X181" i="15"/>
  <c r="Y180" i="15"/>
  <c r="X181" i="24"/>
  <c r="Y180" i="24"/>
  <c r="X181" i="40"/>
  <c r="Y180" i="40"/>
  <c r="Y180" i="41"/>
  <c r="X181" i="41"/>
  <c r="Y180" i="33"/>
  <c r="X181" i="33"/>
  <c r="X181" i="27"/>
  <c r="Y180" i="27"/>
  <c r="X181" i="14"/>
  <c r="Y180" i="14"/>
  <c r="X181" i="31"/>
  <c r="Y180" i="31"/>
  <c r="Y180" i="21"/>
  <c r="X181" i="21"/>
  <c r="Y180" i="39"/>
  <c r="X181" i="39"/>
  <c r="X181" i="29"/>
  <c r="Y180" i="29"/>
  <c r="X181" i="23"/>
  <c r="Y180" i="23"/>
  <c r="X181" i="38"/>
  <c r="Y180" i="38"/>
  <c r="X181" i="16"/>
  <c r="Y180" i="16"/>
  <c r="X181" i="26"/>
  <c r="Y180" i="26"/>
  <c r="X181" i="28"/>
  <c r="Y180" i="28"/>
  <c r="X181" i="42"/>
  <c r="Y180" i="42"/>
  <c r="X181" i="32"/>
  <c r="Y180" i="32"/>
  <c r="X181" i="47"/>
  <c r="Y180" i="47"/>
  <c r="Y180" i="46"/>
  <c r="X181" i="46"/>
  <c r="X182" i="21" l="1"/>
  <c r="Y181" i="21"/>
  <c r="Y181" i="33"/>
  <c r="X182" i="33"/>
  <c r="X182" i="25"/>
  <c r="Y181" i="25"/>
  <c r="Y181" i="35"/>
  <c r="X182" i="35"/>
  <c r="X182" i="47"/>
  <c r="Y181" i="47"/>
  <c r="X182" i="42"/>
  <c r="Y181" i="42"/>
  <c r="X182" i="26"/>
  <c r="Y181" i="26"/>
  <c r="X182" i="38"/>
  <c r="Y181" i="38"/>
  <c r="X182" i="29"/>
  <c r="Y181" i="29"/>
  <c r="X182" i="14"/>
  <c r="Y181" i="14"/>
  <c r="X182" i="40"/>
  <c r="Y181" i="40"/>
  <c r="X182" i="15"/>
  <c r="Y181" i="15"/>
  <c r="X182" i="36"/>
  <c r="Y181" i="36"/>
  <c r="X182" i="17"/>
  <c r="Y181" i="17"/>
  <c r="X182" i="34"/>
  <c r="Y181" i="34"/>
  <c r="Y181" i="46"/>
  <c r="X182" i="46"/>
  <c r="Y181" i="39"/>
  <c r="X182" i="39"/>
  <c r="Y181" i="41"/>
  <c r="X182" i="41"/>
  <c r="Y181" i="43"/>
  <c r="X182" i="43"/>
  <c r="X182" i="32"/>
  <c r="Y181" i="32"/>
  <c r="X182" i="28"/>
  <c r="Y181" i="28"/>
  <c r="X182" i="16"/>
  <c r="Y181" i="16"/>
  <c r="Y181" i="23"/>
  <c r="X182" i="23"/>
  <c r="Y181" i="31"/>
  <c r="X182" i="31"/>
  <c r="Y181" i="27"/>
  <c r="X182" i="27"/>
  <c r="X182" i="24"/>
  <c r="Y181" i="24"/>
  <c r="X182" i="20"/>
  <c r="Y181" i="20"/>
  <c r="X182" i="37"/>
  <c r="Y181" i="37"/>
  <c r="X182" i="30"/>
  <c r="Y181" i="30"/>
  <c r="X182" i="45"/>
  <c r="Y181" i="45"/>
  <c r="Y181" i="19"/>
  <c r="X182" i="19"/>
  <c r="X183" i="31" l="1"/>
  <c r="Y182" i="31"/>
  <c r="Y182" i="41"/>
  <c r="X183" i="41"/>
  <c r="Y182" i="46"/>
  <c r="X183" i="46"/>
  <c r="Y182" i="35"/>
  <c r="X183" i="35"/>
  <c r="Y182" i="33"/>
  <c r="X183" i="33"/>
  <c r="X183" i="24"/>
  <c r="Y182" i="24"/>
  <c r="X183" i="16"/>
  <c r="Y182" i="16"/>
  <c r="X183" i="32"/>
  <c r="Y182" i="32"/>
  <c r="X183" i="17"/>
  <c r="Y182" i="17"/>
  <c r="X183" i="15"/>
  <c r="Y182" i="15"/>
  <c r="X183" i="14"/>
  <c r="Y182" i="14"/>
  <c r="X183" i="38"/>
  <c r="Y182" i="38"/>
  <c r="X183" i="42"/>
  <c r="Y182" i="42"/>
  <c r="X183" i="37"/>
  <c r="Y182" i="37"/>
  <c r="Y182" i="19"/>
  <c r="X183" i="19"/>
  <c r="X183" i="27"/>
  <c r="Y182" i="27"/>
  <c r="X183" i="23"/>
  <c r="Y182" i="23"/>
  <c r="Y182" i="43"/>
  <c r="X183" i="43"/>
  <c r="Y182" i="39"/>
  <c r="X183" i="39"/>
  <c r="X183" i="45"/>
  <c r="Y182" i="45"/>
  <c r="X183" i="30"/>
  <c r="Y182" i="30"/>
  <c r="X183" i="20"/>
  <c r="Y182" i="20"/>
  <c r="X183" i="28"/>
  <c r="Y182" i="28"/>
  <c r="X183" i="34"/>
  <c r="Y182" i="34"/>
  <c r="X183" i="36"/>
  <c r="Y182" i="36"/>
  <c r="X183" i="40"/>
  <c r="Y182" i="40"/>
  <c r="Y182" i="29"/>
  <c r="X183" i="29"/>
  <c r="X183" i="26"/>
  <c r="Y182" i="26"/>
  <c r="X183" i="47"/>
  <c r="Y182" i="47"/>
  <c r="X183" i="25"/>
  <c r="Y182" i="25"/>
  <c r="X183" i="21"/>
  <c r="Y182" i="21"/>
  <c r="X184" i="43" l="1"/>
  <c r="Y183" i="43"/>
  <c r="Y183" i="35"/>
  <c r="X184" i="35"/>
  <c r="Y183" i="41"/>
  <c r="X184" i="41"/>
  <c r="X184" i="25"/>
  <c r="Y183" i="25"/>
  <c r="X184" i="26"/>
  <c r="Y183" i="26"/>
  <c r="X184" i="40"/>
  <c r="Y183" i="40"/>
  <c r="X184" i="34"/>
  <c r="Y183" i="34"/>
  <c r="X184" i="20"/>
  <c r="Y183" i="20"/>
  <c r="X184" i="45"/>
  <c r="Y183" i="45"/>
  <c r="X184" i="27"/>
  <c r="Y183" i="27"/>
  <c r="Y183" i="37"/>
  <c r="X184" i="37"/>
  <c r="X184" i="38"/>
  <c r="Y183" i="38"/>
  <c r="X184" i="15"/>
  <c r="Y183" i="15"/>
  <c r="X184" i="32"/>
  <c r="Y183" i="32"/>
  <c r="X184" i="24"/>
  <c r="Y183" i="24"/>
  <c r="Y183" i="39"/>
  <c r="X184" i="39"/>
  <c r="Y183" i="19"/>
  <c r="X184" i="19"/>
  <c r="X184" i="33"/>
  <c r="Y183" i="33"/>
  <c r="Y183" i="46"/>
  <c r="X184" i="46"/>
  <c r="Y183" i="29"/>
  <c r="X184" i="29"/>
  <c r="X184" i="21"/>
  <c r="Y183" i="21"/>
  <c r="X184" i="47"/>
  <c r="Y183" i="47"/>
  <c r="X184" i="36"/>
  <c r="Y183" i="36"/>
  <c r="X184" i="28"/>
  <c r="Y183" i="28"/>
  <c r="X184" i="30"/>
  <c r="Y183" i="30"/>
  <c r="X184" i="23"/>
  <c r="Y183" i="23"/>
  <c r="X184" i="42"/>
  <c r="Y183" i="42"/>
  <c r="X184" i="14"/>
  <c r="Y183" i="14"/>
  <c r="X184" i="17"/>
  <c r="Y183" i="17"/>
  <c r="X184" i="16"/>
  <c r="Y183" i="16"/>
  <c r="X184" i="31"/>
  <c r="Y183" i="31"/>
  <c r="X185" i="29" l="1"/>
  <c r="Y184" i="29"/>
  <c r="Y184" i="39"/>
  <c r="X185" i="39"/>
  <c r="X185" i="35"/>
  <c r="Y184" i="35"/>
  <c r="X185" i="16"/>
  <c r="Y184" i="16"/>
  <c r="X185" i="14"/>
  <c r="Y184" i="14"/>
  <c r="Y184" i="23"/>
  <c r="X185" i="23"/>
  <c r="X185" i="28"/>
  <c r="Y184" i="28"/>
  <c r="X185" i="47"/>
  <c r="Y184" i="47"/>
  <c r="X185" i="33"/>
  <c r="Y184" i="33"/>
  <c r="X185" i="32"/>
  <c r="Y184" i="32"/>
  <c r="X185" i="38"/>
  <c r="Y184" i="38"/>
  <c r="X185" i="27"/>
  <c r="Y184" i="27"/>
  <c r="X185" i="20"/>
  <c r="Y184" i="20"/>
  <c r="X185" i="40"/>
  <c r="Y184" i="40"/>
  <c r="X185" i="25"/>
  <c r="Y184" i="25"/>
  <c r="Y184" i="46"/>
  <c r="X185" i="46"/>
  <c r="Y184" i="19"/>
  <c r="X185" i="19"/>
  <c r="Y184" i="37"/>
  <c r="X185" i="37"/>
  <c r="X185" i="41"/>
  <c r="Y184" i="41"/>
  <c r="Y184" i="31"/>
  <c r="X185" i="31"/>
  <c r="X185" i="17"/>
  <c r="Y184" i="17"/>
  <c r="X185" i="42"/>
  <c r="Y184" i="42"/>
  <c r="X185" i="30"/>
  <c r="Y184" i="30"/>
  <c r="X185" i="36"/>
  <c r="Y184" i="36"/>
  <c r="X185" i="21"/>
  <c r="Y184" i="21"/>
  <c r="X185" i="24"/>
  <c r="Y184" i="24"/>
  <c r="X185" i="15"/>
  <c r="Y184" i="15"/>
  <c r="X185" i="45"/>
  <c r="Y184" i="45"/>
  <c r="X185" i="34"/>
  <c r="Y184" i="34"/>
  <c r="X185" i="26"/>
  <c r="Y184" i="26"/>
  <c r="Y184" i="43"/>
  <c r="X185" i="43"/>
  <c r="X186" i="31" l="1"/>
  <c r="Y185" i="31"/>
  <c r="Y185" i="37"/>
  <c r="X186" i="37"/>
  <c r="Y185" i="46"/>
  <c r="X186" i="46"/>
  <c r="Y185" i="23"/>
  <c r="X186" i="23"/>
  <c r="Y185" i="39"/>
  <c r="X186" i="39"/>
  <c r="X186" i="45"/>
  <c r="Y185" i="45"/>
  <c r="X186" i="24"/>
  <c r="Y185" i="24"/>
  <c r="X186" i="36"/>
  <c r="Y185" i="36"/>
  <c r="X186" i="42"/>
  <c r="Y185" i="42"/>
  <c r="X186" i="40"/>
  <c r="Y185" i="40"/>
  <c r="Y185" i="27"/>
  <c r="X186" i="27"/>
  <c r="X186" i="32"/>
  <c r="Y185" i="32"/>
  <c r="X186" i="47"/>
  <c r="Y185" i="47"/>
  <c r="Y185" i="16"/>
  <c r="X186" i="16"/>
  <c r="Y185" i="43"/>
  <c r="X186" i="43"/>
  <c r="X186" i="19"/>
  <c r="Y185" i="19"/>
  <c r="X186" i="26"/>
  <c r="Y185" i="26"/>
  <c r="X186" i="34"/>
  <c r="Y185" i="34"/>
  <c r="X186" i="15"/>
  <c r="Y185" i="15"/>
  <c r="X186" i="21"/>
  <c r="Y185" i="21"/>
  <c r="X186" i="30"/>
  <c r="Y185" i="30"/>
  <c r="X186" i="17"/>
  <c r="Y185" i="17"/>
  <c r="Y185" i="41"/>
  <c r="X186" i="41"/>
  <c r="X186" i="25"/>
  <c r="Y185" i="25"/>
  <c r="X186" i="20"/>
  <c r="Y185" i="20"/>
  <c r="X186" i="38"/>
  <c r="Y185" i="38"/>
  <c r="Y185" i="33"/>
  <c r="X186" i="33"/>
  <c r="X186" i="28"/>
  <c r="Y185" i="28"/>
  <c r="X186" i="14"/>
  <c r="Y185" i="14"/>
  <c r="X186" i="35"/>
  <c r="Y185" i="35"/>
  <c r="X186" i="29"/>
  <c r="Y185" i="29"/>
  <c r="X187" i="16" l="1"/>
  <c r="Y186" i="16"/>
  <c r="X187" i="23"/>
  <c r="Y186" i="23"/>
  <c r="X187" i="37"/>
  <c r="Y186" i="37"/>
  <c r="Y186" i="35"/>
  <c r="X187" i="35"/>
  <c r="X187" i="28"/>
  <c r="Y186" i="28"/>
  <c r="X187" i="38"/>
  <c r="Y186" i="38"/>
  <c r="X187" i="25"/>
  <c r="Y186" i="25"/>
  <c r="X187" i="17"/>
  <c r="Y186" i="17"/>
  <c r="X187" i="21"/>
  <c r="Y186" i="21"/>
  <c r="X187" i="34"/>
  <c r="Y186" i="34"/>
  <c r="X187" i="19"/>
  <c r="Y186" i="19"/>
  <c r="X187" i="32"/>
  <c r="Y186" i="32"/>
  <c r="X187" i="40"/>
  <c r="Y186" i="40"/>
  <c r="X187" i="36"/>
  <c r="Y186" i="36"/>
  <c r="X187" i="45"/>
  <c r="Y186" i="45"/>
  <c r="Y186" i="33"/>
  <c r="X187" i="33"/>
  <c r="Y186" i="41"/>
  <c r="X187" i="41"/>
  <c r="Y186" i="43"/>
  <c r="X187" i="43"/>
  <c r="X187" i="27"/>
  <c r="Y186" i="27"/>
  <c r="Y186" i="39"/>
  <c r="X187" i="39"/>
  <c r="Y186" i="46"/>
  <c r="X187" i="46"/>
  <c r="Y186" i="29"/>
  <c r="X187" i="29"/>
  <c r="X187" i="14"/>
  <c r="Y186" i="14"/>
  <c r="X187" i="20"/>
  <c r="Y186" i="20"/>
  <c r="X187" i="30"/>
  <c r="Y186" i="30"/>
  <c r="X187" i="15"/>
  <c r="Y186" i="15"/>
  <c r="X187" i="26"/>
  <c r="Y186" i="26"/>
  <c r="X187" i="47"/>
  <c r="Y186" i="47"/>
  <c r="X187" i="42"/>
  <c r="Y186" i="42"/>
  <c r="X187" i="24"/>
  <c r="Y186" i="24"/>
  <c r="X187" i="31"/>
  <c r="Y186" i="31"/>
  <c r="X188" i="29" l="1"/>
  <c r="Y187" i="29"/>
  <c r="X188" i="39"/>
  <c r="Y187" i="39"/>
  <c r="Y187" i="43"/>
  <c r="X188" i="43"/>
  <c r="Y187" i="33"/>
  <c r="X188" i="33"/>
  <c r="X188" i="35"/>
  <c r="Y187" i="35"/>
  <c r="X188" i="24"/>
  <c r="Y187" i="24"/>
  <c r="X188" i="47"/>
  <c r="Y187" i="47"/>
  <c r="X188" i="15"/>
  <c r="Y187" i="15"/>
  <c r="X188" i="20"/>
  <c r="Y187" i="20"/>
  <c r="X188" i="36"/>
  <c r="Y187" i="36"/>
  <c r="X188" i="32"/>
  <c r="Y187" i="32"/>
  <c r="X188" i="34"/>
  <c r="Y187" i="34"/>
  <c r="X188" i="17"/>
  <c r="Y187" i="17"/>
  <c r="X188" i="38"/>
  <c r="Y187" i="38"/>
  <c r="Y187" i="23"/>
  <c r="X188" i="23"/>
  <c r="Y187" i="46"/>
  <c r="X188" i="46"/>
  <c r="Y187" i="41"/>
  <c r="X188" i="41"/>
  <c r="X188" i="31"/>
  <c r="Y187" i="31"/>
  <c r="X188" i="42"/>
  <c r="Y187" i="42"/>
  <c r="X188" i="26"/>
  <c r="Y187" i="26"/>
  <c r="X188" i="30"/>
  <c r="Y187" i="30"/>
  <c r="X188" i="14"/>
  <c r="Y187" i="14"/>
  <c r="Y187" i="27"/>
  <c r="X188" i="27"/>
  <c r="X188" i="45"/>
  <c r="Y187" i="45"/>
  <c r="X188" i="40"/>
  <c r="Y187" i="40"/>
  <c r="X188" i="19"/>
  <c r="Y187" i="19"/>
  <c r="X188" i="21"/>
  <c r="Y187" i="21"/>
  <c r="X188" i="25"/>
  <c r="Y187" i="25"/>
  <c r="X188" i="28"/>
  <c r="Y187" i="28"/>
  <c r="Y187" i="37"/>
  <c r="X188" i="37"/>
  <c r="Y187" i="16"/>
  <c r="X188" i="16"/>
  <c r="X189" i="46" l="1"/>
  <c r="Y188" i="46"/>
  <c r="Y188" i="33"/>
  <c r="X189" i="33"/>
  <c r="X189" i="37"/>
  <c r="Y188" i="37"/>
  <c r="X189" i="25"/>
  <c r="Y188" i="25"/>
  <c r="X189" i="19"/>
  <c r="Y188" i="19"/>
  <c r="X189" i="45"/>
  <c r="Y188" i="45"/>
  <c r="X189" i="14"/>
  <c r="Y188" i="14"/>
  <c r="X189" i="26"/>
  <c r="Y188" i="26"/>
  <c r="Y188" i="31"/>
  <c r="X189" i="31"/>
  <c r="X189" i="38"/>
  <c r="Y188" i="38"/>
  <c r="X189" i="34"/>
  <c r="Y188" i="34"/>
  <c r="X189" i="36"/>
  <c r="Y188" i="36"/>
  <c r="X189" i="15"/>
  <c r="Y188" i="15"/>
  <c r="X189" i="24"/>
  <c r="Y188" i="24"/>
  <c r="X189" i="39"/>
  <c r="Y188" i="39"/>
  <c r="Y188" i="16"/>
  <c r="X189" i="16"/>
  <c r="Y188" i="27"/>
  <c r="X189" i="27"/>
  <c r="Y188" i="41"/>
  <c r="X189" i="41"/>
  <c r="Y188" i="23"/>
  <c r="X189" i="23"/>
  <c r="Y188" i="43"/>
  <c r="X189" i="43"/>
  <c r="X189" i="28"/>
  <c r="Y188" i="28"/>
  <c r="Y188" i="21"/>
  <c r="X189" i="21"/>
  <c r="X189" i="40"/>
  <c r="Y188" i="40"/>
  <c r="X189" i="30"/>
  <c r="Y188" i="30"/>
  <c r="X189" i="42"/>
  <c r="Y188" i="42"/>
  <c r="X189" i="17"/>
  <c r="Y188" i="17"/>
  <c r="X189" i="32"/>
  <c r="Y188" i="32"/>
  <c r="X189" i="20"/>
  <c r="Y188" i="20"/>
  <c r="X189" i="47"/>
  <c r="Y188" i="47"/>
  <c r="Y188" i="35"/>
  <c r="X189" i="35"/>
  <c r="Y188" i="29"/>
  <c r="X189" i="29"/>
  <c r="X190" i="35" l="1"/>
  <c r="Y189" i="35"/>
  <c r="Y189" i="21"/>
  <c r="X190" i="21"/>
  <c r="Y189" i="43"/>
  <c r="X190" i="43"/>
  <c r="X190" i="41"/>
  <c r="Y189" i="41"/>
  <c r="Y189" i="16"/>
  <c r="X190" i="16"/>
  <c r="Y189" i="33"/>
  <c r="X190" i="33"/>
  <c r="X190" i="17"/>
  <c r="Y189" i="17"/>
  <c r="X190" i="30"/>
  <c r="Y189" i="30"/>
  <c r="X190" i="24"/>
  <c r="Y189" i="24"/>
  <c r="X190" i="36"/>
  <c r="Y189" i="36"/>
  <c r="X190" i="38"/>
  <c r="Y189" i="38"/>
  <c r="X190" i="26"/>
  <c r="Y189" i="26"/>
  <c r="X190" i="45"/>
  <c r="Y189" i="45"/>
  <c r="Y189" i="25"/>
  <c r="X190" i="25"/>
  <c r="X190" i="23"/>
  <c r="Y189" i="23"/>
  <c r="Y189" i="27"/>
  <c r="X190" i="27"/>
  <c r="X190" i="31"/>
  <c r="Y189" i="31"/>
  <c r="X190" i="20"/>
  <c r="Y189" i="20"/>
  <c r="X190" i="29"/>
  <c r="Y189" i="29"/>
  <c r="X190" i="47"/>
  <c r="Y189" i="47"/>
  <c r="X190" i="32"/>
  <c r="Y189" i="32"/>
  <c r="X190" i="42"/>
  <c r="Y189" i="42"/>
  <c r="X190" i="40"/>
  <c r="Y189" i="40"/>
  <c r="X190" i="28"/>
  <c r="Y189" i="28"/>
  <c r="Y189" i="39"/>
  <c r="X190" i="39"/>
  <c r="X190" i="15"/>
  <c r="Y189" i="15"/>
  <c r="X190" i="34"/>
  <c r="Y189" i="34"/>
  <c r="X190" i="14"/>
  <c r="Y189" i="14"/>
  <c r="X190" i="19"/>
  <c r="Y189" i="19"/>
  <c r="Y189" i="37"/>
  <c r="X190" i="37"/>
  <c r="Y189" i="46"/>
  <c r="X190" i="46"/>
  <c r="Y190" i="37" l="1"/>
  <c r="X191" i="37"/>
  <c r="X191" i="27"/>
  <c r="Y190" i="27"/>
  <c r="Y190" i="25"/>
  <c r="X191" i="25"/>
  <c r="Y190" i="33"/>
  <c r="X191" i="33"/>
  <c r="X191" i="21"/>
  <c r="Y190" i="21"/>
  <c r="Y190" i="14"/>
  <c r="X191" i="14"/>
  <c r="X191" i="15"/>
  <c r="Y190" i="15"/>
  <c r="X191" i="28"/>
  <c r="Y190" i="28"/>
  <c r="X191" i="42"/>
  <c r="Y190" i="42"/>
  <c r="X191" i="47"/>
  <c r="Y190" i="47"/>
  <c r="X191" i="20"/>
  <c r="Y190" i="20"/>
  <c r="X191" i="26"/>
  <c r="Y190" i="26"/>
  <c r="X191" i="36"/>
  <c r="Y190" i="36"/>
  <c r="X191" i="30"/>
  <c r="Y190" i="30"/>
  <c r="X191" i="41"/>
  <c r="Y190" i="41"/>
  <c r="Y190" i="46"/>
  <c r="X191" i="46"/>
  <c r="X191" i="16"/>
  <c r="Y190" i="16"/>
  <c r="Y190" i="43"/>
  <c r="X191" i="43"/>
  <c r="Y190" i="39"/>
  <c r="X191" i="39"/>
  <c r="X191" i="19"/>
  <c r="Y190" i="19"/>
  <c r="X191" i="34"/>
  <c r="Y190" i="34"/>
  <c r="X191" i="40"/>
  <c r="Y190" i="40"/>
  <c r="X191" i="32"/>
  <c r="Y190" i="32"/>
  <c r="X191" i="29"/>
  <c r="Y190" i="29"/>
  <c r="Y190" i="31"/>
  <c r="X191" i="31"/>
  <c r="X191" i="23"/>
  <c r="Y190" i="23"/>
  <c r="X191" i="45"/>
  <c r="Y190" i="45"/>
  <c r="X191" i="38"/>
  <c r="Y190" i="38"/>
  <c r="X191" i="24"/>
  <c r="Y190" i="24"/>
  <c r="X191" i="17"/>
  <c r="Y190" i="17"/>
  <c r="X191" i="35"/>
  <c r="Y190" i="35"/>
  <c r="Y191" i="43" l="1"/>
  <c r="X192" i="43"/>
  <c r="Y191" i="46"/>
  <c r="X192" i="46"/>
  <c r="X192" i="14"/>
  <c r="Y191" i="14"/>
  <c r="Y191" i="33"/>
  <c r="X192" i="33"/>
  <c r="X192" i="17"/>
  <c r="Y191" i="17"/>
  <c r="X192" i="38"/>
  <c r="Y191" i="38"/>
  <c r="X192" i="23"/>
  <c r="Y191" i="23"/>
  <c r="X192" i="29"/>
  <c r="Y191" i="29"/>
  <c r="X192" i="40"/>
  <c r="Y191" i="40"/>
  <c r="Y191" i="19"/>
  <c r="X192" i="19"/>
  <c r="X192" i="30"/>
  <c r="Y191" i="30"/>
  <c r="X192" i="26"/>
  <c r="Y191" i="26"/>
  <c r="X192" i="47"/>
  <c r="Y191" i="47"/>
  <c r="X192" i="28"/>
  <c r="Y191" i="28"/>
  <c r="Y191" i="27"/>
  <c r="X192" i="27"/>
  <c r="Y191" i="39"/>
  <c r="X192" i="39"/>
  <c r="Y191" i="25"/>
  <c r="X192" i="25"/>
  <c r="Y191" i="37"/>
  <c r="X192" i="37"/>
  <c r="Y191" i="31"/>
  <c r="X192" i="31"/>
  <c r="X192" i="35"/>
  <c r="Y191" i="35"/>
  <c r="X192" i="24"/>
  <c r="Y191" i="24"/>
  <c r="X192" i="45"/>
  <c r="Y191" i="45"/>
  <c r="X192" i="32"/>
  <c r="Y191" i="32"/>
  <c r="X192" i="34"/>
  <c r="Y191" i="34"/>
  <c r="X192" i="16"/>
  <c r="Y191" i="16"/>
  <c r="X192" i="41"/>
  <c r="Y191" i="41"/>
  <c r="X192" i="36"/>
  <c r="Y191" i="36"/>
  <c r="X192" i="20"/>
  <c r="Y191" i="20"/>
  <c r="X192" i="42"/>
  <c r="Y191" i="42"/>
  <c r="X192" i="15"/>
  <c r="Y191" i="15"/>
  <c r="Y191" i="21"/>
  <c r="X192" i="21"/>
  <c r="Y192" i="37" l="1"/>
  <c r="X193" i="37"/>
  <c r="X193" i="39"/>
  <c r="Y192" i="39"/>
  <c r="Y192" i="19"/>
  <c r="X193" i="19"/>
  <c r="Y192" i="33"/>
  <c r="X193" i="33"/>
  <c r="X193" i="46"/>
  <c r="Y192" i="46"/>
  <c r="X193" i="15"/>
  <c r="Y192" i="15"/>
  <c r="X193" i="20"/>
  <c r="Y192" i="20"/>
  <c r="Y192" i="41"/>
  <c r="X193" i="41"/>
  <c r="X193" i="34"/>
  <c r="Y192" i="34"/>
  <c r="X193" i="45"/>
  <c r="Y192" i="45"/>
  <c r="X193" i="35"/>
  <c r="Y192" i="35"/>
  <c r="X193" i="28"/>
  <c r="Y192" i="28"/>
  <c r="X193" i="26"/>
  <c r="Y192" i="26"/>
  <c r="Y192" i="29"/>
  <c r="X193" i="29"/>
  <c r="X193" i="38"/>
  <c r="Y192" i="38"/>
  <c r="Y192" i="31"/>
  <c r="X193" i="31"/>
  <c r="X193" i="25"/>
  <c r="Y192" i="25"/>
  <c r="Y192" i="27"/>
  <c r="X193" i="27"/>
  <c r="Y192" i="43"/>
  <c r="X193" i="43"/>
  <c r="X193" i="21"/>
  <c r="Y192" i="21"/>
  <c r="X193" i="42"/>
  <c r="Y192" i="42"/>
  <c r="X193" i="36"/>
  <c r="Y192" i="36"/>
  <c r="Y192" i="16"/>
  <c r="X193" i="16"/>
  <c r="X193" i="32"/>
  <c r="Y192" i="32"/>
  <c r="X193" i="24"/>
  <c r="Y192" i="24"/>
  <c r="X193" i="47"/>
  <c r="Y192" i="47"/>
  <c r="X193" i="30"/>
  <c r="Y192" i="30"/>
  <c r="X193" i="40"/>
  <c r="Y192" i="40"/>
  <c r="Y192" i="23"/>
  <c r="X193" i="23"/>
  <c r="X193" i="17"/>
  <c r="Y192" i="17"/>
  <c r="X193" i="14"/>
  <c r="Y192" i="14"/>
  <c r="Y193" i="27" l="1"/>
  <c r="X194" i="27"/>
  <c r="X194" i="31"/>
  <c r="Y193" i="31"/>
  <c r="X194" i="29"/>
  <c r="Y193" i="29"/>
  <c r="Y193" i="41"/>
  <c r="X194" i="41"/>
  <c r="X194" i="33"/>
  <c r="Y193" i="33"/>
  <c r="X194" i="40"/>
  <c r="Y193" i="40"/>
  <c r="X194" i="47"/>
  <c r="Y193" i="47"/>
  <c r="X194" i="32"/>
  <c r="Y193" i="32"/>
  <c r="X194" i="36"/>
  <c r="Y193" i="36"/>
  <c r="X194" i="21"/>
  <c r="Y193" i="21"/>
  <c r="X194" i="28"/>
  <c r="Y193" i="28"/>
  <c r="X194" i="45"/>
  <c r="Y193" i="45"/>
  <c r="X194" i="15"/>
  <c r="Y193" i="15"/>
  <c r="X194" i="39"/>
  <c r="Y193" i="39"/>
  <c r="X194" i="23"/>
  <c r="Y193" i="23"/>
  <c r="Y193" i="16"/>
  <c r="X194" i="16"/>
  <c r="X194" i="43"/>
  <c r="Y193" i="43"/>
  <c r="Y193" i="19"/>
  <c r="X194" i="19"/>
  <c r="Y193" i="37"/>
  <c r="X194" i="37"/>
  <c r="X194" i="17"/>
  <c r="Y193" i="17"/>
  <c r="X194" i="14"/>
  <c r="Y193" i="14"/>
  <c r="X194" i="30"/>
  <c r="Y193" i="30"/>
  <c r="X194" i="24"/>
  <c r="Y193" i="24"/>
  <c r="X194" i="42"/>
  <c r="Y193" i="42"/>
  <c r="Y193" i="25"/>
  <c r="X194" i="25"/>
  <c r="X194" i="38"/>
  <c r="Y193" i="38"/>
  <c r="X194" i="26"/>
  <c r="Y193" i="26"/>
  <c r="Y193" i="35"/>
  <c r="X194" i="35"/>
  <c r="X194" i="34"/>
  <c r="Y193" i="34"/>
  <c r="Y193" i="20"/>
  <c r="X194" i="20"/>
  <c r="X194" i="46"/>
  <c r="Y193" i="46"/>
  <c r="X195" i="19" l="1"/>
  <c r="Y194" i="19"/>
  <c r="Y194" i="16"/>
  <c r="X195" i="16"/>
  <c r="Y194" i="41"/>
  <c r="X195" i="41"/>
  <c r="X195" i="38"/>
  <c r="Y194" i="38"/>
  <c r="X195" i="42"/>
  <c r="Y194" i="42"/>
  <c r="X195" i="30"/>
  <c r="Y194" i="30"/>
  <c r="X195" i="17"/>
  <c r="Y194" i="17"/>
  <c r="X195" i="39"/>
  <c r="Y194" i="39"/>
  <c r="X195" i="45"/>
  <c r="Y194" i="45"/>
  <c r="Y194" i="21"/>
  <c r="X195" i="21"/>
  <c r="X195" i="32"/>
  <c r="Y194" i="32"/>
  <c r="X195" i="40"/>
  <c r="Y194" i="40"/>
  <c r="Y194" i="31"/>
  <c r="X195" i="31"/>
  <c r="Y194" i="35"/>
  <c r="X195" i="35"/>
  <c r="Y194" i="25"/>
  <c r="X195" i="25"/>
  <c r="Y194" i="37"/>
  <c r="X195" i="37"/>
  <c r="Y194" i="27"/>
  <c r="X195" i="27"/>
  <c r="X195" i="20"/>
  <c r="Y194" i="20"/>
  <c r="X195" i="46"/>
  <c r="Y194" i="46"/>
  <c r="X195" i="34"/>
  <c r="Y194" i="34"/>
  <c r="X195" i="26"/>
  <c r="Y194" i="26"/>
  <c r="X195" i="24"/>
  <c r="Y194" i="24"/>
  <c r="Y194" i="14"/>
  <c r="X195" i="14"/>
  <c r="X195" i="43"/>
  <c r="Y194" i="43"/>
  <c r="X195" i="23"/>
  <c r="Y194" i="23"/>
  <c r="X195" i="15"/>
  <c r="Y194" i="15"/>
  <c r="X195" i="28"/>
  <c r="Y194" i="28"/>
  <c r="X195" i="36"/>
  <c r="Y194" i="36"/>
  <c r="X195" i="47"/>
  <c r="Y194" i="47"/>
  <c r="X195" i="33"/>
  <c r="Y194" i="33"/>
  <c r="X195" i="29"/>
  <c r="Y194" i="29"/>
  <c r="X196" i="37" l="1"/>
  <c r="Y195" i="37"/>
  <c r="Y195" i="35"/>
  <c r="X196" i="35"/>
  <c r="Y195" i="21"/>
  <c r="X196" i="21"/>
  <c r="Y195" i="16"/>
  <c r="X196" i="16"/>
  <c r="X196" i="36"/>
  <c r="Y195" i="36"/>
  <c r="Y195" i="43"/>
  <c r="X196" i="43"/>
  <c r="X196" i="24"/>
  <c r="Y195" i="24"/>
  <c r="X196" i="34"/>
  <c r="Y195" i="34"/>
  <c r="X196" i="20"/>
  <c r="Y195" i="20"/>
  <c r="X196" i="40"/>
  <c r="Y195" i="40"/>
  <c r="X196" i="39"/>
  <c r="Y195" i="39"/>
  <c r="X196" i="30"/>
  <c r="Y195" i="30"/>
  <c r="X196" i="38"/>
  <c r="Y195" i="38"/>
  <c r="X196" i="14"/>
  <c r="Y195" i="14"/>
  <c r="Y195" i="27"/>
  <c r="X196" i="27"/>
  <c r="X196" i="25"/>
  <c r="Y195" i="25"/>
  <c r="Y195" i="31"/>
  <c r="X196" i="31"/>
  <c r="Y195" i="41"/>
  <c r="X196" i="41"/>
  <c r="Y195" i="33"/>
  <c r="X196" i="33"/>
  <c r="X196" i="15"/>
  <c r="Y195" i="15"/>
  <c r="Y195" i="29"/>
  <c r="X196" i="29"/>
  <c r="X196" i="47"/>
  <c r="Y195" i="47"/>
  <c r="X196" i="28"/>
  <c r="Y195" i="28"/>
  <c r="Y195" i="23"/>
  <c r="X196" i="23"/>
  <c r="X196" i="26"/>
  <c r="Y195" i="26"/>
  <c r="X196" i="46"/>
  <c r="Y195" i="46"/>
  <c r="X196" i="32"/>
  <c r="Y195" i="32"/>
  <c r="X196" i="45"/>
  <c r="Y195" i="45"/>
  <c r="X196" i="17"/>
  <c r="Y195" i="17"/>
  <c r="X196" i="42"/>
  <c r="Y195" i="42"/>
  <c r="X196" i="19"/>
  <c r="Y195" i="19"/>
  <c r="Y196" i="23" l="1"/>
  <c r="X197" i="23"/>
  <c r="Y196" i="43"/>
  <c r="X197" i="43"/>
  <c r="Y196" i="35"/>
  <c r="X197" i="35"/>
  <c r="X197" i="42"/>
  <c r="Y196" i="42"/>
  <c r="X197" i="45"/>
  <c r="Y196" i="45"/>
  <c r="Y196" i="46"/>
  <c r="X197" i="46"/>
  <c r="X197" i="47"/>
  <c r="Y196" i="47"/>
  <c r="X197" i="15"/>
  <c r="Y196" i="15"/>
  <c r="Y196" i="25"/>
  <c r="X197" i="25"/>
  <c r="X197" i="14"/>
  <c r="Y196" i="14"/>
  <c r="X197" i="30"/>
  <c r="Y196" i="30"/>
  <c r="Y196" i="40"/>
  <c r="X197" i="40"/>
  <c r="X197" i="34"/>
  <c r="Y196" i="34"/>
  <c r="Y196" i="16"/>
  <c r="X197" i="16"/>
  <c r="Y196" i="29"/>
  <c r="X197" i="29"/>
  <c r="Y196" i="33"/>
  <c r="X197" i="33"/>
  <c r="X197" i="31"/>
  <c r="Y196" i="31"/>
  <c r="X197" i="27"/>
  <c r="Y196" i="27"/>
  <c r="X197" i="21"/>
  <c r="Y196" i="21"/>
  <c r="X197" i="41"/>
  <c r="Y196" i="41"/>
  <c r="X197" i="19"/>
  <c r="Y196" i="19"/>
  <c r="X197" i="17"/>
  <c r="Y196" i="17"/>
  <c r="X197" i="32"/>
  <c r="Y196" i="32"/>
  <c r="X197" i="26"/>
  <c r="Y196" i="26"/>
  <c r="X197" i="28"/>
  <c r="Y196" i="28"/>
  <c r="X197" i="38"/>
  <c r="Y196" i="38"/>
  <c r="Y196" i="39"/>
  <c r="X197" i="39"/>
  <c r="X197" i="20"/>
  <c r="Y196" i="20"/>
  <c r="X197" i="24"/>
  <c r="Y196" i="24"/>
  <c r="X197" i="36"/>
  <c r="Y196" i="36"/>
  <c r="X197" i="37"/>
  <c r="Y196" i="37"/>
  <c r="Y197" i="33" l="1"/>
  <c r="X198" i="33"/>
  <c r="Y197" i="16"/>
  <c r="X198" i="16"/>
  <c r="X198" i="40"/>
  <c r="Y197" i="40"/>
  <c r="Y197" i="46"/>
  <c r="X198" i="46"/>
  <c r="Y197" i="43"/>
  <c r="X198" i="43"/>
  <c r="X198" i="20"/>
  <c r="Y197" i="20"/>
  <c r="X198" i="26"/>
  <c r="Y197" i="26"/>
  <c r="X198" i="17"/>
  <c r="Y197" i="17"/>
  <c r="X198" i="41"/>
  <c r="Y197" i="41"/>
  <c r="Y197" i="27"/>
  <c r="X198" i="27"/>
  <c r="X198" i="14"/>
  <c r="Y197" i="14"/>
  <c r="X198" i="15"/>
  <c r="Y197" i="15"/>
  <c r="X198" i="42"/>
  <c r="Y197" i="42"/>
  <c r="X198" i="29"/>
  <c r="Y197" i="29"/>
  <c r="X198" i="25"/>
  <c r="Y197" i="25"/>
  <c r="X198" i="35"/>
  <c r="Y197" i="35"/>
  <c r="Y197" i="23"/>
  <c r="X198" i="23"/>
  <c r="X198" i="36"/>
  <c r="Y197" i="36"/>
  <c r="X198" i="38"/>
  <c r="Y197" i="38"/>
  <c r="Y197" i="39"/>
  <c r="X198" i="39"/>
  <c r="Y197" i="37"/>
  <c r="X198" i="37"/>
  <c r="X198" i="24"/>
  <c r="Y197" i="24"/>
  <c r="X198" i="28"/>
  <c r="Y197" i="28"/>
  <c r="X198" i="32"/>
  <c r="Y197" i="32"/>
  <c r="X198" i="19"/>
  <c r="Y197" i="19"/>
  <c r="Y197" i="21"/>
  <c r="X198" i="21"/>
  <c r="X198" i="31"/>
  <c r="Y197" i="31"/>
  <c r="X198" i="34"/>
  <c r="Y197" i="34"/>
  <c r="X198" i="30"/>
  <c r="Y197" i="30"/>
  <c r="X198" i="47"/>
  <c r="Y197" i="47"/>
  <c r="X198" i="45"/>
  <c r="Y197" i="45"/>
  <c r="Y198" i="21" l="1"/>
  <c r="X199" i="21"/>
  <c r="Y198" i="39"/>
  <c r="X199" i="39"/>
  <c r="Y198" i="27"/>
  <c r="X199" i="27"/>
  <c r="Y198" i="46"/>
  <c r="X199" i="46"/>
  <c r="Y198" i="16"/>
  <c r="X199" i="16"/>
  <c r="X199" i="47"/>
  <c r="Y198" i="47"/>
  <c r="X199" i="32"/>
  <c r="Y198" i="32"/>
  <c r="X199" i="24"/>
  <c r="Y198" i="24"/>
  <c r="X199" i="36"/>
  <c r="Y198" i="36"/>
  <c r="Y198" i="35"/>
  <c r="X199" i="35"/>
  <c r="Y198" i="29"/>
  <c r="X199" i="29"/>
  <c r="X199" i="15"/>
  <c r="Y198" i="15"/>
  <c r="X199" i="17"/>
  <c r="Y198" i="17"/>
  <c r="X199" i="20"/>
  <c r="Y198" i="20"/>
  <c r="X199" i="34"/>
  <c r="Y198" i="34"/>
  <c r="Y198" i="37"/>
  <c r="X199" i="37"/>
  <c r="Y198" i="23"/>
  <c r="X199" i="23"/>
  <c r="Y198" i="43"/>
  <c r="X199" i="43"/>
  <c r="X199" i="33"/>
  <c r="Y198" i="33"/>
  <c r="X199" i="45"/>
  <c r="Y198" i="45"/>
  <c r="X199" i="30"/>
  <c r="Y198" i="30"/>
  <c r="Y198" i="31"/>
  <c r="X199" i="31"/>
  <c r="X199" i="19"/>
  <c r="Y198" i="19"/>
  <c r="X199" i="28"/>
  <c r="Y198" i="28"/>
  <c r="X199" i="38"/>
  <c r="Y198" i="38"/>
  <c r="X199" i="25"/>
  <c r="Y198" i="25"/>
  <c r="X199" i="42"/>
  <c r="Y198" i="42"/>
  <c r="X199" i="14"/>
  <c r="Y198" i="14"/>
  <c r="X199" i="41"/>
  <c r="Y198" i="41"/>
  <c r="X199" i="26"/>
  <c r="Y198" i="26"/>
  <c r="X199" i="40"/>
  <c r="Y198" i="40"/>
  <c r="Y199" i="31" l="1"/>
  <c r="X200" i="31"/>
  <c r="Y199" i="43"/>
  <c r="X200" i="43"/>
  <c r="X200" i="37"/>
  <c r="Y199" i="37"/>
  <c r="Y199" i="35"/>
  <c r="X200" i="35"/>
  <c r="X200" i="46"/>
  <c r="Y199" i="46"/>
  <c r="Y199" i="39"/>
  <c r="X200" i="39"/>
  <c r="X200" i="26"/>
  <c r="Y199" i="26"/>
  <c r="X200" i="14"/>
  <c r="Y199" i="14"/>
  <c r="Y199" i="25"/>
  <c r="X200" i="25"/>
  <c r="X200" i="28"/>
  <c r="Y199" i="28"/>
  <c r="X200" i="45"/>
  <c r="Y199" i="45"/>
  <c r="X200" i="20"/>
  <c r="Y199" i="20"/>
  <c r="X200" i="15"/>
  <c r="Y199" i="15"/>
  <c r="X200" i="24"/>
  <c r="Y199" i="24"/>
  <c r="X200" i="47"/>
  <c r="Y199" i="47"/>
  <c r="Y199" i="23"/>
  <c r="X200" i="23"/>
  <c r="X200" i="29"/>
  <c r="Y199" i="29"/>
  <c r="Y199" i="16"/>
  <c r="X200" i="16"/>
  <c r="Y199" i="27"/>
  <c r="X200" i="27"/>
  <c r="X200" i="21"/>
  <c r="Y199" i="21"/>
  <c r="X200" i="40"/>
  <c r="Y199" i="40"/>
  <c r="Y199" i="41"/>
  <c r="X200" i="41"/>
  <c r="X200" i="42"/>
  <c r="Y199" i="42"/>
  <c r="X200" i="38"/>
  <c r="Y199" i="38"/>
  <c r="Y199" i="19"/>
  <c r="X200" i="19"/>
  <c r="X200" i="30"/>
  <c r="Y199" i="30"/>
  <c r="Y199" i="33"/>
  <c r="X200" i="33"/>
  <c r="X200" i="34"/>
  <c r="Y199" i="34"/>
  <c r="X200" i="17"/>
  <c r="Y199" i="17"/>
  <c r="X200" i="36"/>
  <c r="Y199" i="36"/>
  <c r="X200" i="32"/>
  <c r="Y199" i="32"/>
  <c r="X201" i="41" l="1"/>
  <c r="Y200" i="41"/>
  <c r="Y200" i="16"/>
  <c r="X201" i="16"/>
  <c r="X201" i="23"/>
  <c r="Y200" i="23"/>
  <c r="Y200" i="39"/>
  <c r="X201" i="39"/>
  <c r="Y200" i="35"/>
  <c r="X201" i="35"/>
  <c r="X201" i="43"/>
  <c r="Y200" i="43"/>
  <c r="X201" i="34"/>
  <c r="Y200" i="34"/>
  <c r="X201" i="30"/>
  <c r="Y200" i="30"/>
  <c r="X201" i="38"/>
  <c r="Y200" i="38"/>
  <c r="Y200" i="21"/>
  <c r="X201" i="21"/>
  <c r="X201" i="24"/>
  <c r="Y200" i="24"/>
  <c r="X201" i="20"/>
  <c r="Y200" i="20"/>
  <c r="X201" i="28"/>
  <c r="Y200" i="28"/>
  <c r="X201" i="14"/>
  <c r="Y200" i="14"/>
  <c r="X201" i="33"/>
  <c r="Y200" i="33"/>
  <c r="X201" i="27"/>
  <c r="Y200" i="27"/>
  <c r="Y200" i="25"/>
  <c r="X201" i="25"/>
  <c r="Y200" i="31"/>
  <c r="X201" i="31"/>
  <c r="X201" i="36"/>
  <c r="Y200" i="36"/>
  <c r="X201" i="19"/>
  <c r="Y200" i="19"/>
  <c r="X201" i="32"/>
  <c r="Y200" i="32"/>
  <c r="X201" i="17"/>
  <c r="Y200" i="17"/>
  <c r="X201" i="42"/>
  <c r="Y200" i="42"/>
  <c r="X201" i="40"/>
  <c r="Y200" i="40"/>
  <c r="Y200" i="29"/>
  <c r="X201" i="29"/>
  <c r="X201" i="47"/>
  <c r="Y200" i="47"/>
  <c r="X201" i="15"/>
  <c r="Y200" i="15"/>
  <c r="X201" i="45"/>
  <c r="Y200" i="45"/>
  <c r="X201" i="26"/>
  <c r="Y200" i="26"/>
  <c r="X201" i="46"/>
  <c r="Y200" i="46"/>
  <c r="X201" i="37"/>
  <c r="Y200" i="37"/>
  <c r="Y201" i="31" l="1"/>
  <c r="X202" i="31"/>
  <c r="Y201" i="21"/>
  <c r="X202" i="21"/>
  <c r="X202" i="39"/>
  <c r="Y201" i="39"/>
  <c r="Y201" i="16"/>
  <c r="X202" i="16"/>
  <c r="Y201" i="46"/>
  <c r="X202" i="46"/>
  <c r="X202" i="45"/>
  <c r="Y201" i="45"/>
  <c r="X202" i="47"/>
  <c r="Y201" i="47"/>
  <c r="X202" i="40"/>
  <c r="Y201" i="40"/>
  <c r="X202" i="17"/>
  <c r="Y201" i="17"/>
  <c r="X202" i="19"/>
  <c r="Y201" i="19"/>
  <c r="X202" i="27"/>
  <c r="Y201" i="27"/>
  <c r="Y201" i="14"/>
  <c r="X202" i="14"/>
  <c r="X202" i="20"/>
  <c r="Y201" i="20"/>
  <c r="X202" i="30"/>
  <c r="Y201" i="30"/>
  <c r="X202" i="43"/>
  <c r="Y201" i="43"/>
  <c r="Y201" i="25"/>
  <c r="X202" i="25"/>
  <c r="X202" i="35"/>
  <c r="Y201" i="35"/>
  <c r="X202" i="29"/>
  <c r="Y201" i="29"/>
  <c r="Y201" i="37"/>
  <c r="X202" i="37"/>
  <c r="X202" i="26"/>
  <c r="Y201" i="26"/>
  <c r="X202" i="15"/>
  <c r="Y201" i="15"/>
  <c r="X202" i="42"/>
  <c r="Y201" i="42"/>
  <c r="X202" i="32"/>
  <c r="Y201" i="32"/>
  <c r="X202" i="36"/>
  <c r="Y201" i="36"/>
  <c r="Y201" i="33"/>
  <c r="X202" i="33"/>
  <c r="X202" i="28"/>
  <c r="Y201" i="28"/>
  <c r="X202" i="24"/>
  <c r="Y201" i="24"/>
  <c r="X202" i="38"/>
  <c r="Y201" i="38"/>
  <c r="X202" i="34"/>
  <c r="Y201" i="34"/>
  <c r="X202" i="23"/>
  <c r="Y201" i="23"/>
  <c r="Y201" i="41"/>
  <c r="X202" i="41"/>
  <c r="X203" i="25" l="1"/>
  <c r="Y202" i="25"/>
  <c r="Y202" i="14"/>
  <c r="X203" i="14"/>
  <c r="Y202" i="16"/>
  <c r="X203" i="16"/>
  <c r="Y202" i="21"/>
  <c r="X203" i="21"/>
  <c r="Y202" i="23"/>
  <c r="X203" i="23"/>
  <c r="X203" i="38"/>
  <c r="Y202" i="38"/>
  <c r="X203" i="28"/>
  <c r="Y202" i="28"/>
  <c r="X203" i="36"/>
  <c r="Y202" i="36"/>
  <c r="X203" i="42"/>
  <c r="Y202" i="42"/>
  <c r="X203" i="26"/>
  <c r="Y202" i="26"/>
  <c r="X203" i="29"/>
  <c r="Y202" i="29"/>
  <c r="X203" i="30"/>
  <c r="Y202" i="30"/>
  <c r="X203" i="19"/>
  <c r="Y202" i="19"/>
  <c r="X203" i="40"/>
  <c r="Y202" i="40"/>
  <c r="X203" i="45"/>
  <c r="Y202" i="45"/>
  <c r="Y202" i="33"/>
  <c r="X203" i="33"/>
  <c r="Y202" i="37"/>
  <c r="X203" i="37"/>
  <c r="X203" i="46"/>
  <c r="Y202" i="46"/>
  <c r="X203" i="31"/>
  <c r="Y202" i="31"/>
  <c r="Y202" i="41"/>
  <c r="X203" i="41"/>
  <c r="X203" i="34"/>
  <c r="Y202" i="34"/>
  <c r="X203" i="24"/>
  <c r="Y202" i="24"/>
  <c r="X203" i="32"/>
  <c r="Y202" i="32"/>
  <c r="X203" i="15"/>
  <c r="Y202" i="15"/>
  <c r="X203" i="35"/>
  <c r="Y202" i="35"/>
  <c r="X203" i="43"/>
  <c r="Y202" i="43"/>
  <c r="X203" i="20"/>
  <c r="Y202" i="20"/>
  <c r="Y202" i="27"/>
  <c r="X203" i="27"/>
  <c r="X203" i="17"/>
  <c r="Y202" i="17"/>
  <c r="X203" i="47"/>
  <c r="Y202" i="47"/>
  <c r="X203" i="39"/>
  <c r="Y202" i="39"/>
  <c r="Y203" i="27" l="1"/>
  <c r="X204" i="27"/>
  <c r="Y203" i="41"/>
  <c r="X204" i="41"/>
  <c r="Y203" i="33"/>
  <c r="X204" i="33"/>
  <c r="X204" i="21"/>
  <c r="Y203" i="21"/>
  <c r="Y203" i="14"/>
  <c r="X204" i="14"/>
  <c r="X204" i="47"/>
  <c r="Y203" i="47"/>
  <c r="Y203" i="43"/>
  <c r="X204" i="43"/>
  <c r="X204" i="15"/>
  <c r="Y203" i="15"/>
  <c r="X204" i="24"/>
  <c r="Y203" i="24"/>
  <c r="Y203" i="46"/>
  <c r="X204" i="46"/>
  <c r="X204" i="40"/>
  <c r="Y203" i="40"/>
  <c r="X204" i="30"/>
  <c r="Y203" i="30"/>
  <c r="X204" i="26"/>
  <c r="Y203" i="26"/>
  <c r="X204" i="36"/>
  <c r="Y203" i="36"/>
  <c r="X204" i="38"/>
  <c r="Y203" i="38"/>
  <c r="X204" i="37"/>
  <c r="Y203" i="37"/>
  <c r="X204" i="23"/>
  <c r="Y203" i="23"/>
  <c r="Y203" i="16"/>
  <c r="X204" i="16"/>
  <c r="Y203" i="39"/>
  <c r="X204" i="39"/>
  <c r="X204" i="17"/>
  <c r="Y203" i="17"/>
  <c r="X204" i="20"/>
  <c r="Y203" i="20"/>
  <c r="Y203" i="35"/>
  <c r="X204" i="35"/>
  <c r="X204" i="32"/>
  <c r="Y203" i="32"/>
  <c r="X204" i="34"/>
  <c r="Y203" i="34"/>
  <c r="Y203" i="31"/>
  <c r="X204" i="31"/>
  <c r="X204" i="45"/>
  <c r="Y203" i="45"/>
  <c r="X204" i="19"/>
  <c r="Y203" i="19"/>
  <c r="X204" i="29"/>
  <c r="Y203" i="29"/>
  <c r="X204" i="42"/>
  <c r="Y203" i="42"/>
  <c r="X204" i="28"/>
  <c r="Y203" i="28"/>
  <c r="Y203" i="25"/>
  <c r="X204" i="25"/>
  <c r="Y204" i="35" l="1"/>
  <c r="X205" i="35"/>
  <c r="Y204" i="16"/>
  <c r="X205" i="16"/>
  <c r="Y204" i="46"/>
  <c r="X205" i="46"/>
  <c r="Y204" i="41"/>
  <c r="X205" i="41"/>
  <c r="X205" i="28"/>
  <c r="Y204" i="28"/>
  <c r="Y204" i="29"/>
  <c r="X205" i="29"/>
  <c r="X205" i="45"/>
  <c r="Y204" i="45"/>
  <c r="X205" i="34"/>
  <c r="Y204" i="34"/>
  <c r="X205" i="17"/>
  <c r="Y204" i="17"/>
  <c r="X205" i="37"/>
  <c r="Y204" i="37"/>
  <c r="X205" i="36"/>
  <c r="Y204" i="36"/>
  <c r="X205" i="30"/>
  <c r="Y204" i="30"/>
  <c r="X205" i="15"/>
  <c r="Y204" i="15"/>
  <c r="X205" i="47"/>
  <c r="Y204" i="47"/>
  <c r="X205" i="21"/>
  <c r="Y204" i="21"/>
  <c r="Y204" i="25"/>
  <c r="X205" i="25"/>
  <c r="Y204" i="31"/>
  <c r="X205" i="31"/>
  <c r="Y204" i="39"/>
  <c r="X205" i="39"/>
  <c r="Y204" i="43"/>
  <c r="X205" i="43"/>
  <c r="X205" i="14"/>
  <c r="Y204" i="14"/>
  <c r="Y204" i="33"/>
  <c r="X205" i="33"/>
  <c r="X205" i="27"/>
  <c r="Y204" i="27"/>
  <c r="X205" i="42"/>
  <c r="Y204" i="42"/>
  <c r="X205" i="19"/>
  <c r="Y204" i="19"/>
  <c r="X205" i="32"/>
  <c r="Y204" i="32"/>
  <c r="X205" i="20"/>
  <c r="Y204" i="20"/>
  <c r="X205" i="23"/>
  <c r="Y204" i="23"/>
  <c r="X205" i="38"/>
  <c r="Y204" i="38"/>
  <c r="X205" i="26"/>
  <c r="Y204" i="26"/>
  <c r="X205" i="40"/>
  <c r="Y204" i="40"/>
  <c r="X205" i="24"/>
  <c r="Y204" i="24"/>
  <c r="Y205" i="39" l="1"/>
  <c r="X206" i="39"/>
  <c r="X206" i="25"/>
  <c r="Y205" i="25"/>
  <c r="X206" i="29"/>
  <c r="Y205" i="29"/>
  <c r="X206" i="41"/>
  <c r="Y205" i="41"/>
  <c r="X206" i="16"/>
  <c r="Y205" i="16"/>
  <c r="X206" i="40"/>
  <c r="Y205" i="40"/>
  <c r="X206" i="20"/>
  <c r="Y205" i="20"/>
  <c r="X206" i="19"/>
  <c r="Y205" i="19"/>
  <c r="Y205" i="27"/>
  <c r="X206" i="27"/>
  <c r="Y205" i="14"/>
  <c r="X206" i="14"/>
  <c r="X206" i="47"/>
  <c r="Y205" i="47"/>
  <c r="X206" i="30"/>
  <c r="Y205" i="30"/>
  <c r="Y205" i="37"/>
  <c r="X206" i="37"/>
  <c r="X206" i="34"/>
  <c r="Y205" i="34"/>
  <c r="X206" i="38"/>
  <c r="Y205" i="38"/>
  <c r="Y205" i="33"/>
  <c r="X206" i="33"/>
  <c r="Y205" i="43"/>
  <c r="X206" i="43"/>
  <c r="X206" i="31"/>
  <c r="Y205" i="31"/>
  <c r="Y205" i="46"/>
  <c r="X206" i="46"/>
  <c r="Y205" i="35"/>
  <c r="X206" i="35"/>
  <c r="X206" i="24"/>
  <c r="Y205" i="24"/>
  <c r="X206" i="26"/>
  <c r="Y205" i="26"/>
  <c r="X206" i="23"/>
  <c r="Y205" i="23"/>
  <c r="X206" i="32"/>
  <c r="Y205" i="32"/>
  <c r="X206" i="42"/>
  <c r="Y205" i="42"/>
  <c r="X206" i="21"/>
  <c r="Y205" i="21"/>
  <c r="X206" i="15"/>
  <c r="Y205" i="15"/>
  <c r="X206" i="36"/>
  <c r="Y205" i="36"/>
  <c r="X206" i="17"/>
  <c r="Y205" i="17"/>
  <c r="X206" i="45"/>
  <c r="Y205" i="45"/>
  <c r="X206" i="28"/>
  <c r="Y205" i="28"/>
  <c r="X207" i="35" l="1"/>
  <c r="Y206" i="35"/>
  <c r="X207" i="33"/>
  <c r="Y206" i="33"/>
  <c r="X207" i="14"/>
  <c r="Y206" i="14"/>
  <c r="X207" i="45"/>
  <c r="Y206" i="45"/>
  <c r="X207" i="36"/>
  <c r="Y206" i="36"/>
  <c r="Y206" i="21"/>
  <c r="X207" i="21"/>
  <c r="X207" i="32"/>
  <c r="Y206" i="32"/>
  <c r="X207" i="26"/>
  <c r="Y206" i="26"/>
  <c r="X207" i="31"/>
  <c r="Y206" i="31"/>
  <c r="X207" i="34"/>
  <c r="Y206" i="34"/>
  <c r="X207" i="30"/>
  <c r="Y206" i="30"/>
  <c r="X207" i="19"/>
  <c r="Y206" i="19"/>
  <c r="X207" i="40"/>
  <c r="Y206" i="40"/>
  <c r="Y206" i="41"/>
  <c r="X207" i="41"/>
  <c r="X207" i="25"/>
  <c r="Y206" i="25"/>
  <c r="Y206" i="46"/>
  <c r="X207" i="46"/>
  <c r="Y206" i="43"/>
  <c r="X207" i="43"/>
  <c r="X207" i="37"/>
  <c r="Y206" i="37"/>
  <c r="X207" i="27"/>
  <c r="Y206" i="27"/>
  <c r="Y206" i="39"/>
  <c r="X207" i="39"/>
  <c r="X207" i="28"/>
  <c r="Y206" i="28"/>
  <c r="X207" i="17"/>
  <c r="Y206" i="17"/>
  <c r="X207" i="15"/>
  <c r="Y206" i="15"/>
  <c r="X207" i="42"/>
  <c r="Y206" i="42"/>
  <c r="X207" i="23"/>
  <c r="Y206" i="23"/>
  <c r="X207" i="24"/>
  <c r="Y206" i="24"/>
  <c r="X207" i="38"/>
  <c r="Y206" i="38"/>
  <c r="X207" i="47"/>
  <c r="Y206" i="47"/>
  <c r="X207" i="20"/>
  <c r="Y206" i="20"/>
  <c r="X207" i="16"/>
  <c r="Y206" i="16"/>
  <c r="X207" i="29"/>
  <c r="Y206" i="29"/>
  <c r="X208" i="39" l="1"/>
  <c r="Y207" i="39"/>
  <c r="Y207" i="46"/>
  <c r="X208" i="46"/>
  <c r="Y207" i="41"/>
  <c r="X208" i="41"/>
  <c r="Y207" i="21"/>
  <c r="X208" i="21"/>
  <c r="X208" i="16"/>
  <c r="Y207" i="16"/>
  <c r="X208" i="47"/>
  <c r="Y207" i="47"/>
  <c r="X208" i="24"/>
  <c r="Y207" i="24"/>
  <c r="X208" i="42"/>
  <c r="Y207" i="42"/>
  <c r="X208" i="17"/>
  <c r="Y207" i="17"/>
  <c r="Y207" i="37"/>
  <c r="X208" i="37"/>
  <c r="X208" i="19"/>
  <c r="Y207" i="19"/>
  <c r="X208" i="34"/>
  <c r="Y207" i="34"/>
  <c r="X208" i="26"/>
  <c r="Y207" i="26"/>
  <c r="X208" i="45"/>
  <c r="Y207" i="45"/>
  <c r="Y207" i="33"/>
  <c r="X208" i="33"/>
  <c r="Y207" i="43"/>
  <c r="X208" i="43"/>
  <c r="X208" i="29"/>
  <c r="Y207" i="29"/>
  <c r="X208" i="20"/>
  <c r="Y207" i="20"/>
  <c r="X208" i="38"/>
  <c r="Y207" i="38"/>
  <c r="X208" i="23"/>
  <c r="Y207" i="23"/>
  <c r="X208" i="15"/>
  <c r="Y207" i="15"/>
  <c r="X208" i="28"/>
  <c r="Y207" i="28"/>
  <c r="X208" i="27"/>
  <c r="Y207" i="27"/>
  <c r="Y207" i="25"/>
  <c r="X208" i="25"/>
  <c r="X208" i="40"/>
  <c r="Y207" i="40"/>
  <c r="X208" i="30"/>
  <c r="Y207" i="30"/>
  <c r="Y207" i="31"/>
  <c r="X208" i="31"/>
  <c r="X208" i="32"/>
  <c r="Y207" i="32"/>
  <c r="X208" i="36"/>
  <c r="Y207" i="36"/>
  <c r="X208" i="14"/>
  <c r="Y207" i="14"/>
  <c r="Y207" i="35"/>
  <c r="X208" i="35"/>
  <c r="X209" i="25" l="1"/>
  <c r="Y208" i="25"/>
  <c r="Y208" i="43"/>
  <c r="X209" i="43"/>
  <c r="Y208" i="37"/>
  <c r="X209" i="37"/>
  <c r="Y208" i="21"/>
  <c r="X209" i="21"/>
  <c r="Y208" i="46"/>
  <c r="X209" i="46"/>
  <c r="Y208" i="14"/>
  <c r="X209" i="14"/>
  <c r="X209" i="32"/>
  <c r="Y208" i="32"/>
  <c r="X209" i="30"/>
  <c r="Y208" i="30"/>
  <c r="X209" i="28"/>
  <c r="Y208" i="28"/>
  <c r="X209" i="23"/>
  <c r="Y208" i="23"/>
  <c r="X209" i="20"/>
  <c r="Y208" i="20"/>
  <c r="X209" i="45"/>
  <c r="Y208" i="45"/>
  <c r="X209" i="34"/>
  <c r="Y208" i="34"/>
  <c r="X209" i="42"/>
  <c r="Y208" i="42"/>
  <c r="X209" i="47"/>
  <c r="Y208" i="47"/>
  <c r="Y208" i="35"/>
  <c r="X209" i="35"/>
  <c r="Y208" i="33"/>
  <c r="X209" i="33"/>
  <c r="X209" i="41"/>
  <c r="Y208" i="41"/>
  <c r="Y208" i="31"/>
  <c r="X209" i="31"/>
  <c r="X209" i="36"/>
  <c r="Y208" i="36"/>
  <c r="X209" i="40"/>
  <c r="Y208" i="40"/>
  <c r="X209" i="27"/>
  <c r="Y208" i="27"/>
  <c r="X209" i="15"/>
  <c r="Y208" i="15"/>
  <c r="X209" i="38"/>
  <c r="Y208" i="38"/>
  <c r="Y208" i="29"/>
  <c r="X209" i="29"/>
  <c r="X209" i="26"/>
  <c r="Y208" i="26"/>
  <c r="Y208" i="19"/>
  <c r="X209" i="19"/>
  <c r="X209" i="17"/>
  <c r="Y208" i="17"/>
  <c r="X209" i="24"/>
  <c r="Y208" i="24"/>
  <c r="X209" i="16"/>
  <c r="Y208" i="16"/>
  <c r="Y208" i="39"/>
  <c r="X209" i="39"/>
  <c r="X210" i="35" l="1"/>
  <c r="Y209" i="35"/>
  <c r="Y209" i="14"/>
  <c r="X210" i="14"/>
  <c r="Y209" i="21"/>
  <c r="X210" i="21"/>
  <c r="Y209" i="43"/>
  <c r="X210" i="43"/>
  <c r="X210" i="16"/>
  <c r="Y209" i="16"/>
  <c r="X210" i="17"/>
  <c r="Y209" i="17"/>
  <c r="X210" i="26"/>
  <c r="Y209" i="26"/>
  <c r="X210" i="38"/>
  <c r="Y209" i="38"/>
  <c r="Y209" i="27"/>
  <c r="X210" i="27"/>
  <c r="X210" i="36"/>
  <c r="Y209" i="36"/>
  <c r="X210" i="41"/>
  <c r="Y209" i="41"/>
  <c r="X210" i="42"/>
  <c r="Y209" i="42"/>
  <c r="X210" i="45"/>
  <c r="Y209" i="45"/>
  <c r="X210" i="23"/>
  <c r="Y209" i="23"/>
  <c r="X210" i="30"/>
  <c r="Y209" i="30"/>
  <c r="Y209" i="39"/>
  <c r="X210" i="39"/>
  <c r="X210" i="19"/>
  <c r="Y209" i="19"/>
  <c r="X210" i="29"/>
  <c r="Y209" i="29"/>
  <c r="X210" i="31"/>
  <c r="Y209" i="31"/>
  <c r="Y209" i="33"/>
  <c r="X210" i="33"/>
  <c r="Y209" i="46"/>
  <c r="X210" i="46"/>
  <c r="Y209" i="37"/>
  <c r="X210" i="37"/>
  <c r="X210" i="24"/>
  <c r="Y209" i="24"/>
  <c r="X210" i="15"/>
  <c r="Y209" i="15"/>
  <c r="X210" i="40"/>
  <c r="Y209" i="40"/>
  <c r="X210" i="47"/>
  <c r="Y209" i="47"/>
  <c r="X210" i="34"/>
  <c r="Y209" i="34"/>
  <c r="Y209" i="20"/>
  <c r="X210" i="20"/>
  <c r="X210" i="28"/>
  <c r="Y209" i="28"/>
  <c r="X210" i="32"/>
  <c r="Y209" i="32"/>
  <c r="Y209" i="25"/>
  <c r="X210" i="25"/>
  <c r="X211" i="20" l="1"/>
  <c r="Y210" i="20"/>
  <c r="Y210" i="37"/>
  <c r="X211" i="37"/>
  <c r="X211" i="33"/>
  <c r="Y210" i="33"/>
  <c r="Y210" i="39"/>
  <c r="X211" i="39"/>
  <c r="Y210" i="43"/>
  <c r="X211" i="43"/>
  <c r="X211" i="14"/>
  <c r="Y210" i="14"/>
  <c r="X211" i="15"/>
  <c r="Y210" i="15"/>
  <c r="Y210" i="29"/>
  <c r="X211" i="29"/>
  <c r="X211" i="23"/>
  <c r="Y210" i="23"/>
  <c r="X211" i="42"/>
  <c r="Y210" i="42"/>
  <c r="X211" i="36"/>
  <c r="Y210" i="36"/>
  <c r="X211" i="38"/>
  <c r="Y210" i="38"/>
  <c r="X211" i="17"/>
  <c r="Y210" i="17"/>
  <c r="X211" i="32"/>
  <c r="Y210" i="32"/>
  <c r="Y210" i="46"/>
  <c r="X211" i="46"/>
  <c r="Y210" i="27"/>
  <c r="X211" i="27"/>
  <c r="Y210" i="21"/>
  <c r="X211" i="21"/>
  <c r="X211" i="47"/>
  <c r="Y210" i="47"/>
  <c r="X211" i="25"/>
  <c r="Y210" i="25"/>
  <c r="X211" i="28"/>
  <c r="Y210" i="28"/>
  <c r="X211" i="34"/>
  <c r="Y210" i="34"/>
  <c r="X211" i="40"/>
  <c r="Y210" i="40"/>
  <c r="X211" i="24"/>
  <c r="Y210" i="24"/>
  <c r="Y210" i="31"/>
  <c r="X211" i="31"/>
  <c r="X211" i="19"/>
  <c r="Y210" i="19"/>
  <c r="X211" i="30"/>
  <c r="Y210" i="30"/>
  <c r="X211" i="45"/>
  <c r="Y210" i="45"/>
  <c r="X211" i="41"/>
  <c r="Y210" i="41"/>
  <c r="X211" i="26"/>
  <c r="Y210" i="26"/>
  <c r="X211" i="16"/>
  <c r="Y210" i="16"/>
  <c r="Y210" i="35"/>
  <c r="X211" i="35"/>
  <c r="Y211" i="31" l="1"/>
  <c r="X212" i="31"/>
  <c r="X212" i="27"/>
  <c r="Y211" i="27"/>
  <c r="Y211" i="29"/>
  <c r="X212" i="29"/>
  <c r="X212" i="39"/>
  <c r="Y211" i="39"/>
  <c r="Y211" i="37"/>
  <c r="X212" i="37"/>
  <c r="Y211" i="41"/>
  <c r="X212" i="41"/>
  <c r="X212" i="30"/>
  <c r="Y211" i="30"/>
  <c r="X212" i="40"/>
  <c r="Y211" i="40"/>
  <c r="X212" i="28"/>
  <c r="Y211" i="28"/>
  <c r="X212" i="47"/>
  <c r="Y211" i="47"/>
  <c r="X212" i="32"/>
  <c r="Y211" i="32"/>
  <c r="X212" i="38"/>
  <c r="Y211" i="38"/>
  <c r="X212" i="42"/>
  <c r="Y211" i="42"/>
  <c r="X212" i="14"/>
  <c r="Y211" i="14"/>
  <c r="Y211" i="16"/>
  <c r="X212" i="16"/>
  <c r="Y211" i="35"/>
  <c r="X212" i="35"/>
  <c r="X212" i="21"/>
  <c r="Y211" i="21"/>
  <c r="X212" i="46"/>
  <c r="Y211" i="46"/>
  <c r="Y211" i="43"/>
  <c r="X212" i="43"/>
  <c r="X212" i="26"/>
  <c r="Y211" i="26"/>
  <c r="X212" i="45"/>
  <c r="Y211" i="45"/>
  <c r="Y211" i="19"/>
  <c r="X212" i="19"/>
  <c r="X212" i="24"/>
  <c r="Y211" i="24"/>
  <c r="X212" i="34"/>
  <c r="Y211" i="34"/>
  <c r="Y211" i="25"/>
  <c r="X212" i="25"/>
  <c r="X212" i="17"/>
  <c r="Y211" i="17"/>
  <c r="X212" i="36"/>
  <c r="Y211" i="36"/>
  <c r="Y211" i="23"/>
  <c r="X212" i="23"/>
  <c r="X212" i="15"/>
  <c r="Y211" i="15"/>
  <c r="X212" i="33"/>
  <c r="Y211" i="33"/>
  <c r="X212" i="20"/>
  <c r="Y211" i="20"/>
  <c r="Y212" i="19" l="1"/>
  <c r="X213" i="19"/>
  <c r="X213" i="35"/>
  <c r="Y212" i="35"/>
  <c r="Y212" i="41"/>
  <c r="X213" i="41"/>
  <c r="Y212" i="23"/>
  <c r="X213" i="23"/>
  <c r="X213" i="17"/>
  <c r="Y212" i="17"/>
  <c r="X213" i="34"/>
  <c r="Y212" i="34"/>
  <c r="X213" i="26"/>
  <c r="Y212" i="26"/>
  <c r="Y212" i="46"/>
  <c r="X213" i="46"/>
  <c r="X213" i="14"/>
  <c r="Y212" i="14"/>
  <c r="X213" i="38"/>
  <c r="Y212" i="38"/>
  <c r="X213" i="47"/>
  <c r="Y212" i="47"/>
  <c r="X213" i="40"/>
  <c r="Y212" i="40"/>
  <c r="Y212" i="39"/>
  <c r="X213" i="39"/>
  <c r="Y212" i="27"/>
  <c r="X213" i="27"/>
  <c r="X213" i="25"/>
  <c r="Y212" i="25"/>
  <c r="Y212" i="43"/>
  <c r="X213" i="43"/>
  <c r="X213" i="16"/>
  <c r="Y212" i="16"/>
  <c r="Y212" i="37"/>
  <c r="X213" i="37"/>
  <c r="Y212" i="29"/>
  <c r="X213" i="29"/>
  <c r="Y212" i="31"/>
  <c r="X213" i="31"/>
  <c r="Y212" i="33"/>
  <c r="X213" i="33"/>
  <c r="X213" i="20"/>
  <c r="Y212" i="20"/>
  <c r="X213" i="15"/>
  <c r="Y212" i="15"/>
  <c r="X213" i="36"/>
  <c r="Y212" i="36"/>
  <c r="X213" i="24"/>
  <c r="Y212" i="24"/>
  <c r="X213" i="45"/>
  <c r="Y212" i="45"/>
  <c r="X213" i="21"/>
  <c r="Y212" i="21"/>
  <c r="X213" i="42"/>
  <c r="Y212" i="42"/>
  <c r="X213" i="32"/>
  <c r="Y212" i="32"/>
  <c r="X213" i="28"/>
  <c r="Y212" i="28"/>
  <c r="X213" i="30"/>
  <c r="Y212" i="30"/>
  <c r="X214" i="31" l="1"/>
  <c r="Y213" i="31"/>
  <c r="X214" i="37"/>
  <c r="Y213" i="37"/>
  <c r="Y213" i="43"/>
  <c r="X214" i="43"/>
  <c r="X214" i="27"/>
  <c r="Y213" i="27"/>
  <c r="Y213" i="46"/>
  <c r="X214" i="46"/>
  <c r="X214" i="23"/>
  <c r="Y213" i="23"/>
  <c r="X214" i="42"/>
  <c r="Y213" i="42"/>
  <c r="X214" i="45"/>
  <c r="Y213" i="45"/>
  <c r="X214" i="36"/>
  <c r="Y213" i="36"/>
  <c r="X214" i="20"/>
  <c r="Y213" i="20"/>
  <c r="X214" i="40"/>
  <c r="Y213" i="40"/>
  <c r="X214" i="38"/>
  <c r="Y213" i="38"/>
  <c r="X214" i="34"/>
  <c r="Y213" i="34"/>
  <c r="X214" i="35"/>
  <c r="Y213" i="35"/>
  <c r="Y213" i="33"/>
  <c r="X214" i="33"/>
  <c r="X214" i="29"/>
  <c r="Y213" i="29"/>
  <c r="Y213" i="39"/>
  <c r="X214" i="39"/>
  <c r="Y213" i="41"/>
  <c r="X214" i="41"/>
  <c r="X214" i="19"/>
  <c r="Y213" i="19"/>
  <c r="X214" i="28"/>
  <c r="Y213" i="28"/>
  <c r="X214" i="30"/>
  <c r="Y213" i="30"/>
  <c r="X214" i="32"/>
  <c r="Y213" i="32"/>
  <c r="X214" i="21"/>
  <c r="Y213" i="21"/>
  <c r="X214" i="24"/>
  <c r="Y213" i="24"/>
  <c r="X214" i="15"/>
  <c r="Y213" i="15"/>
  <c r="Y213" i="16"/>
  <c r="X214" i="16"/>
  <c r="X214" i="25"/>
  <c r="Y213" i="25"/>
  <c r="X214" i="47"/>
  <c r="Y213" i="47"/>
  <c r="X214" i="14"/>
  <c r="Y213" i="14"/>
  <c r="X214" i="26"/>
  <c r="Y213" i="26"/>
  <c r="X214" i="17"/>
  <c r="Y213" i="17"/>
  <c r="Y214" i="41" l="1"/>
  <c r="X215" i="41"/>
  <c r="X215" i="26"/>
  <c r="Y214" i="26"/>
  <c r="X215" i="47"/>
  <c r="Y214" i="47"/>
  <c r="X215" i="24"/>
  <c r="Y214" i="24"/>
  <c r="X215" i="32"/>
  <c r="Y214" i="32"/>
  <c r="X215" i="28"/>
  <c r="Y214" i="28"/>
  <c r="X215" i="29"/>
  <c r="Y214" i="29"/>
  <c r="Y214" i="35"/>
  <c r="X215" i="35"/>
  <c r="X215" i="38"/>
  <c r="Y214" i="38"/>
  <c r="X215" i="20"/>
  <c r="Y214" i="20"/>
  <c r="X215" i="45"/>
  <c r="Y214" i="45"/>
  <c r="X215" i="23"/>
  <c r="Y214" i="23"/>
  <c r="Y214" i="27"/>
  <c r="X215" i="27"/>
  <c r="X215" i="37"/>
  <c r="Y214" i="37"/>
  <c r="Y214" i="39"/>
  <c r="X215" i="39"/>
  <c r="Y214" i="33"/>
  <c r="X215" i="33"/>
  <c r="Y214" i="46"/>
  <c r="X215" i="46"/>
  <c r="Y214" i="43"/>
  <c r="X215" i="43"/>
  <c r="Y214" i="16"/>
  <c r="X215" i="16"/>
  <c r="X215" i="17"/>
  <c r="Y214" i="17"/>
  <c r="Y214" i="14"/>
  <c r="X215" i="14"/>
  <c r="X215" i="25"/>
  <c r="Y214" i="25"/>
  <c r="X215" i="15"/>
  <c r="Y214" i="15"/>
  <c r="X215" i="21"/>
  <c r="Y214" i="21"/>
  <c r="X215" i="30"/>
  <c r="Y214" i="30"/>
  <c r="X215" i="19"/>
  <c r="Y214" i="19"/>
  <c r="X215" i="34"/>
  <c r="Y214" i="34"/>
  <c r="X215" i="40"/>
  <c r="Y214" i="40"/>
  <c r="X215" i="36"/>
  <c r="Y214" i="36"/>
  <c r="X215" i="42"/>
  <c r="Y214" i="42"/>
  <c r="X215" i="31"/>
  <c r="Y214" i="31"/>
  <c r="X216" i="43" l="1"/>
  <c r="Y215" i="43"/>
  <c r="X216" i="33"/>
  <c r="Y215" i="33"/>
  <c r="Y215" i="35"/>
  <c r="X216" i="35"/>
  <c r="X216" i="42"/>
  <c r="Y215" i="42"/>
  <c r="X216" i="40"/>
  <c r="Y215" i="40"/>
  <c r="X216" i="19"/>
  <c r="Y215" i="19"/>
  <c r="Y215" i="21"/>
  <c r="X216" i="21"/>
  <c r="X216" i="25"/>
  <c r="Y215" i="25"/>
  <c r="X216" i="17"/>
  <c r="Y215" i="17"/>
  <c r="X216" i="37"/>
  <c r="Y215" i="37"/>
  <c r="Y215" i="23"/>
  <c r="X216" i="23"/>
  <c r="X216" i="20"/>
  <c r="Y215" i="20"/>
  <c r="X216" i="28"/>
  <c r="Y215" i="28"/>
  <c r="X216" i="24"/>
  <c r="Y215" i="24"/>
  <c r="X216" i="26"/>
  <c r="Y215" i="26"/>
  <c r="X216" i="14"/>
  <c r="Y215" i="14"/>
  <c r="Y215" i="16"/>
  <c r="X216" i="16"/>
  <c r="X216" i="46"/>
  <c r="Y215" i="46"/>
  <c r="X216" i="39"/>
  <c r="Y215" i="39"/>
  <c r="X216" i="27"/>
  <c r="Y215" i="27"/>
  <c r="X216" i="41"/>
  <c r="Y215" i="41"/>
  <c r="X216" i="31"/>
  <c r="Y215" i="31"/>
  <c r="X216" i="36"/>
  <c r="Y215" i="36"/>
  <c r="X216" i="34"/>
  <c r="Y215" i="34"/>
  <c r="X216" i="30"/>
  <c r="Y215" i="30"/>
  <c r="X216" i="15"/>
  <c r="Y215" i="15"/>
  <c r="X216" i="45"/>
  <c r="Y215" i="45"/>
  <c r="X216" i="38"/>
  <c r="Y215" i="38"/>
  <c r="Y215" i="29"/>
  <c r="X216" i="29"/>
  <c r="X216" i="32"/>
  <c r="Y215" i="32"/>
  <c r="X216" i="47"/>
  <c r="Y215" i="47"/>
  <c r="X217" i="32" l="1"/>
  <c r="Y216" i="32"/>
  <c r="X217" i="38"/>
  <c r="Y216" i="38"/>
  <c r="X217" i="15"/>
  <c r="Y216" i="15"/>
  <c r="X217" i="34"/>
  <c r="Y216" i="34"/>
  <c r="Y216" i="31"/>
  <c r="X217" i="31"/>
  <c r="X217" i="27"/>
  <c r="Y216" i="27"/>
  <c r="Y216" i="46"/>
  <c r="X217" i="46"/>
  <c r="X217" i="14"/>
  <c r="Y216" i="14"/>
  <c r="X217" i="24"/>
  <c r="Y216" i="24"/>
  <c r="X217" i="20"/>
  <c r="Y216" i="20"/>
  <c r="Y216" i="37"/>
  <c r="X217" i="37"/>
  <c r="Y216" i="25"/>
  <c r="X217" i="25"/>
  <c r="X217" i="19"/>
  <c r="Y216" i="19"/>
  <c r="X217" i="42"/>
  <c r="Y216" i="42"/>
  <c r="Y216" i="33"/>
  <c r="X217" i="33"/>
  <c r="Y216" i="16"/>
  <c r="X217" i="16"/>
  <c r="Y216" i="23"/>
  <c r="X217" i="23"/>
  <c r="X217" i="21"/>
  <c r="Y216" i="21"/>
  <c r="X217" i="35"/>
  <c r="Y216" i="35"/>
  <c r="X217" i="29"/>
  <c r="Y216" i="29"/>
  <c r="X217" i="47"/>
  <c r="Y216" i="47"/>
  <c r="X217" i="45"/>
  <c r="Y216" i="45"/>
  <c r="X217" i="30"/>
  <c r="Y216" i="30"/>
  <c r="X217" i="36"/>
  <c r="Y216" i="36"/>
  <c r="X217" i="41"/>
  <c r="Y216" i="41"/>
  <c r="Y216" i="39"/>
  <c r="X217" i="39"/>
  <c r="X217" i="26"/>
  <c r="Y216" i="26"/>
  <c r="X217" i="28"/>
  <c r="Y216" i="28"/>
  <c r="X217" i="17"/>
  <c r="Y216" i="17"/>
  <c r="X217" i="40"/>
  <c r="Y216" i="40"/>
  <c r="Y216" i="43"/>
  <c r="X217" i="43"/>
  <c r="X218" i="16" l="1"/>
  <c r="Y217" i="16"/>
  <c r="Y217" i="25"/>
  <c r="X218" i="25"/>
  <c r="Y217" i="39"/>
  <c r="X218" i="39"/>
  <c r="X218" i="40"/>
  <c r="Y217" i="40"/>
  <c r="X218" i="28"/>
  <c r="Y217" i="28"/>
  <c r="X218" i="36"/>
  <c r="Y217" i="36"/>
  <c r="X218" i="45"/>
  <c r="Y217" i="45"/>
  <c r="X218" i="29"/>
  <c r="Y217" i="29"/>
  <c r="Y217" i="21"/>
  <c r="X218" i="21"/>
  <c r="X218" i="42"/>
  <c r="Y217" i="42"/>
  <c r="X218" i="20"/>
  <c r="Y217" i="20"/>
  <c r="X218" i="14"/>
  <c r="Y217" i="14"/>
  <c r="Y217" i="27"/>
  <c r="X218" i="27"/>
  <c r="X218" i="34"/>
  <c r="Y217" i="34"/>
  <c r="X218" i="38"/>
  <c r="Y217" i="38"/>
  <c r="Y217" i="43"/>
  <c r="X218" i="43"/>
  <c r="X218" i="23"/>
  <c r="Y217" i="23"/>
  <c r="Y217" i="33"/>
  <c r="X218" i="33"/>
  <c r="Y217" i="37"/>
  <c r="X218" i="37"/>
  <c r="Y217" i="46"/>
  <c r="X218" i="46"/>
  <c r="Y217" i="31"/>
  <c r="X218" i="31"/>
  <c r="X218" i="17"/>
  <c r="Y217" i="17"/>
  <c r="X218" i="26"/>
  <c r="Y217" i="26"/>
  <c r="X218" i="41"/>
  <c r="Y217" i="41"/>
  <c r="X218" i="30"/>
  <c r="Y217" i="30"/>
  <c r="X218" i="47"/>
  <c r="Y217" i="47"/>
  <c r="X218" i="35"/>
  <c r="Y217" i="35"/>
  <c r="Y217" i="19"/>
  <c r="X218" i="19"/>
  <c r="X218" i="24"/>
  <c r="Y217" i="24"/>
  <c r="X218" i="15"/>
  <c r="Y217" i="15"/>
  <c r="X218" i="32"/>
  <c r="Y217" i="32"/>
  <c r="Y218" i="46" l="1"/>
  <c r="X219" i="46"/>
  <c r="Y218" i="33"/>
  <c r="X219" i="33"/>
  <c r="Y218" i="43"/>
  <c r="X219" i="43"/>
  <c r="X219" i="25"/>
  <c r="Y218" i="25"/>
  <c r="X219" i="19"/>
  <c r="Y218" i="19"/>
  <c r="X219" i="15"/>
  <c r="Y218" i="15"/>
  <c r="X219" i="47"/>
  <c r="Y218" i="47"/>
  <c r="X219" i="41"/>
  <c r="Y218" i="41"/>
  <c r="X219" i="17"/>
  <c r="Y218" i="17"/>
  <c r="X219" i="34"/>
  <c r="Y218" i="34"/>
  <c r="X219" i="14"/>
  <c r="Y218" i="14"/>
  <c r="X219" i="42"/>
  <c r="Y218" i="42"/>
  <c r="X219" i="29"/>
  <c r="Y218" i="29"/>
  <c r="X219" i="36"/>
  <c r="Y218" i="36"/>
  <c r="X219" i="40"/>
  <c r="Y218" i="40"/>
  <c r="Y218" i="31"/>
  <c r="X219" i="31"/>
  <c r="Y218" i="37"/>
  <c r="X219" i="37"/>
  <c r="X219" i="27"/>
  <c r="Y218" i="27"/>
  <c r="Y218" i="21"/>
  <c r="X219" i="21"/>
  <c r="Y218" i="39"/>
  <c r="X219" i="39"/>
  <c r="X219" i="32"/>
  <c r="Y218" i="32"/>
  <c r="X219" i="24"/>
  <c r="Y218" i="24"/>
  <c r="X219" i="35"/>
  <c r="Y218" i="35"/>
  <c r="X219" i="30"/>
  <c r="Y218" i="30"/>
  <c r="X219" i="26"/>
  <c r="Y218" i="26"/>
  <c r="X219" i="23"/>
  <c r="Y218" i="23"/>
  <c r="X219" i="38"/>
  <c r="Y218" i="38"/>
  <c r="X219" i="20"/>
  <c r="Y218" i="20"/>
  <c r="X219" i="45"/>
  <c r="Y218" i="45"/>
  <c r="X219" i="28"/>
  <c r="Y218" i="28"/>
  <c r="X219" i="16"/>
  <c r="Y218" i="16"/>
  <c r="Y219" i="39" l="1"/>
  <c r="X220" i="39"/>
  <c r="X220" i="31"/>
  <c r="Y219" i="31"/>
  <c r="Y219" i="33"/>
  <c r="X220" i="33"/>
  <c r="X220" i="28"/>
  <c r="Y219" i="28"/>
  <c r="X220" i="20"/>
  <c r="Y219" i="20"/>
  <c r="X220" i="23"/>
  <c r="Y219" i="23"/>
  <c r="X220" i="30"/>
  <c r="Y219" i="30"/>
  <c r="X220" i="24"/>
  <c r="Y219" i="24"/>
  <c r="X220" i="27"/>
  <c r="Y219" i="27"/>
  <c r="X220" i="36"/>
  <c r="Y219" i="36"/>
  <c r="X220" i="42"/>
  <c r="Y219" i="42"/>
  <c r="X220" i="34"/>
  <c r="Y219" i="34"/>
  <c r="Y219" i="41"/>
  <c r="X220" i="41"/>
  <c r="X220" i="15"/>
  <c r="Y219" i="15"/>
  <c r="Y219" i="25"/>
  <c r="X220" i="25"/>
  <c r="Y219" i="21"/>
  <c r="X220" i="21"/>
  <c r="X220" i="37"/>
  <c r="Y219" i="37"/>
  <c r="Y219" i="43"/>
  <c r="X220" i="43"/>
  <c r="Y219" i="46"/>
  <c r="X220" i="46"/>
  <c r="X220" i="16"/>
  <c r="Y219" i="16"/>
  <c r="X220" i="45"/>
  <c r="Y219" i="45"/>
  <c r="X220" i="38"/>
  <c r="Y219" i="38"/>
  <c r="X220" i="26"/>
  <c r="Y219" i="26"/>
  <c r="Y219" i="35"/>
  <c r="X220" i="35"/>
  <c r="X220" i="32"/>
  <c r="Y219" i="32"/>
  <c r="X220" i="40"/>
  <c r="Y219" i="40"/>
  <c r="Y219" i="29"/>
  <c r="X220" i="29"/>
  <c r="X220" i="14"/>
  <c r="Y219" i="14"/>
  <c r="X220" i="17"/>
  <c r="Y219" i="17"/>
  <c r="X220" i="47"/>
  <c r="Y219" i="47"/>
  <c r="Y219" i="19"/>
  <c r="X220" i="19"/>
  <c r="X221" i="35" l="1"/>
  <c r="Y220" i="35"/>
  <c r="Y220" i="43"/>
  <c r="X221" i="43"/>
  <c r="X221" i="21"/>
  <c r="Y220" i="21"/>
  <c r="X221" i="47"/>
  <c r="Y220" i="47"/>
  <c r="Y220" i="14"/>
  <c r="X221" i="14"/>
  <c r="X221" i="40"/>
  <c r="Y220" i="40"/>
  <c r="X221" i="38"/>
  <c r="Y220" i="38"/>
  <c r="X221" i="16"/>
  <c r="Y220" i="16"/>
  <c r="X221" i="15"/>
  <c r="Y220" i="15"/>
  <c r="X221" i="34"/>
  <c r="Y220" i="34"/>
  <c r="X221" i="36"/>
  <c r="Y220" i="36"/>
  <c r="X221" i="24"/>
  <c r="Y220" i="24"/>
  <c r="X221" i="23"/>
  <c r="Y220" i="23"/>
  <c r="X221" i="28"/>
  <c r="Y220" i="28"/>
  <c r="X221" i="31"/>
  <c r="Y220" i="31"/>
  <c r="Y220" i="19"/>
  <c r="X221" i="19"/>
  <c r="Y220" i="29"/>
  <c r="X221" i="29"/>
  <c r="Y220" i="46"/>
  <c r="X221" i="46"/>
  <c r="X221" i="25"/>
  <c r="Y220" i="25"/>
  <c r="Y220" i="41"/>
  <c r="X221" i="41"/>
  <c r="Y220" i="33"/>
  <c r="X221" i="33"/>
  <c r="Y220" i="39"/>
  <c r="X221" i="39"/>
  <c r="X221" i="17"/>
  <c r="Y220" i="17"/>
  <c r="X221" i="32"/>
  <c r="Y220" i="32"/>
  <c r="X221" i="26"/>
  <c r="Y220" i="26"/>
  <c r="X221" i="45"/>
  <c r="Y220" i="45"/>
  <c r="Y220" i="37"/>
  <c r="X221" i="37"/>
  <c r="X221" i="42"/>
  <c r="Y220" i="42"/>
  <c r="X221" i="27"/>
  <c r="Y220" i="27"/>
  <c r="X221" i="30"/>
  <c r="Y220" i="30"/>
  <c r="X221" i="20"/>
  <c r="Y220" i="20"/>
  <c r="Y221" i="39" l="1"/>
  <c r="X222" i="39"/>
  <c r="X222" i="41"/>
  <c r="Y221" i="41"/>
  <c r="X222" i="46"/>
  <c r="Y221" i="46"/>
  <c r="Y221" i="19"/>
  <c r="X222" i="19"/>
  <c r="X222" i="43"/>
  <c r="Y221" i="43"/>
  <c r="X222" i="30"/>
  <c r="Y221" i="30"/>
  <c r="X222" i="42"/>
  <c r="Y221" i="42"/>
  <c r="X222" i="45"/>
  <c r="Y221" i="45"/>
  <c r="X222" i="32"/>
  <c r="Y221" i="32"/>
  <c r="X222" i="28"/>
  <c r="Y221" i="28"/>
  <c r="X222" i="24"/>
  <c r="Y221" i="24"/>
  <c r="X222" i="34"/>
  <c r="Y221" i="34"/>
  <c r="X222" i="16"/>
  <c r="Y221" i="16"/>
  <c r="X222" i="40"/>
  <c r="Y221" i="40"/>
  <c r="X222" i="47"/>
  <c r="Y221" i="47"/>
  <c r="X222" i="37"/>
  <c r="Y221" i="37"/>
  <c r="Y221" i="33"/>
  <c r="X222" i="33"/>
  <c r="Y221" i="29"/>
  <c r="X222" i="29"/>
  <c r="X222" i="14"/>
  <c r="Y221" i="14"/>
  <c r="X222" i="20"/>
  <c r="Y221" i="20"/>
  <c r="Y221" i="27"/>
  <c r="X222" i="27"/>
  <c r="X222" i="26"/>
  <c r="Y221" i="26"/>
  <c r="X222" i="17"/>
  <c r="Y221" i="17"/>
  <c r="X222" i="25"/>
  <c r="Y221" i="25"/>
  <c r="Y221" i="31"/>
  <c r="X222" i="31"/>
  <c r="Y221" i="23"/>
  <c r="X222" i="23"/>
  <c r="X222" i="36"/>
  <c r="Y221" i="36"/>
  <c r="X222" i="15"/>
  <c r="Y221" i="15"/>
  <c r="X222" i="38"/>
  <c r="Y221" i="38"/>
  <c r="X222" i="21"/>
  <c r="Y221" i="21"/>
  <c r="Y221" i="35"/>
  <c r="X222" i="35"/>
  <c r="X223" i="29" l="1"/>
  <c r="Y222" i="29"/>
  <c r="Y222" i="19"/>
  <c r="X223" i="19"/>
  <c r="Y222" i="23"/>
  <c r="X223" i="23"/>
  <c r="X223" i="21"/>
  <c r="Y222" i="21"/>
  <c r="X223" i="15"/>
  <c r="Y222" i="15"/>
  <c r="X223" i="25"/>
  <c r="Y222" i="25"/>
  <c r="X223" i="26"/>
  <c r="Y222" i="26"/>
  <c r="X223" i="20"/>
  <c r="Y222" i="20"/>
  <c r="X223" i="37"/>
  <c r="Y222" i="37"/>
  <c r="X223" i="40"/>
  <c r="Y222" i="40"/>
  <c r="X223" i="34"/>
  <c r="Y222" i="34"/>
  <c r="X223" i="28"/>
  <c r="Y222" i="28"/>
  <c r="X223" i="45"/>
  <c r="Y222" i="45"/>
  <c r="X223" i="30"/>
  <c r="Y222" i="30"/>
  <c r="X223" i="41"/>
  <c r="Y222" i="41"/>
  <c r="Y222" i="35"/>
  <c r="X223" i="35"/>
  <c r="X223" i="31"/>
  <c r="Y222" i="31"/>
  <c r="Y222" i="27"/>
  <c r="X223" i="27"/>
  <c r="X223" i="33"/>
  <c r="Y222" i="33"/>
  <c r="Y222" i="39"/>
  <c r="X223" i="39"/>
  <c r="X223" i="38"/>
  <c r="Y222" i="38"/>
  <c r="X223" i="36"/>
  <c r="Y222" i="36"/>
  <c r="X223" i="17"/>
  <c r="Y222" i="17"/>
  <c r="Y222" i="14"/>
  <c r="X223" i="14"/>
  <c r="X223" i="47"/>
  <c r="Y222" i="47"/>
  <c r="X223" i="16"/>
  <c r="Y222" i="16"/>
  <c r="X223" i="24"/>
  <c r="Y222" i="24"/>
  <c r="X223" i="32"/>
  <c r="Y222" i="32"/>
  <c r="X223" i="42"/>
  <c r="Y222" i="42"/>
  <c r="X223" i="43"/>
  <c r="Y222" i="43"/>
  <c r="X223" i="46"/>
  <c r="Y222" i="46"/>
  <c r="X224" i="14" l="1"/>
  <c r="Y223" i="14"/>
  <c r="Y223" i="39"/>
  <c r="X224" i="39"/>
  <c r="Y223" i="27"/>
  <c r="X224" i="27"/>
  <c r="Y223" i="35"/>
  <c r="X224" i="35"/>
  <c r="Y223" i="19"/>
  <c r="X224" i="19"/>
  <c r="X224" i="32"/>
  <c r="Y223" i="32"/>
  <c r="X224" i="36"/>
  <c r="Y223" i="36"/>
  <c r="X224" i="30"/>
  <c r="Y223" i="30"/>
  <c r="X224" i="28"/>
  <c r="Y223" i="28"/>
  <c r="X224" i="40"/>
  <c r="Y223" i="40"/>
  <c r="X224" i="20"/>
  <c r="Y223" i="20"/>
  <c r="X224" i="25"/>
  <c r="Y223" i="25"/>
  <c r="X224" i="21"/>
  <c r="Y223" i="21"/>
  <c r="X224" i="16"/>
  <c r="Y223" i="16"/>
  <c r="Y223" i="23"/>
  <c r="X224" i="23"/>
  <c r="Y223" i="43"/>
  <c r="X224" i="43"/>
  <c r="X224" i="46"/>
  <c r="Y223" i="46"/>
  <c r="X224" i="42"/>
  <c r="Y223" i="42"/>
  <c r="X224" i="24"/>
  <c r="Y223" i="24"/>
  <c r="X224" i="47"/>
  <c r="Y223" i="47"/>
  <c r="X224" i="17"/>
  <c r="Y223" i="17"/>
  <c r="X224" i="38"/>
  <c r="Y223" i="38"/>
  <c r="X224" i="33"/>
  <c r="Y223" i="33"/>
  <c r="Y223" i="31"/>
  <c r="X224" i="31"/>
  <c r="X224" i="41"/>
  <c r="Y223" i="41"/>
  <c r="X224" i="45"/>
  <c r="Y223" i="45"/>
  <c r="X224" i="34"/>
  <c r="Y223" i="34"/>
  <c r="X224" i="37"/>
  <c r="Y223" i="37"/>
  <c r="X224" i="26"/>
  <c r="Y223" i="26"/>
  <c r="X224" i="15"/>
  <c r="Y223" i="15"/>
  <c r="X224" i="29"/>
  <c r="Y223" i="29"/>
  <c r="X225" i="43" l="1"/>
  <c r="Y224" i="43"/>
  <c r="X225" i="35"/>
  <c r="Y224" i="35"/>
  <c r="X225" i="39"/>
  <c r="Y224" i="39"/>
  <c r="Y224" i="31"/>
  <c r="X225" i="31"/>
  <c r="X225" i="15"/>
  <c r="Y224" i="15"/>
  <c r="X225" i="37"/>
  <c r="Y224" i="37"/>
  <c r="X225" i="45"/>
  <c r="Y224" i="45"/>
  <c r="X225" i="38"/>
  <c r="Y224" i="38"/>
  <c r="X225" i="47"/>
  <c r="Y224" i="47"/>
  <c r="X225" i="42"/>
  <c r="Y224" i="42"/>
  <c r="Y224" i="16"/>
  <c r="X225" i="16"/>
  <c r="X225" i="25"/>
  <c r="Y224" i="25"/>
  <c r="X225" i="40"/>
  <c r="Y224" i="40"/>
  <c r="X225" i="30"/>
  <c r="Y224" i="30"/>
  <c r="X225" i="32"/>
  <c r="Y224" i="32"/>
  <c r="Y224" i="23"/>
  <c r="X225" i="23"/>
  <c r="X225" i="19"/>
  <c r="Y224" i="19"/>
  <c r="X225" i="27"/>
  <c r="Y224" i="27"/>
  <c r="X225" i="29"/>
  <c r="Y224" i="29"/>
  <c r="X225" i="26"/>
  <c r="Y224" i="26"/>
  <c r="X225" i="34"/>
  <c r="Y224" i="34"/>
  <c r="X225" i="41"/>
  <c r="Y224" i="41"/>
  <c r="X225" i="33"/>
  <c r="Y224" i="33"/>
  <c r="X225" i="17"/>
  <c r="Y224" i="17"/>
  <c r="X225" i="24"/>
  <c r="Y224" i="24"/>
  <c r="X225" i="46"/>
  <c r="Y224" i="46"/>
  <c r="X225" i="21"/>
  <c r="Y224" i="21"/>
  <c r="X225" i="20"/>
  <c r="Y224" i="20"/>
  <c r="X225" i="28"/>
  <c r="Y224" i="28"/>
  <c r="X225" i="36"/>
  <c r="Y224" i="36"/>
  <c r="X225" i="14"/>
  <c r="Y224" i="14"/>
  <c r="X226" i="31" l="1"/>
  <c r="Y225" i="31"/>
  <c r="X226" i="23"/>
  <c r="Y225" i="23"/>
  <c r="X226" i="36"/>
  <c r="Y225" i="36"/>
  <c r="Y225" i="20"/>
  <c r="X226" i="20"/>
  <c r="X226" i="46"/>
  <c r="Y225" i="46"/>
  <c r="X226" i="17"/>
  <c r="Y225" i="17"/>
  <c r="Y225" i="41"/>
  <c r="X226" i="41"/>
  <c r="X226" i="26"/>
  <c r="Y225" i="26"/>
  <c r="X226" i="27"/>
  <c r="Y225" i="27"/>
  <c r="X226" i="30"/>
  <c r="Y225" i="30"/>
  <c r="X226" i="25"/>
  <c r="Y225" i="25"/>
  <c r="X226" i="42"/>
  <c r="Y225" i="42"/>
  <c r="X226" i="38"/>
  <c r="Y225" i="38"/>
  <c r="Y225" i="37"/>
  <c r="X226" i="37"/>
  <c r="X226" i="35"/>
  <c r="Y225" i="35"/>
  <c r="X226" i="16"/>
  <c r="Y225" i="16"/>
  <c r="Y225" i="14"/>
  <c r="X226" i="14"/>
  <c r="X226" i="28"/>
  <c r="Y225" i="28"/>
  <c r="X226" i="21"/>
  <c r="Y225" i="21"/>
  <c r="X226" i="24"/>
  <c r="Y225" i="24"/>
  <c r="X226" i="33"/>
  <c r="Y225" i="33"/>
  <c r="X226" i="34"/>
  <c r="Y225" i="34"/>
  <c r="X226" i="29"/>
  <c r="Y225" i="29"/>
  <c r="X226" i="19"/>
  <c r="Y225" i="19"/>
  <c r="X226" i="32"/>
  <c r="Y225" i="32"/>
  <c r="X226" i="40"/>
  <c r="Y225" i="40"/>
  <c r="X226" i="47"/>
  <c r="Y225" i="47"/>
  <c r="X226" i="45"/>
  <c r="Y225" i="45"/>
  <c r="X226" i="15"/>
  <c r="Y225" i="15"/>
  <c r="X226" i="39"/>
  <c r="Y225" i="39"/>
  <c r="Y225" i="43"/>
  <c r="X226" i="43"/>
  <c r="Y226" i="37" l="1"/>
  <c r="X227" i="37"/>
  <c r="X227" i="20"/>
  <c r="Y226" i="20"/>
  <c r="X227" i="39"/>
  <c r="Y226" i="39"/>
  <c r="X227" i="45"/>
  <c r="Y226" i="45"/>
  <c r="X227" i="40"/>
  <c r="Y226" i="40"/>
  <c r="X227" i="19"/>
  <c r="Y226" i="19"/>
  <c r="X227" i="34"/>
  <c r="Y226" i="34"/>
  <c r="X227" i="24"/>
  <c r="Y226" i="24"/>
  <c r="X227" i="28"/>
  <c r="Y226" i="28"/>
  <c r="X227" i="16"/>
  <c r="Y226" i="16"/>
  <c r="X227" i="42"/>
  <c r="Y226" i="42"/>
  <c r="X227" i="30"/>
  <c r="Y226" i="30"/>
  <c r="X227" i="26"/>
  <c r="Y226" i="26"/>
  <c r="X227" i="17"/>
  <c r="Y226" i="17"/>
  <c r="X227" i="23"/>
  <c r="Y226" i="23"/>
  <c r="X227" i="14"/>
  <c r="Y226" i="14"/>
  <c r="Y226" i="41"/>
  <c r="X227" i="41"/>
  <c r="X227" i="43"/>
  <c r="Y226" i="43"/>
  <c r="X227" i="15"/>
  <c r="Y226" i="15"/>
  <c r="X227" i="47"/>
  <c r="Y226" i="47"/>
  <c r="X227" i="32"/>
  <c r="Y226" i="32"/>
  <c r="X227" i="29"/>
  <c r="Y226" i="29"/>
  <c r="Y226" i="33"/>
  <c r="X227" i="33"/>
  <c r="X227" i="21"/>
  <c r="Y226" i="21"/>
  <c r="X227" i="35"/>
  <c r="Y226" i="35"/>
  <c r="X227" i="38"/>
  <c r="Y226" i="38"/>
  <c r="X227" i="25"/>
  <c r="Y226" i="25"/>
  <c r="X227" i="27"/>
  <c r="Y226" i="27"/>
  <c r="X227" i="46"/>
  <c r="Y226" i="46"/>
  <c r="X227" i="36"/>
  <c r="Y226" i="36"/>
  <c r="X227" i="31"/>
  <c r="Y226" i="31"/>
  <c r="X228" i="36" l="1"/>
  <c r="Y227" i="36"/>
  <c r="X228" i="27"/>
  <c r="Y227" i="27"/>
  <c r="X228" i="38"/>
  <c r="Y227" i="38"/>
  <c r="X228" i="21"/>
  <c r="Y227" i="21"/>
  <c r="X228" i="29"/>
  <c r="Y227" i="29"/>
  <c r="X228" i="47"/>
  <c r="Y227" i="47"/>
  <c r="X228" i="43"/>
  <c r="Y227" i="43"/>
  <c r="X228" i="14"/>
  <c r="Y227" i="14"/>
  <c r="X228" i="17"/>
  <c r="Y227" i="17"/>
  <c r="X228" i="30"/>
  <c r="Y227" i="30"/>
  <c r="X228" i="16"/>
  <c r="Y227" i="16"/>
  <c r="X228" i="24"/>
  <c r="Y227" i="24"/>
  <c r="X228" i="19"/>
  <c r="Y227" i="19"/>
  <c r="X228" i="45"/>
  <c r="Y227" i="45"/>
  <c r="X228" i="20"/>
  <c r="Y227" i="20"/>
  <c r="X228" i="33"/>
  <c r="Y227" i="33"/>
  <c r="X228" i="41"/>
  <c r="Y227" i="41"/>
  <c r="X228" i="37"/>
  <c r="Y227" i="37"/>
  <c r="X228" i="31"/>
  <c r="Y227" i="31"/>
  <c r="X228" i="46"/>
  <c r="Y227" i="46"/>
  <c r="X228" i="25"/>
  <c r="Y227" i="25"/>
  <c r="X228" i="35"/>
  <c r="Y227" i="35"/>
  <c r="X228" i="32"/>
  <c r="Y227" i="32"/>
  <c r="X228" i="15"/>
  <c r="Y227" i="15"/>
  <c r="X228" i="23"/>
  <c r="Y227" i="23"/>
  <c r="X228" i="26"/>
  <c r="Y227" i="26"/>
  <c r="X228" i="42"/>
  <c r="Y227" i="42"/>
  <c r="X228" i="28"/>
  <c r="Y227" i="28"/>
  <c r="X228" i="34"/>
  <c r="Y227" i="34"/>
  <c r="X228" i="40"/>
  <c r="Y227" i="40"/>
  <c r="X228" i="39"/>
  <c r="Y227" i="39"/>
  <c r="X229" i="40" l="1"/>
  <c r="Y228" i="40"/>
  <c r="X229" i="28"/>
  <c r="Y228" i="28"/>
  <c r="X229" i="26"/>
  <c r="Y228" i="26"/>
  <c r="X229" i="15"/>
  <c r="Y228" i="15"/>
  <c r="X229" i="35"/>
  <c r="Y228" i="35"/>
  <c r="X229" i="46"/>
  <c r="Y228" i="46"/>
  <c r="X229" i="37"/>
  <c r="Y228" i="37"/>
  <c r="X229" i="33"/>
  <c r="Y228" i="33"/>
  <c r="X229" i="45"/>
  <c r="Y228" i="45"/>
  <c r="X229" i="24"/>
  <c r="Y228" i="24"/>
  <c r="X229" i="30"/>
  <c r="Y228" i="30"/>
  <c r="X229" i="14"/>
  <c r="Y228" i="14"/>
  <c r="X229" i="47"/>
  <c r="Y228" i="47"/>
  <c r="X229" i="21"/>
  <c r="Y228" i="21"/>
  <c r="Y228" i="27"/>
  <c r="X229" i="27"/>
  <c r="X229" i="39"/>
  <c r="Y228" i="39"/>
  <c r="X229" i="34"/>
  <c r="Y228" i="34"/>
  <c r="X229" i="42"/>
  <c r="Y228" i="42"/>
  <c r="Y228" i="23"/>
  <c r="X229" i="23"/>
  <c r="X229" i="32"/>
  <c r="Y228" i="32"/>
  <c r="X229" i="25"/>
  <c r="Y228" i="25"/>
  <c r="X229" i="31"/>
  <c r="Y228" i="31"/>
  <c r="X229" i="41"/>
  <c r="Y228" i="41"/>
  <c r="X229" i="20"/>
  <c r="Y228" i="20"/>
  <c r="X229" i="19"/>
  <c r="Y228" i="19"/>
  <c r="X229" i="16"/>
  <c r="Y228" i="16"/>
  <c r="X229" i="17"/>
  <c r="Y228" i="17"/>
  <c r="Y228" i="43"/>
  <c r="X229" i="43"/>
  <c r="X229" i="29"/>
  <c r="Y228" i="29"/>
  <c r="X229" i="38"/>
  <c r="Y228" i="38"/>
  <c r="X229" i="36"/>
  <c r="Y228" i="36"/>
  <c r="X230" i="38" l="1"/>
  <c r="Y229" i="38"/>
  <c r="X230" i="16"/>
  <c r="Y229" i="16"/>
  <c r="X230" i="20"/>
  <c r="Y229" i="20"/>
  <c r="X230" i="31"/>
  <c r="Y229" i="31"/>
  <c r="X230" i="32"/>
  <c r="Y229" i="32"/>
  <c r="X230" i="42"/>
  <c r="Y229" i="42"/>
  <c r="Y229" i="39"/>
  <c r="X230" i="39"/>
  <c r="X230" i="21"/>
  <c r="Y229" i="21"/>
  <c r="X230" i="14"/>
  <c r="Y229" i="14"/>
  <c r="X230" i="24"/>
  <c r="Y229" i="24"/>
  <c r="X230" i="33"/>
  <c r="Y229" i="33"/>
  <c r="X230" i="46"/>
  <c r="Y229" i="46"/>
  <c r="X230" i="15"/>
  <c r="Y229" i="15"/>
  <c r="X230" i="28"/>
  <c r="Y229" i="28"/>
  <c r="X230" i="23"/>
  <c r="Y229" i="23"/>
  <c r="Y229" i="27"/>
  <c r="X230" i="27"/>
  <c r="Y229" i="43"/>
  <c r="X230" i="43"/>
  <c r="X230" i="36"/>
  <c r="Y229" i="36"/>
  <c r="X230" i="29"/>
  <c r="Y229" i="29"/>
  <c r="X230" i="17"/>
  <c r="Y229" i="17"/>
  <c r="X230" i="19"/>
  <c r="Y229" i="19"/>
  <c r="X230" i="41"/>
  <c r="Y229" i="41"/>
  <c r="X230" i="25"/>
  <c r="Y229" i="25"/>
  <c r="X230" i="34"/>
  <c r="Y229" i="34"/>
  <c r="X230" i="47"/>
  <c r="Y229" i="47"/>
  <c r="X230" i="30"/>
  <c r="Y229" i="30"/>
  <c r="X230" i="45"/>
  <c r="Y229" i="45"/>
  <c r="X230" i="37"/>
  <c r="Y229" i="37"/>
  <c r="Y229" i="35"/>
  <c r="X230" i="35"/>
  <c r="X230" i="26"/>
  <c r="Y229" i="26"/>
  <c r="X230" i="40"/>
  <c r="Y229" i="40"/>
  <c r="X231" i="27" l="1"/>
  <c r="Y230" i="27"/>
  <c r="X231" i="26"/>
  <c r="Y230" i="26"/>
  <c r="X231" i="37"/>
  <c r="Y230" i="37"/>
  <c r="X231" i="30"/>
  <c r="Y230" i="30"/>
  <c r="X231" i="34"/>
  <c r="Y230" i="34"/>
  <c r="X231" i="41"/>
  <c r="Y230" i="41"/>
  <c r="X231" i="17"/>
  <c r="Y230" i="17"/>
  <c r="X231" i="36"/>
  <c r="Y230" i="36"/>
  <c r="X231" i="28"/>
  <c r="Y230" i="28"/>
  <c r="X231" i="46"/>
  <c r="Y230" i="46"/>
  <c r="X231" i="24"/>
  <c r="Y230" i="24"/>
  <c r="X231" i="21"/>
  <c r="Y230" i="21"/>
  <c r="X231" i="42"/>
  <c r="Y230" i="42"/>
  <c r="Y230" i="31"/>
  <c r="X231" i="31"/>
  <c r="X231" i="16"/>
  <c r="Y230" i="16"/>
  <c r="X231" i="43"/>
  <c r="Y230" i="43"/>
  <c r="Y230" i="39"/>
  <c r="X231" i="39"/>
  <c r="X231" i="35"/>
  <c r="Y230" i="35"/>
  <c r="X231" i="40"/>
  <c r="Y230" i="40"/>
  <c r="X231" i="45"/>
  <c r="Y230" i="45"/>
  <c r="X231" i="47"/>
  <c r="Y230" i="47"/>
  <c r="X231" i="25"/>
  <c r="Y230" i="25"/>
  <c r="X231" i="19"/>
  <c r="Y230" i="19"/>
  <c r="X231" i="29"/>
  <c r="Y230" i="29"/>
  <c r="Y230" i="23"/>
  <c r="X231" i="23"/>
  <c r="X231" i="15"/>
  <c r="Y230" i="15"/>
  <c r="X231" i="33"/>
  <c r="Y230" i="33"/>
  <c r="X231" i="14"/>
  <c r="Y230" i="14"/>
  <c r="X231" i="32"/>
  <c r="Y230" i="32"/>
  <c r="X231" i="20"/>
  <c r="Y230" i="20"/>
  <c r="X231" i="38"/>
  <c r="Y230" i="38"/>
  <c r="Y231" i="31" l="1"/>
  <c r="X232" i="31"/>
  <c r="X232" i="20"/>
  <c r="Y231" i="20"/>
  <c r="X232" i="14"/>
  <c r="Y231" i="14"/>
  <c r="X232" i="15"/>
  <c r="Y231" i="15"/>
  <c r="X232" i="29"/>
  <c r="Y231" i="29"/>
  <c r="X232" i="25"/>
  <c r="Y231" i="25"/>
  <c r="X232" i="45"/>
  <c r="Y231" i="45"/>
  <c r="Y231" i="35"/>
  <c r="X232" i="35"/>
  <c r="Y231" i="43"/>
  <c r="X232" i="43"/>
  <c r="X232" i="21"/>
  <c r="Y231" i="21"/>
  <c r="X232" i="46"/>
  <c r="Y231" i="46"/>
  <c r="X232" i="36"/>
  <c r="Y231" i="36"/>
  <c r="X232" i="41"/>
  <c r="Y231" i="41"/>
  <c r="X232" i="30"/>
  <c r="Y231" i="30"/>
  <c r="X232" i="26"/>
  <c r="Y231" i="26"/>
  <c r="Y231" i="23"/>
  <c r="X232" i="23"/>
  <c r="Y231" i="39"/>
  <c r="X232" i="39"/>
  <c r="X232" i="38"/>
  <c r="Y231" i="38"/>
  <c r="X232" i="32"/>
  <c r="Y231" i="32"/>
  <c r="X232" i="33"/>
  <c r="Y231" i="33"/>
  <c r="Y231" i="19"/>
  <c r="X232" i="19"/>
  <c r="X232" i="47"/>
  <c r="Y231" i="47"/>
  <c r="X232" i="40"/>
  <c r="Y231" i="40"/>
  <c r="X232" i="16"/>
  <c r="Y231" i="16"/>
  <c r="X232" i="42"/>
  <c r="Y231" i="42"/>
  <c r="X232" i="24"/>
  <c r="Y231" i="24"/>
  <c r="X232" i="28"/>
  <c r="Y231" i="28"/>
  <c r="X232" i="17"/>
  <c r="Y231" i="17"/>
  <c r="X232" i="34"/>
  <c r="Y231" i="34"/>
  <c r="X232" i="37"/>
  <c r="Y231" i="37"/>
  <c r="Y231" i="27"/>
  <c r="X232" i="27"/>
  <c r="X233" i="23" l="1"/>
  <c r="Y232" i="23"/>
  <c r="X233" i="35"/>
  <c r="Y232" i="35"/>
  <c r="X233" i="37"/>
  <c r="Y232" i="37"/>
  <c r="X233" i="17"/>
  <c r="Y232" i="17"/>
  <c r="X233" i="24"/>
  <c r="Y232" i="24"/>
  <c r="X233" i="16"/>
  <c r="Y232" i="16"/>
  <c r="X233" i="47"/>
  <c r="Y232" i="47"/>
  <c r="X233" i="33"/>
  <c r="Y232" i="33"/>
  <c r="X233" i="38"/>
  <c r="Y232" i="38"/>
  <c r="X233" i="30"/>
  <c r="Y232" i="30"/>
  <c r="X233" i="36"/>
  <c r="Y232" i="36"/>
  <c r="X233" i="21"/>
  <c r="Y232" i="21"/>
  <c r="X233" i="25"/>
  <c r="Y232" i="25"/>
  <c r="X233" i="15"/>
  <c r="Y232" i="15"/>
  <c r="X233" i="20"/>
  <c r="Y232" i="20"/>
  <c r="X233" i="19"/>
  <c r="Y232" i="19"/>
  <c r="X233" i="39"/>
  <c r="Y232" i="39"/>
  <c r="X233" i="43"/>
  <c r="Y232" i="43"/>
  <c r="Y232" i="31"/>
  <c r="X233" i="31"/>
  <c r="X233" i="27"/>
  <c r="Y232" i="27"/>
  <c r="X233" i="34"/>
  <c r="Y232" i="34"/>
  <c r="X233" i="28"/>
  <c r="Y232" i="28"/>
  <c r="X233" i="42"/>
  <c r="Y232" i="42"/>
  <c r="X233" i="40"/>
  <c r="Y232" i="40"/>
  <c r="X233" i="32"/>
  <c r="Y232" i="32"/>
  <c r="X233" i="26"/>
  <c r="Y232" i="26"/>
  <c r="X233" i="41"/>
  <c r="Y232" i="41"/>
  <c r="X233" i="46"/>
  <c r="Y232" i="46"/>
  <c r="X233" i="45"/>
  <c r="Y232" i="45"/>
  <c r="X233" i="29"/>
  <c r="Y232" i="29"/>
  <c r="X233" i="14"/>
  <c r="Y232" i="14"/>
  <c r="X234" i="29" l="1"/>
  <c r="Y233" i="29"/>
  <c r="X234" i="46"/>
  <c r="Y233" i="46"/>
  <c r="X234" i="26"/>
  <c r="Y233" i="26"/>
  <c r="X234" i="40"/>
  <c r="Y233" i="40"/>
  <c r="X234" i="28"/>
  <c r="Y233" i="28"/>
  <c r="X234" i="27"/>
  <c r="Y233" i="27"/>
  <c r="X234" i="43"/>
  <c r="Y233" i="43"/>
  <c r="X234" i="19"/>
  <c r="Y233" i="19"/>
  <c r="X234" i="15"/>
  <c r="Y233" i="15"/>
  <c r="X234" i="21"/>
  <c r="Y233" i="21"/>
  <c r="X234" i="30"/>
  <c r="Y233" i="30"/>
  <c r="X234" i="33"/>
  <c r="Y233" i="33"/>
  <c r="X234" i="16"/>
  <c r="Y233" i="16"/>
  <c r="X234" i="17"/>
  <c r="Y233" i="17"/>
  <c r="X234" i="35"/>
  <c r="Y233" i="35"/>
  <c r="X234" i="31"/>
  <c r="Y233" i="31"/>
  <c r="X234" i="14"/>
  <c r="Y233" i="14"/>
  <c r="X234" i="45"/>
  <c r="Y233" i="45"/>
  <c r="X234" i="41"/>
  <c r="Y233" i="41"/>
  <c r="X234" i="32"/>
  <c r="Y233" i="32"/>
  <c r="X234" i="42"/>
  <c r="Y233" i="42"/>
  <c r="X234" i="34"/>
  <c r="Y233" i="34"/>
  <c r="X234" i="39"/>
  <c r="Y233" i="39"/>
  <c r="X234" i="20"/>
  <c r="Y233" i="20"/>
  <c r="X234" i="25"/>
  <c r="Y233" i="25"/>
  <c r="X234" i="36"/>
  <c r="Y233" i="36"/>
  <c r="X234" i="38"/>
  <c r="Y233" i="38"/>
  <c r="X234" i="47"/>
  <c r="Y233" i="47"/>
  <c r="X234" i="24"/>
  <c r="Y233" i="24"/>
  <c r="X234" i="37"/>
  <c r="Y233" i="37"/>
  <c r="X234" i="23"/>
  <c r="Y233" i="23"/>
  <c r="X235" i="37" l="1"/>
  <c r="Y234" i="37"/>
  <c r="X235" i="47"/>
  <c r="Y234" i="47"/>
  <c r="X235" i="36"/>
  <c r="Y234" i="36"/>
  <c r="X235" i="20"/>
  <c r="Y234" i="20"/>
  <c r="X235" i="34"/>
  <c r="Y234" i="34"/>
  <c r="X235" i="32"/>
  <c r="Y234" i="32"/>
  <c r="X235" i="45"/>
  <c r="Y234" i="45"/>
  <c r="X235" i="31"/>
  <c r="Y234" i="31"/>
  <c r="X235" i="17"/>
  <c r="Y234" i="17"/>
  <c r="X235" i="33"/>
  <c r="Y234" i="33"/>
  <c r="X235" i="21"/>
  <c r="Y234" i="21"/>
  <c r="X235" i="19"/>
  <c r="Y234" i="19"/>
  <c r="X235" i="27"/>
  <c r="Y234" i="27"/>
  <c r="X235" i="40"/>
  <c r="Y234" i="40"/>
  <c r="X235" i="46"/>
  <c r="Y234" i="46"/>
  <c r="X235" i="23"/>
  <c r="Y234" i="23"/>
  <c r="X235" i="24"/>
  <c r="Y234" i="24"/>
  <c r="X235" i="38"/>
  <c r="Y234" i="38"/>
  <c r="X235" i="25"/>
  <c r="Y234" i="25"/>
  <c r="X235" i="39"/>
  <c r="Y234" i="39"/>
  <c r="X235" i="42"/>
  <c r="Y234" i="42"/>
  <c r="X235" i="41"/>
  <c r="Y234" i="41"/>
  <c r="X235" i="14"/>
  <c r="Y234" i="14"/>
  <c r="X235" i="35"/>
  <c r="Y234" i="35"/>
  <c r="X235" i="16"/>
  <c r="Y234" i="16"/>
  <c r="X235" i="30"/>
  <c r="Y234" i="30"/>
  <c r="X235" i="15"/>
  <c r="Y234" i="15"/>
  <c r="X235" i="43"/>
  <c r="Y234" i="43"/>
  <c r="X235" i="28"/>
  <c r="Y234" i="28"/>
  <c r="X235" i="26"/>
  <c r="Y234" i="26"/>
  <c r="X235" i="29"/>
  <c r="Y234" i="29"/>
  <c r="X236" i="26" l="1"/>
  <c r="Y235" i="26"/>
  <c r="X236" i="43"/>
  <c r="Y235" i="43"/>
  <c r="X236" i="30"/>
  <c r="Y235" i="30"/>
  <c r="X236" i="35"/>
  <c r="Y235" i="35"/>
  <c r="X236" i="41"/>
  <c r="Y235" i="41"/>
  <c r="X236" i="39"/>
  <c r="Y235" i="39"/>
  <c r="X236" i="38"/>
  <c r="Y235" i="38"/>
  <c r="X236" i="23"/>
  <c r="Y235" i="23"/>
  <c r="X236" i="40"/>
  <c r="Y235" i="40"/>
  <c r="X236" i="19"/>
  <c r="Y235" i="19"/>
  <c r="X236" i="33"/>
  <c r="Y235" i="33"/>
  <c r="X236" i="31"/>
  <c r="Y235" i="31"/>
  <c r="X236" i="32"/>
  <c r="Y235" i="32"/>
  <c r="X236" i="20"/>
  <c r="Y235" i="20"/>
  <c r="X236" i="47"/>
  <c r="Y235" i="47"/>
  <c r="X236" i="29"/>
  <c r="Y235" i="29"/>
  <c r="X236" i="28"/>
  <c r="Y235" i="28"/>
  <c r="X236" i="15"/>
  <c r="Y235" i="15"/>
  <c r="X236" i="16"/>
  <c r="Y235" i="16"/>
  <c r="X236" i="14"/>
  <c r="Y235" i="14"/>
  <c r="X236" i="42"/>
  <c r="Y235" i="42"/>
  <c r="X236" i="25"/>
  <c r="Y235" i="25"/>
  <c r="X236" i="24"/>
  <c r="Y235" i="24"/>
  <c r="X236" i="46"/>
  <c r="Y235" i="46"/>
  <c r="X236" i="27"/>
  <c r="Y235" i="27"/>
  <c r="X236" i="21"/>
  <c r="Y235" i="21"/>
  <c r="X236" i="17"/>
  <c r="Y235" i="17"/>
  <c r="X236" i="45"/>
  <c r="Y235" i="45"/>
  <c r="X236" i="34"/>
  <c r="Y235" i="34"/>
  <c r="X236" i="36"/>
  <c r="Y235" i="36"/>
  <c r="X236" i="37"/>
  <c r="Y235" i="37"/>
  <c r="X237" i="36" l="1"/>
  <c r="Y236" i="36"/>
  <c r="X237" i="45"/>
  <c r="Y236" i="45"/>
  <c r="X237" i="21"/>
  <c r="Y236" i="21"/>
  <c r="X237" i="46"/>
  <c r="Y236" i="46"/>
  <c r="X237" i="25"/>
  <c r="Y236" i="25"/>
  <c r="X237" i="14"/>
  <c r="Y236" i="14"/>
  <c r="X237" i="15"/>
  <c r="Y236" i="15"/>
  <c r="X237" i="29"/>
  <c r="Y236" i="29"/>
  <c r="X237" i="20"/>
  <c r="Y236" i="20"/>
  <c r="X237" i="31"/>
  <c r="Y236" i="31"/>
  <c r="X237" i="19"/>
  <c r="Y236" i="19"/>
  <c r="X237" i="23"/>
  <c r="Y236" i="23"/>
  <c r="X237" i="39"/>
  <c r="Y236" i="39"/>
  <c r="X237" i="35"/>
  <c r="Y236" i="35"/>
  <c r="X237" i="43"/>
  <c r="Y236" i="43"/>
  <c r="X237" i="37"/>
  <c r="Y236" i="37"/>
  <c r="X237" i="34"/>
  <c r="Y236" i="34"/>
  <c r="X237" i="17"/>
  <c r="Y236" i="17"/>
  <c r="X237" i="27"/>
  <c r="Y236" i="27"/>
  <c r="X237" i="24"/>
  <c r="Y236" i="24"/>
  <c r="X237" i="42"/>
  <c r="Y236" i="42"/>
  <c r="X237" i="16"/>
  <c r="Y236" i="16"/>
  <c r="X237" i="28"/>
  <c r="Y236" i="28"/>
  <c r="X237" i="47"/>
  <c r="Y236" i="47"/>
  <c r="X237" i="32"/>
  <c r="Y236" i="32"/>
  <c r="X237" i="33"/>
  <c r="Y236" i="33"/>
  <c r="X237" i="40"/>
  <c r="Y236" i="40"/>
  <c r="X237" i="38"/>
  <c r="Y236" i="38"/>
  <c r="X237" i="41"/>
  <c r="Y236" i="41"/>
  <c r="X237" i="30"/>
  <c r="Y236" i="30"/>
  <c r="X237" i="26"/>
  <c r="Y236" i="26"/>
  <c r="X238" i="30" l="1"/>
  <c r="Y237" i="30"/>
  <c r="X238" i="38"/>
  <c r="Y237" i="38"/>
  <c r="X238" i="33"/>
  <c r="Y237" i="33"/>
  <c r="X238" i="47"/>
  <c r="Y237" i="47"/>
  <c r="X238" i="16"/>
  <c r="Y237" i="16"/>
  <c r="X238" i="24"/>
  <c r="Y237" i="24"/>
  <c r="X238" i="17"/>
  <c r="Y237" i="17"/>
  <c r="X238" i="37"/>
  <c r="Y237" i="37"/>
  <c r="Y237" i="35"/>
  <c r="X238" i="35"/>
  <c r="Y237" i="23"/>
  <c r="X238" i="23"/>
  <c r="X238" i="31"/>
  <c r="Y237" i="31"/>
  <c r="X238" i="29"/>
  <c r="Y237" i="29"/>
  <c r="X238" i="14"/>
  <c r="Y237" i="14"/>
  <c r="X238" i="46"/>
  <c r="Y237" i="46"/>
  <c r="X238" i="45"/>
  <c r="Y237" i="45"/>
  <c r="X238" i="26"/>
  <c r="Y237" i="26"/>
  <c r="X238" i="41"/>
  <c r="Y237" i="41"/>
  <c r="X238" i="40"/>
  <c r="Y237" i="40"/>
  <c r="X238" i="32"/>
  <c r="Y237" i="32"/>
  <c r="X238" i="28"/>
  <c r="Y237" i="28"/>
  <c r="X238" i="42"/>
  <c r="Y237" i="42"/>
  <c r="Y237" i="27"/>
  <c r="X238" i="27"/>
  <c r="X238" i="34"/>
  <c r="Y237" i="34"/>
  <c r="Y237" i="43"/>
  <c r="X238" i="43"/>
  <c r="Y237" i="39"/>
  <c r="X238" i="39"/>
  <c r="Y237" i="19"/>
  <c r="X238" i="19"/>
  <c r="X238" i="20"/>
  <c r="Y237" i="20"/>
  <c r="X238" i="15"/>
  <c r="Y237" i="15"/>
  <c r="X238" i="25"/>
  <c r="Y237" i="25"/>
  <c r="X238" i="21"/>
  <c r="Y237" i="21"/>
  <c r="X238" i="36"/>
  <c r="Y237" i="36"/>
  <c r="X239" i="19" l="1"/>
  <c r="Y238" i="19"/>
  <c r="Y238" i="43"/>
  <c r="X239" i="43"/>
  <c r="X239" i="27"/>
  <c r="Y238" i="27"/>
  <c r="Y238" i="23"/>
  <c r="X239" i="23"/>
  <c r="X239" i="21"/>
  <c r="Y238" i="21"/>
  <c r="X239" i="15"/>
  <c r="Y238" i="15"/>
  <c r="X239" i="28"/>
  <c r="Y238" i="28"/>
  <c r="X239" i="40"/>
  <c r="Y238" i="40"/>
  <c r="X239" i="26"/>
  <c r="Y238" i="26"/>
  <c r="Y238" i="46"/>
  <c r="X239" i="46"/>
  <c r="Y238" i="29"/>
  <c r="X239" i="29"/>
  <c r="Y238" i="37"/>
  <c r="X239" i="37"/>
  <c r="X239" i="24"/>
  <c r="Y238" i="24"/>
  <c r="X239" i="47"/>
  <c r="Y238" i="47"/>
  <c r="X239" i="38"/>
  <c r="Y238" i="38"/>
  <c r="Y238" i="35"/>
  <c r="X239" i="35"/>
  <c r="Y238" i="39"/>
  <c r="X239" i="39"/>
  <c r="X239" i="36"/>
  <c r="Y238" i="36"/>
  <c r="X239" i="25"/>
  <c r="Y238" i="25"/>
  <c r="X239" i="20"/>
  <c r="Y238" i="20"/>
  <c r="X239" i="34"/>
  <c r="Y238" i="34"/>
  <c r="X239" i="42"/>
  <c r="Y238" i="42"/>
  <c r="X239" i="32"/>
  <c r="Y238" i="32"/>
  <c r="X239" i="41"/>
  <c r="Y238" i="41"/>
  <c r="X239" i="45"/>
  <c r="Y238" i="45"/>
  <c r="X239" i="14"/>
  <c r="Y238" i="14"/>
  <c r="Y238" i="31"/>
  <c r="X239" i="31"/>
  <c r="X239" i="17"/>
  <c r="Y238" i="17"/>
  <c r="Y238" i="16"/>
  <c r="X239" i="16"/>
  <c r="Y238" i="33"/>
  <c r="X239" i="33"/>
  <c r="X239" i="30"/>
  <c r="Y238" i="30"/>
  <c r="X240" i="35" l="1"/>
  <c r="Y239" i="35"/>
  <c r="Y239" i="37"/>
  <c r="X240" i="37"/>
  <c r="Y239" i="46"/>
  <c r="X240" i="46"/>
  <c r="Y239" i="23"/>
  <c r="X240" i="23"/>
  <c r="Y239" i="43"/>
  <c r="X240" i="43"/>
  <c r="Y239" i="33"/>
  <c r="X240" i="33"/>
  <c r="X240" i="17"/>
  <c r="Y239" i="17"/>
  <c r="X240" i="41"/>
  <c r="Y239" i="41"/>
  <c r="X240" i="42"/>
  <c r="Y239" i="42"/>
  <c r="X240" i="20"/>
  <c r="Y239" i="20"/>
  <c r="X240" i="36"/>
  <c r="Y239" i="36"/>
  <c r="X240" i="47"/>
  <c r="Y239" i="47"/>
  <c r="X240" i="40"/>
  <c r="Y239" i="40"/>
  <c r="X240" i="15"/>
  <c r="Y239" i="15"/>
  <c r="X240" i="14"/>
  <c r="Y239" i="14"/>
  <c r="Y239" i="39"/>
  <c r="X240" i="39"/>
  <c r="Y239" i="29"/>
  <c r="X240" i="29"/>
  <c r="X240" i="16"/>
  <c r="Y239" i="16"/>
  <c r="X240" i="31"/>
  <c r="Y239" i="31"/>
  <c r="X240" i="30"/>
  <c r="Y239" i="30"/>
  <c r="X240" i="45"/>
  <c r="Y239" i="45"/>
  <c r="X240" i="32"/>
  <c r="Y239" i="32"/>
  <c r="X240" i="34"/>
  <c r="Y239" i="34"/>
  <c r="Y239" i="25"/>
  <c r="X240" i="25"/>
  <c r="X240" i="38"/>
  <c r="Y239" i="38"/>
  <c r="X240" i="24"/>
  <c r="Y239" i="24"/>
  <c r="X240" i="26"/>
  <c r="Y239" i="26"/>
  <c r="X240" i="28"/>
  <c r="Y239" i="28"/>
  <c r="Y239" i="21"/>
  <c r="X240" i="21"/>
  <c r="X240" i="27"/>
  <c r="Y239" i="27"/>
  <c r="X240" i="19"/>
  <c r="Y239" i="19"/>
  <c r="Y240" i="25" l="1"/>
  <c r="X241" i="25"/>
  <c r="Y240" i="39"/>
  <c r="X241" i="39"/>
  <c r="Y240" i="33"/>
  <c r="X241" i="33"/>
  <c r="X241" i="23"/>
  <c r="Y240" i="23"/>
  <c r="Y240" i="37"/>
  <c r="X241" i="37"/>
  <c r="Y240" i="27"/>
  <c r="X241" i="27"/>
  <c r="X241" i="28"/>
  <c r="Y240" i="28"/>
  <c r="X241" i="24"/>
  <c r="Y240" i="24"/>
  <c r="X241" i="32"/>
  <c r="Y240" i="32"/>
  <c r="X241" i="30"/>
  <c r="Y240" i="30"/>
  <c r="X241" i="16"/>
  <c r="Y240" i="16"/>
  <c r="X241" i="15"/>
  <c r="Y240" i="15"/>
  <c r="X241" i="47"/>
  <c r="Y240" i="47"/>
  <c r="X241" i="20"/>
  <c r="Y240" i="20"/>
  <c r="X241" i="41"/>
  <c r="Y240" i="41"/>
  <c r="X241" i="29"/>
  <c r="Y240" i="29"/>
  <c r="Y240" i="43"/>
  <c r="X241" i="43"/>
  <c r="Y240" i="46"/>
  <c r="X241" i="46"/>
  <c r="X241" i="21"/>
  <c r="Y240" i="21"/>
  <c r="Y240" i="19"/>
  <c r="X241" i="19"/>
  <c r="X241" i="26"/>
  <c r="Y240" i="26"/>
  <c r="X241" i="38"/>
  <c r="Y240" i="38"/>
  <c r="X241" i="34"/>
  <c r="Y240" i="34"/>
  <c r="X241" i="45"/>
  <c r="Y240" i="45"/>
  <c r="Y240" i="31"/>
  <c r="X241" i="31"/>
  <c r="X241" i="14"/>
  <c r="Y240" i="14"/>
  <c r="X241" i="40"/>
  <c r="Y240" i="40"/>
  <c r="X241" i="36"/>
  <c r="Y240" i="36"/>
  <c r="X241" i="42"/>
  <c r="Y240" i="42"/>
  <c r="X241" i="17"/>
  <c r="Y240" i="17"/>
  <c r="X241" i="35"/>
  <c r="Y240" i="35"/>
  <c r="Y241" i="19" l="1"/>
  <c r="X242" i="19"/>
  <c r="Y241" i="46"/>
  <c r="X242" i="46"/>
  <c r="Y241" i="27"/>
  <c r="X242" i="27"/>
  <c r="Y241" i="39"/>
  <c r="X242" i="39"/>
  <c r="X242" i="17"/>
  <c r="Y241" i="17"/>
  <c r="X242" i="36"/>
  <c r="Y241" i="36"/>
  <c r="Y241" i="14"/>
  <c r="X242" i="14"/>
  <c r="X242" i="45"/>
  <c r="Y241" i="45"/>
  <c r="X242" i="38"/>
  <c r="Y241" i="38"/>
  <c r="X242" i="29"/>
  <c r="Y241" i="29"/>
  <c r="X242" i="20"/>
  <c r="Y241" i="20"/>
  <c r="X242" i="15"/>
  <c r="Y241" i="15"/>
  <c r="X242" i="30"/>
  <c r="Y241" i="30"/>
  <c r="X242" i="24"/>
  <c r="Y241" i="24"/>
  <c r="X242" i="23"/>
  <c r="Y241" i="23"/>
  <c r="Y241" i="31"/>
  <c r="X242" i="31"/>
  <c r="Y241" i="43"/>
  <c r="X242" i="43"/>
  <c r="Y241" i="37"/>
  <c r="X242" i="37"/>
  <c r="Y241" i="33"/>
  <c r="X242" i="33"/>
  <c r="Y241" i="25"/>
  <c r="X242" i="25"/>
  <c r="X242" i="35"/>
  <c r="Y241" i="35"/>
  <c r="X242" i="42"/>
  <c r="Y241" i="42"/>
  <c r="X242" i="40"/>
  <c r="Y241" i="40"/>
  <c r="X242" i="34"/>
  <c r="Y241" i="34"/>
  <c r="X242" i="26"/>
  <c r="Y241" i="26"/>
  <c r="Y241" i="21"/>
  <c r="X242" i="21"/>
  <c r="X242" i="41"/>
  <c r="Y241" i="41"/>
  <c r="X242" i="47"/>
  <c r="Y241" i="47"/>
  <c r="X242" i="16"/>
  <c r="Y241" i="16"/>
  <c r="X242" i="32"/>
  <c r="Y241" i="32"/>
  <c r="X242" i="28"/>
  <c r="Y241" i="28"/>
  <c r="Y242" i="21" l="1"/>
  <c r="X243" i="21"/>
  <c r="X243" i="25"/>
  <c r="Y242" i="25"/>
  <c r="X243" i="37"/>
  <c r="Y242" i="37"/>
  <c r="Y242" i="31"/>
  <c r="X243" i="31"/>
  <c r="Y242" i="39"/>
  <c r="X243" i="39"/>
  <c r="Y242" i="46"/>
  <c r="X243" i="46"/>
  <c r="X243" i="32"/>
  <c r="Y242" i="32"/>
  <c r="X243" i="34"/>
  <c r="Y242" i="34"/>
  <c r="X243" i="42"/>
  <c r="Y242" i="42"/>
  <c r="X243" i="24"/>
  <c r="Y242" i="24"/>
  <c r="X243" i="15"/>
  <c r="Y242" i="15"/>
  <c r="Y242" i="29"/>
  <c r="X243" i="29"/>
  <c r="X243" i="45"/>
  <c r="Y242" i="45"/>
  <c r="X243" i="36"/>
  <c r="Y242" i="36"/>
  <c r="Y242" i="33"/>
  <c r="X243" i="33"/>
  <c r="Y242" i="43"/>
  <c r="X243" i="43"/>
  <c r="Y242" i="14"/>
  <c r="X243" i="14"/>
  <c r="Y242" i="27"/>
  <c r="X243" i="27"/>
  <c r="X243" i="19"/>
  <c r="Y242" i="19"/>
  <c r="X243" i="47"/>
  <c r="Y242" i="47"/>
  <c r="X243" i="28"/>
  <c r="Y242" i="28"/>
  <c r="Y242" i="16"/>
  <c r="X243" i="16"/>
  <c r="Y242" i="41"/>
  <c r="X243" i="41"/>
  <c r="X243" i="26"/>
  <c r="Y242" i="26"/>
  <c r="X243" i="40"/>
  <c r="Y242" i="40"/>
  <c r="Y242" i="35"/>
  <c r="X243" i="35"/>
  <c r="Y242" i="23"/>
  <c r="X243" i="23"/>
  <c r="X243" i="30"/>
  <c r="Y242" i="30"/>
  <c r="X243" i="20"/>
  <c r="Y242" i="20"/>
  <c r="X243" i="38"/>
  <c r="Y242" i="38"/>
  <c r="X243" i="17"/>
  <c r="Y242" i="17"/>
  <c r="Y243" i="46" l="1"/>
  <c r="X244" i="46"/>
  <c r="Y243" i="31"/>
  <c r="X244" i="31"/>
  <c r="X244" i="38"/>
  <c r="Y243" i="38"/>
  <c r="X244" i="30"/>
  <c r="Y243" i="30"/>
  <c r="X244" i="26"/>
  <c r="Y243" i="26"/>
  <c r="X244" i="47"/>
  <c r="Y243" i="47"/>
  <c r="X244" i="36"/>
  <c r="Y243" i="36"/>
  <c r="X244" i="24"/>
  <c r="Y243" i="24"/>
  <c r="X244" i="34"/>
  <c r="Y243" i="34"/>
  <c r="X244" i="25"/>
  <c r="Y243" i="25"/>
  <c r="Y243" i="27"/>
  <c r="X244" i="27"/>
  <c r="Y243" i="29"/>
  <c r="X244" i="29"/>
  <c r="Y243" i="23"/>
  <c r="X244" i="23"/>
  <c r="Y243" i="14"/>
  <c r="X244" i="14"/>
  <c r="Y243" i="33"/>
  <c r="X244" i="33"/>
  <c r="Y243" i="39"/>
  <c r="X244" i="39"/>
  <c r="X244" i="21"/>
  <c r="Y243" i="21"/>
  <c r="Y243" i="35"/>
  <c r="X244" i="35"/>
  <c r="Y243" i="16"/>
  <c r="X244" i="16"/>
  <c r="Y243" i="43"/>
  <c r="X244" i="43"/>
  <c r="X244" i="41"/>
  <c r="Y243" i="41"/>
  <c r="X244" i="17"/>
  <c r="Y243" i="17"/>
  <c r="X244" i="20"/>
  <c r="Y243" i="20"/>
  <c r="X244" i="40"/>
  <c r="Y243" i="40"/>
  <c r="X244" i="28"/>
  <c r="Y243" i="28"/>
  <c r="X244" i="19"/>
  <c r="Y243" i="19"/>
  <c r="X244" i="45"/>
  <c r="Y243" i="45"/>
  <c r="X244" i="15"/>
  <c r="Y243" i="15"/>
  <c r="X244" i="42"/>
  <c r="Y243" i="42"/>
  <c r="X244" i="32"/>
  <c r="Y243" i="32"/>
  <c r="Y243" i="37"/>
  <c r="X244" i="37"/>
  <c r="Y244" i="35" l="1"/>
  <c r="X245" i="35"/>
  <c r="X245" i="14"/>
  <c r="Y244" i="14"/>
  <c r="Y244" i="29"/>
  <c r="X245" i="29"/>
  <c r="X245" i="31"/>
  <c r="Y244" i="31"/>
  <c r="X245" i="32"/>
  <c r="Y244" i="32"/>
  <c r="X245" i="15"/>
  <c r="Y244" i="15"/>
  <c r="X245" i="19"/>
  <c r="Y244" i="19"/>
  <c r="X245" i="40"/>
  <c r="Y244" i="40"/>
  <c r="X245" i="17"/>
  <c r="Y244" i="17"/>
  <c r="X245" i="25"/>
  <c r="Y244" i="25"/>
  <c r="X245" i="24"/>
  <c r="Y244" i="24"/>
  <c r="X245" i="47"/>
  <c r="Y244" i="47"/>
  <c r="X245" i="30"/>
  <c r="Y244" i="30"/>
  <c r="Y244" i="39"/>
  <c r="X245" i="39"/>
  <c r="X245" i="16"/>
  <c r="Y244" i="16"/>
  <c r="X245" i="33"/>
  <c r="Y244" i="33"/>
  <c r="Y244" i="23"/>
  <c r="X245" i="23"/>
  <c r="Y244" i="27"/>
  <c r="X245" i="27"/>
  <c r="Y244" i="46"/>
  <c r="X245" i="46"/>
  <c r="Y244" i="43"/>
  <c r="X245" i="43"/>
  <c r="Y244" i="37"/>
  <c r="X245" i="37"/>
  <c r="X245" i="42"/>
  <c r="Y244" i="42"/>
  <c r="X245" i="45"/>
  <c r="Y244" i="45"/>
  <c r="X245" i="28"/>
  <c r="Y244" i="28"/>
  <c r="X245" i="20"/>
  <c r="Y244" i="20"/>
  <c r="Y244" i="41"/>
  <c r="X245" i="41"/>
  <c r="Y244" i="21"/>
  <c r="X245" i="21"/>
  <c r="X245" i="34"/>
  <c r="Y244" i="34"/>
  <c r="X245" i="36"/>
  <c r="Y244" i="36"/>
  <c r="X245" i="26"/>
  <c r="Y244" i="26"/>
  <c r="X245" i="38"/>
  <c r="Y244" i="38"/>
  <c r="X246" i="27" l="1"/>
  <c r="Y245" i="27"/>
  <c r="Y245" i="39"/>
  <c r="X246" i="39"/>
  <c r="X246" i="26"/>
  <c r="Y245" i="26"/>
  <c r="X246" i="34"/>
  <c r="Y245" i="34"/>
  <c r="X246" i="28"/>
  <c r="Y245" i="28"/>
  <c r="X246" i="42"/>
  <c r="Y245" i="42"/>
  <c r="X246" i="33"/>
  <c r="Y245" i="33"/>
  <c r="X246" i="47"/>
  <c r="Y245" i="47"/>
  <c r="Y245" i="25"/>
  <c r="X246" i="25"/>
  <c r="X246" i="40"/>
  <c r="Y245" i="40"/>
  <c r="X246" i="15"/>
  <c r="Y245" i="15"/>
  <c r="Y245" i="31"/>
  <c r="X246" i="31"/>
  <c r="X246" i="14"/>
  <c r="Y245" i="14"/>
  <c r="X246" i="41"/>
  <c r="Y245" i="41"/>
  <c r="Y245" i="43"/>
  <c r="X246" i="43"/>
  <c r="Y245" i="46"/>
  <c r="X246" i="46"/>
  <c r="Y245" i="23"/>
  <c r="X246" i="23"/>
  <c r="Y245" i="29"/>
  <c r="X246" i="29"/>
  <c r="Y245" i="35"/>
  <c r="X246" i="35"/>
  <c r="X246" i="21"/>
  <c r="Y245" i="21"/>
  <c r="Y245" i="37"/>
  <c r="X246" i="37"/>
  <c r="X246" i="38"/>
  <c r="Y245" i="38"/>
  <c r="X246" i="36"/>
  <c r="Y245" i="36"/>
  <c r="X246" i="20"/>
  <c r="Y245" i="20"/>
  <c r="X246" i="45"/>
  <c r="Y245" i="45"/>
  <c r="Y245" i="16"/>
  <c r="X246" i="16"/>
  <c r="X246" i="30"/>
  <c r="Y245" i="30"/>
  <c r="X246" i="24"/>
  <c r="Y245" i="24"/>
  <c r="X246" i="17"/>
  <c r="Y245" i="17"/>
  <c r="X246" i="19"/>
  <c r="Y245" i="19"/>
  <c r="X246" i="32"/>
  <c r="Y245" i="32"/>
  <c r="Y246" i="16" l="1"/>
  <c r="X247" i="16"/>
  <c r="Y246" i="31"/>
  <c r="X247" i="31"/>
  <c r="Y246" i="39"/>
  <c r="X247" i="39"/>
  <c r="Y246" i="19"/>
  <c r="X247" i="19"/>
  <c r="X247" i="24"/>
  <c r="Y246" i="24"/>
  <c r="X247" i="20"/>
  <c r="Y246" i="20"/>
  <c r="X247" i="38"/>
  <c r="Y246" i="38"/>
  <c r="X247" i="21"/>
  <c r="Y246" i="21"/>
  <c r="Y246" i="41"/>
  <c r="X247" i="41"/>
  <c r="X247" i="40"/>
  <c r="Y246" i="40"/>
  <c r="X247" i="47"/>
  <c r="Y246" i="47"/>
  <c r="X247" i="42"/>
  <c r="Y246" i="42"/>
  <c r="X247" i="34"/>
  <c r="Y246" i="34"/>
  <c r="Y246" i="46"/>
  <c r="X247" i="46"/>
  <c r="Y246" i="35"/>
  <c r="X247" i="35"/>
  <c r="X247" i="43"/>
  <c r="Y246" i="43"/>
  <c r="Y246" i="25"/>
  <c r="X247" i="25"/>
  <c r="Y246" i="29"/>
  <c r="X247" i="29"/>
  <c r="X247" i="37"/>
  <c r="Y246" i="37"/>
  <c r="Y246" i="23"/>
  <c r="X247" i="23"/>
  <c r="X247" i="32"/>
  <c r="Y246" i="32"/>
  <c r="X247" i="17"/>
  <c r="Y246" i="17"/>
  <c r="X247" i="30"/>
  <c r="Y246" i="30"/>
  <c r="X247" i="45"/>
  <c r="Y246" i="45"/>
  <c r="X247" i="36"/>
  <c r="Y246" i="36"/>
  <c r="Y246" i="14"/>
  <c r="X247" i="14"/>
  <c r="X247" i="15"/>
  <c r="Y246" i="15"/>
  <c r="Y246" i="33"/>
  <c r="X247" i="33"/>
  <c r="X247" i="28"/>
  <c r="Y246" i="28"/>
  <c r="X247" i="26"/>
  <c r="Y246" i="26"/>
  <c r="X247" i="27"/>
  <c r="Y246" i="27"/>
  <c r="X248" i="33" l="1"/>
  <c r="Y247" i="33"/>
  <c r="X248" i="46"/>
  <c r="Y247" i="46"/>
  <c r="Y247" i="19"/>
  <c r="X248" i="19"/>
  <c r="X248" i="26"/>
  <c r="Y247" i="26"/>
  <c r="X248" i="45"/>
  <c r="Y247" i="45"/>
  <c r="X248" i="17"/>
  <c r="Y247" i="17"/>
  <c r="Y247" i="43"/>
  <c r="X248" i="43"/>
  <c r="X248" i="42"/>
  <c r="Y247" i="42"/>
  <c r="X248" i="40"/>
  <c r="Y247" i="40"/>
  <c r="Y247" i="21"/>
  <c r="X248" i="21"/>
  <c r="X248" i="20"/>
  <c r="Y247" i="20"/>
  <c r="Y247" i="14"/>
  <c r="X248" i="14"/>
  <c r="Y247" i="23"/>
  <c r="X248" i="23"/>
  <c r="Y247" i="25"/>
  <c r="X248" i="25"/>
  <c r="Y247" i="35"/>
  <c r="X248" i="35"/>
  <c r="Y247" i="41"/>
  <c r="X248" i="41"/>
  <c r="Y247" i="39"/>
  <c r="X248" i="39"/>
  <c r="X248" i="16"/>
  <c r="Y247" i="16"/>
  <c r="Y247" i="29"/>
  <c r="X248" i="29"/>
  <c r="Y247" i="31"/>
  <c r="X248" i="31"/>
  <c r="X248" i="27"/>
  <c r="Y247" i="27"/>
  <c r="X248" i="28"/>
  <c r="Y247" i="28"/>
  <c r="X248" i="15"/>
  <c r="Y247" i="15"/>
  <c r="X248" i="36"/>
  <c r="Y247" i="36"/>
  <c r="X248" i="30"/>
  <c r="Y247" i="30"/>
  <c r="X248" i="32"/>
  <c r="Y247" i="32"/>
  <c r="X248" i="37"/>
  <c r="Y247" i="37"/>
  <c r="X248" i="34"/>
  <c r="Y247" i="34"/>
  <c r="X248" i="47"/>
  <c r="Y247" i="47"/>
  <c r="X248" i="38"/>
  <c r="Y247" i="38"/>
  <c r="X248" i="24"/>
  <c r="Y247" i="24"/>
  <c r="X249" i="21" l="1"/>
  <c r="Y248" i="21"/>
  <c r="X249" i="38"/>
  <c r="Y248" i="38"/>
  <c r="X249" i="34"/>
  <c r="Y248" i="34"/>
  <c r="X249" i="32"/>
  <c r="Y248" i="32"/>
  <c r="X249" i="36"/>
  <c r="Y248" i="36"/>
  <c r="X249" i="28"/>
  <c r="Y248" i="28"/>
  <c r="X249" i="16"/>
  <c r="Y248" i="16"/>
  <c r="X249" i="42"/>
  <c r="Y248" i="42"/>
  <c r="X249" i="17"/>
  <c r="Y248" i="17"/>
  <c r="X249" i="26"/>
  <c r="Y248" i="26"/>
  <c r="X249" i="46"/>
  <c r="Y248" i="46"/>
  <c r="Y248" i="31"/>
  <c r="X249" i="31"/>
  <c r="X249" i="29"/>
  <c r="Y248" i="29"/>
  <c r="X249" i="39"/>
  <c r="Y248" i="39"/>
  <c r="Y248" i="35"/>
  <c r="X249" i="35"/>
  <c r="Y248" i="23"/>
  <c r="X249" i="23"/>
  <c r="X249" i="43"/>
  <c r="Y248" i="43"/>
  <c r="Y248" i="19"/>
  <c r="X249" i="19"/>
  <c r="X249" i="41"/>
  <c r="Y248" i="41"/>
  <c r="Y248" i="25"/>
  <c r="X249" i="25"/>
  <c r="X249" i="14"/>
  <c r="Y248" i="14"/>
  <c r="X249" i="24"/>
  <c r="Y248" i="24"/>
  <c r="X249" i="47"/>
  <c r="Y248" i="47"/>
  <c r="X249" i="37"/>
  <c r="Y248" i="37"/>
  <c r="X249" i="30"/>
  <c r="Y248" i="30"/>
  <c r="X249" i="15"/>
  <c r="Y248" i="15"/>
  <c r="Y248" i="27"/>
  <c r="X249" i="27"/>
  <c r="X249" i="20"/>
  <c r="Y248" i="20"/>
  <c r="X249" i="40"/>
  <c r="Y248" i="40"/>
  <c r="X249" i="45"/>
  <c r="Y248" i="45"/>
  <c r="X249" i="33"/>
  <c r="Y248" i="33"/>
  <c r="Y249" i="31" l="1"/>
  <c r="X250" i="31"/>
  <c r="X250" i="45"/>
  <c r="Y249" i="45"/>
  <c r="X250" i="20"/>
  <c r="Y249" i="20"/>
  <c r="X250" i="15"/>
  <c r="Y249" i="15"/>
  <c r="Y249" i="37"/>
  <c r="X250" i="37"/>
  <c r="X250" i="24"/>
  <c r="Y249" i="24"/>
  <c r="Y249" i="39"/>
  <c r="X250" i="39"/>
  <c r="X250" i="26"/>
  <c r="Y249" i="26"/>
  <c r="X250" i="42"/>
  <c r="Y249" i="42"/>
  <c r="X250" i="28"/>
  <c r="Y249" i="28"/>
  <c r="X250" i="32"/>
  <c r="Y249" i="32"/>
  <c r="X250" i="38"/>
  <c r="Y249" i="38"/>
  <c r="Y249" i="19"/>
  <c r="X250" i="19"/>
  <c r="Y249" i="25"/>
  <c r="X250" i="25"/>
  <c r="Y249" i="23"/>
  <c r="X250" i="23"/>
  <c r="Y249" i="27"/>
  <c r="X250" i="27"/>
  <c r="Y249" i="35"/>
  <c r="X250" i="35"/>
  <c r="X250" i="33"/>
  <c r="Y249" i="33"/>
  <c r="X250" i="40"/>
  <c r="Y249" i="40"/>
  <c r="X250" i="30"/>
  <c r="Y249" i="30"/>
  <c r="X250" i="47"/>
  <c r="Y249" i="47"/>
  <c r="X250" i="14"/>
  <c r="Y249" i="14"/>
  <c r="X250" i="41"/>
  <c r="Y249" i="41"/>
  <c r="Y249" i="43"/>
  <c r="X250" i="43"/>
  <c r="Y249" i="29"/>
  <c r="X250" i="29"/>
  <c r="Y249" i="46"/>
  <c r="X250" i="46"/>
  <c r="X250" i="17"/>
  <c r="Y249" i="17"/>
  <c r="Y249" i="16"/>
  <c r="X250" i="16"/>
  <c r="X250" i="36"/>
  <c r="Y249" i="36"/>
  <c r="X250" i="34"/>
  <c r="Y249" i="34"/>
  <c r="X250" i="21"/>
  <c r="Y249" i="21"/>
  <c r="X251" i="16" l="1"/>
  <c r="Y250" i="16"/>
  <c r="X251" i="43"/>
  <c r="Y250" i="43"/>
  <c r="X251" i="27"/>
  <c r="Y250" i="27"/>
  <c r="Y250" i="25"/>
  <c r="X251" i="25"/>
  <c r="X251" i="34"/>
  <c r="Y250" i="34"/>
  <c r="X251" i="14"/>
  <c r="Y250" i="14"/>
  <c r="X251" i="30"/>
  <c r="Y250" i="30"/>
  <c r="X251" i="33"/>
  <c r="Y250" i="33"/>
  <c r="X251" i="38"/>
  <c r="Y250" i="38"/>
  <c r="X251" i="28"/>
  <c r="Y250" i="28"/>
  <c r="X251" i="26"/>
  <c r="Y250" i="26"/>
  <c r="X251" i="24"/>
  <c r="Y250" i="24"/>
  <c r="X251" i="15"/>
  <c r="Y250" i="15"/>
  <c r="X251" i="45"/>
  <c r="Y250" i="45"/>
  <c r="Y250" i="29"/>
  <c r="X251" i="29"/>
  <c r="Y250" i="35"/>
  <c r="X251" i="35"/>
  <c r="X251" i="23"/>
  <c r="Y250" i="23"/>
  <c r="Y250" i="19"/>
  <c r="X251" i="19"/>
  <c r="X251" i="39"/>
  <c r="Y250" i="39"/>
  <c r="X251" i="37"/>
  <c r="Y250" i="37"/>
  <c r="X251" i="31"/>
  <c r="Y250" i="31"/>
  <c r="X251" i="46"/>
  <c r="Y250" i="46"/>
  <c r="X251" i="21"/>
  <c r="Y250" i="21"/>
  <c r="X251" i="36"/>
  <c r="Y250" i="36"/>
  <c r="X251" i="17"/>
  <c r="Y250" i="17"/>
  <c r="X251" i="41"/>
  <c r="Y250" i="41"/>
  <c r="X251" i="47"/>
  <c r="Y250" i="47"/>
  <c r="X251" i="40"/>
  <c r="Y250" i="40"/>
  <c r="X251" i="32"/>
  <c r="Y250" i="32"/>
  <c r="X251" i="42"/>
  <c r="Y250" i="42"/>
  <c r="X251" i="20"/>
  <c r="Y250" i="20"/>
  <c r="X252" i="25" l="1"/>
  <c r="Y251" i="25"/>
  <c r="X252" i="42"/>
  <c r="Y251" i="42"/>
  <c r="X252" i="40"/>
  <c r="Y251" i="40"/>
  <c r="X252" i="41"/>
  <c r="Y251" i="41"/>
  <c r="X252" i="36"/>
  <c r="Y251" i="36"/>
  <c r="X252" i="46"/>
  <c r="Y251" i="46"/>
  <c r="Y251" i="37"/>
  <c r="X252" i="37"/>
  <c r="X252" i="45"/>
  <c r="Y251" i="45"/>
  <c r="X252" i="24"/>
  <c r="Y251" i="24"/>
  <c r="X252" i="28"/>
  <c r="Y251" i="28"/>
  <c r="Y251" i="33"/>
  <c r="X252" i="33"/>
  <c r="X252" i="14"/>
  <c r="Y251" i="14"/>
  <c r="X252" i="43"/>
  <c r="Y251" i="43"/>
  <c r="Y251" i="19"/>
  <c r="X252" i="19"/>
  <c r="X252" i="35"/>
  <c r="Y251" i="35"/>
  <c r="Y251" i="29"/>
  <c r="X252" i="29"/>
  <c r="X252" i="20"/>
  <c r="Y251" i="20"/>
  <c r="X252" i="32"/>
  <c r="Y251" i="32"/>
  <c r="X252" i="47"/>
  <c r="Y251" i="47"/>
  <c r="X252" i="17"/>
  <c r="Y251" i="17"/>
  <c r="X252" i="21"/>
  <c r="Y251" i="21"/>
  <c r="X252" i="31"/>
  <c r="Y251" i="31"/>
  <c r="X252" i="39"/>
  <c r="Y251" i="39"/>
  <c r="Y251" i="23"/>
  <c r="X252" i="23"/>
  <c r="X252" i="15"/>
  <c r="Y251" i="15"/>
  <c r="X252" i="26"/>
  <c r="Y251" i="26"/>
  <c r="X252" i="38"/>
  <c r="Y251" i="38"/>
  <c r="X252" i="30"/>
  <c r="Y251" i="30"/>
  <c r="X252" i="34"/>
  <c r="Y251" i="34"/>
  <c r="Y251" i="27"/>
  <c r="X252" i="27"/>
  <c r="Y251" i="16"/>
  <c r="X252" i="16"/>
  <c r="X253" i="23" l="1"/>
  <c r="Y252" i="23"/>
  <c r="X253" i="30"/>
  <c r="Y252" i="30"/>
  <c r="X253" i="26"/>
  <c r="Y252" i="26"/>
  <c r="X253" i="31"/>
  <c r="Y252" i="31"/>
  <c r="X253" i="17"/>
  <c r="Y252" i="17"/>
  <c r="X253" i="32"/>
  <c r="Y252" i="32"/>
  <c r="Y252" i="14"/>
  <c r="X253" i="14"/>
  <c r="X253" i="28"/>
  <c r="Y252" i="28"/>
  <c r="X253" i="45"/>
  <c r="Y252" i="45"/>
  <c r="Y252" i="46"/>
  <c r="X253" i="46"/>
  <c r="Y252" i="41"/>
  <c r="X253" i="41"/>
  <c r="X253" i="42"/>
  <c r="Y252" i="42"/>
  <c r="Y252" i="19"/>
  <c r="X253" i="19"/>
  <c r="X253" i="16"/>
  <c r="Y252" i="16"/>
  <c r="Y252" i="33"/>
  <c r="X253" i="33"/>
  <c r="Y252" i="37"/>
  <c r="X253" i="37"/>
  <c r="Y252" i="27"/>
  <c r="X253" i="27"/>
  <c r="X253" i="29"/>
  <c r="Y252" i="29"/>
  <c r="X253" i="34"/>
  <c r="Y252" i="34"/>
  <c r="X253" i="38"/>
  <c r="Y252" i="38"/>
  <c r="X253" i="15"/>
  <c r="Y252" i="15"/>
  <c r="Y252" i="39"/>
  <c r="X253" i="39"/>
  <c r="Y252" i="21"/>
  <c r="X253" i="21"/>
  <c r="X253" i="47"/>
  <c r="Y252" i="47"/>
  <c r="X253" i="20"/>
  <c r="Y252" i="20"/>
  <c r="X253" i="35"/>
  <c r="Y252" i="35"/>
  <c r="X253" i="43"/>
  <c r="Y252" i="43"/>
  <c r="X253" i="24"/>
  <c r="Y252" i="24"/>
  <c r="X253" i="36"/>
  <c r="Y252" i="36"/>
  <c r="X253" i="40"/>
  <c r="Y252" i="40"/>
  <c r="Y252" i="25"/>
  <c r="X253" i="25"/>
  <c r="Y253" i="39" l="1"/>
  <c r="X254" i="39"/>
  <c r="X254" i="40"/>
  <c r="Y253" i="40"/>
  <c r="X254" i="24"/>
  <c r="Y253" i="24"/>
  <c r="X254" i="35"/>
  <c r="Y253" i="35"/>
  <c r="X254" i="47"/>
  <c r="Y253" i="47"/>
  <c r="X254" i="38"/>
  <c r="Y253" i="38"/>
  <c r="X254" i="29"/>
  <c r="Y253" i="29"/>
  <c r="X254" i="16"/>
  <c r="Y253" i="16"/>
  <c r="X254" i="42"/>
  <c r="Y253" i="42"/>
  <c r="X254" i="28"/>
  <c r="Y253" i="28"/>
  <c r="X254" i="32"/>
  <c r="Y253" i="32"/>
  <c r="Y253" i="31"/>
  <c r="X254" i="31"/>
  <c r="X254" i="30"/>
  <c r="Y253" i="30"/>
  <c r="Y253" i="37"/>
  <c r="X254" i="37"/>
  <c r="Y253" i="25"/>
  <c r="X254" i="25"/>
  <c r="Y253" i="27"/>
  <c r="X254" i="27"/>
  <c r="Y253" i="33"/>
  <c r="X254" i="33"/>
  <c r="Y253" i="19"/>
  <c r="X254" i="19"/>
  <c r="Y253" i="41"/>
  <c r="X254" i="41"/>
  <c r="X254" i="14"/>
  <c r="Y253" i="14"/>
  <c r="X254" i="46"/>
  <c r="Y253" i="46"/>
  <c r="Y253" i="21"/>
  <c r="X254" i="21"/>
  <c r="X254" i="36"/>
  <c r="Y253" i="36"/>
  <c r="Y253" i="43"/>
  <c r="X254" i="43"/>
  <c r="X254" i="20"/>
  <c r="Y253" i="20"/>
  <c r="X254" i="15"/>
  <c r="Y253" i="15"/>
  <c r="X254" i="34"/>
  <c r="Y253" i="34"/>
  <c r="X254" i="45"/>
  <c r="Y253" i="45"/>
  <c r="X254" i="17"/>
  <c r="Y253" i="17"/>
  <c r="X254" i="26"/>
  <c r="Y253" i="26"/>
  <c r="X254" i="23"/>
  <c r="Y253" i="23"/>
  <c r="Y254" i="37" l="1"/>
  <c r="X255" i="37"/>
  <c r="X255" i="26"/>
  <c r="Y254" i="26"/>
  <c r="X255" i="45"/>
  <c r="Y254" i="45"/>
  <c r="X255" i="15"/>
  <c r="Y254" i="15"/>
  <c r="X255" i="14"/>
  <c r="Y254" i="14"/>
  <c r="X255" i="28"/>
  <c r="Y254" i="28"/>
  <c r="Y254" i="16"/>
  <c r="X255" i="16"/>
  <c r="X255" i="38"/>
  <c r="Y254" i="38"/>
  <c r="X255" i="35"/>
  <c r="Y254" i="35"/>
  <c r="X255" i="40"/>
  <c r="Y254" i="40"/>
  <c r="Y254" i="43"/>
  <c r="X255" i="43"/>
  <c r="X255" i="19"/>
  <c r="Y254" i="19"/>
  <c r="Y254" i="31"/>
  <c r="X255" i="31"/>
  <c r="Y254" i="41"/>
  <c r="X255" i="41"/>
  <c r="X255" i="33"/>
  <c r="Y254" i="33"/>
  <c r="X255" i="25"/>
  <c r="Y254" i="25"/>
  <c r="Y254" i="39"/>
  <c r="X255" i="39"/>
  <c r="X255" i="21"/>
  <c r="Y254" i="21"/>
  <c r="X255" i="27"/>
  <c r="Y254" i="27"/>
  <c r="X255" i="23"/>
  <c r="Y254" i="23"/>
  <c r="X255" i="17"/>
  <c r="Y254" i="17"/>
  <c r="X255" i="34"/>
  <c r="Y254" i="34"/>
  <c r="X255" i="20"/>
  <c r="Y254" i="20"/>
  <c r="X255" i="36"/>
  <c r="Y254" i="36"/>
  <c r="Y254" i="46"/>
  <c r="X255" i="46"/>
  <c r="X255" i="30"/>
  <c r="Y254" i="30"/>
  <c r="X255" i="32"/>
  <c r="Y254" i="32"/>
  <c r="X255" i="42"/>
  <c r="Y254" i="42"/>
  <c r="Y254" i="29"/>
  <c r="X255" i="29"/>
  <c r="X255" i="47"/>
  <c r="Y254" i="47"/>
  <c r="X255" i="24"/>
  <c r="Y254" i="24"/>
  <c r="X256" i="47" l="1"/>
  <c r="Y255" i="47"/>
  <c r="X256" i="42"/>
  <c r="Y255" i="42"/>
  <c r="X256" i="30"/>
  <c r="Y255" i="30"/>
  <c r="X256" i="36"/>
  <c r="Y255" i="36"/>
  <c r="X256" i="34"/>
  <c r="Y255" i="34"/>
  <c r="Y255" i="23"/>
  <c r="X256" i="23"/>
  <c r="X256" i="21"/>
  <c r="Y255" i="21"/>
  <c r="X256" i="25"/>
  <c r="Y255" i="25"/>
  <c r="Y255" i="19"/>
  <c r="X256" i="19"/>
  <c r="X256" i="40"/>
  <c r="Y255" i="40"/>
  <c r="X256" i="38"/>
  <c r="Y255" i="38"/>
  <c r="X256" i="28"/>
  <c r="Y255" i="28"/>
  <c r="X256" i="15"/>
  <c r="Y255" i="15"/>
  <c r="X256" i="26"/>
  <c r="Y255" i="26"/>
  <c r="Y255" i="46"/>
  <c r="X256" i="46"/>
  <c r="Y255" i="39"/>
  <c r="X256" i="39"/>
  <c r="Y255" i="31"/>
  <c r="X256" i="31"/>
  <c r="X256" i="43"/>
  <c r="Y255" i="43"/>
  <c r="Y255" i="16"/>
  <c r="X256" i="16"/>
  <c r="Y255" i="37"/>
  <c r="X256" i="37"/>
  <c r="Y255" i="41"/>
  <c r="X256" i="41"/>
  <c r="Y255" i="29"/>
  <c r="X256" i="29"/>
  <c r="X256" i="24"/>
  <c r="Y255" i="24"/>
  <c r="X256" i="32"/>
  <c r="Y255" i="32"/>
  <c r="X256" i="20"/>
  <c r="Y255" i="20"/>
  <c r="X256" i="17"/>
  <c r="Y255" i="17"/>
  <c r="X256" i="27"/>
  <c r="Y255" i="27"/>
  <c r="X256" i="33"/>
  <c r="Y255" i="33"/>
  <c r="Y255" i="35"/>
  <c r="X256" i="35"/>
  <c r="X256" i="14"/>
  <c r="Y255" i="14"/>
  <c r="X256" i="45"/>
  <c r="Y255" i="45"/>
  <c r="X257" i="35" l="1"/>
  <c r="Y256" i="35"/>
  <c r="X257" i="45"/>
  <c r="Y256" i="45"/>
  <c r="Y256" i="27"/>
  <c r="X257" i="27"/>
  <c r="X257" i="24"/>
  <c r="Y256" i="24"/>
  <c r="X257" i="15"/>
  <c r="Y256" i="15"/>
  <c r="X257" i="29"/>
  <c r="Y256" i="29"/>
  <c r="Y256" i="37"/>
  <c r="X257" i="37"/>
  <c r="Y256" i="39"/>
  <c r="X257" i="39"/>
  <c r="X257" i="23"/>
  <c r="Y256" i="23"/>
  <c r="X257" i="20"/>
  <c r="Y256" i="20"/>
  <c r="X257" i="38"/>
  <c r="Y256" i="38"/>
  <c r="Y256" i="14"/>
  <c r="X257" i="14"/>
  <c r="Y256" i="33"/>
  <c r="X257" i="33"/>
  <c r="X257" i="17"/>
  <c r="Y256" i="17"/>
  <c r="X257" i="32"/>
  <c r="Y256" i="32"/>
  <c r="Y256" i="43"/>
  <c r="X257" i="43"/>
  <c r="X257" i="26"/>
  <c r="Y256" i="26"/>
  <c r="X257" i="28"/>
  <c r="Y256" i="28"/>
  <c r="X257" i="40"/>
  <c r="Y256" i="40"/>
  <c r="Y256" i="25"/>
  <c r="X257" i="25"/>
  <c r="X257" i="36"/>
  <c r="Y256" i="36"/>
  <c r="X257" i="42"/>
  <c r="Y256" i="42"/>
  <c r="X257" i="41"/>
  <c r="Y256" i="41"/>
  <c r="Y256" i="16"/>
  <c r="X257" i="16"/>
  <c r="Y256" i="31"/>
  <c r="X257" i="31"/>
  <c r="Y256" i="46"/>
  <c r="X257" i="46"/>
  <c r="X257" i="19"/>
  <c r="Y256" i="19"/>
  <c r="Y256" i="21"/>
  <c r="X257" i="21"/>
  <c r="X257" i="34"/>
  <c r="Y256" i="34"/>
  <c r="X257" i="30"/>
  <c r="Y256" i="30"/>
  <c r="X257" i="47"/>
  <c r="Y256" i="47"/>
  <c r="Y257" i="46" l="1"/>
  <c r="X258" i="46"/>
  <c r="Y257" i="16"/>
  <c r="X258" i="16"/>
  <c r="X258" i="25"/>
  <c r="Y257" i="25"/>
  <c r="Y257" i="39"/>
  <c r="X258" i="39"/>
  <c r="X258" i="42"/>
  <c r="Y257" i="42"/>
  <c r="X258" i="28"/>
  <c r="Y257" i="28"/>
  <c r="X258" i="17"/>
  <c r="Y257" i="17"/>
  <c r="X258" i="20"/>
  <c r="Y257" i="20"/>
  <c r="X258" i="29"/>
  <c r="Y257" i="29"/>
  <c r="X258" i="24"/>
  <c r="Y257" i="24"/>
  <c r="X258" i="45"/>
  <c r="Y257" i="45"/>
  <c r="Y257" i="43"/>
  <c r="X258" i="43"/>
  <c r="X258" i="14"/>
  <c r="Y257" i="14"/>
  <c r="X258" i="30"/>
  <c r="Y257" i="30"/>
  <c r="Y257" i="31"/>
  <c r="X258" i="31"/>
  <c r="Y257" i="33"/>
  <c r="X258" i="33"/>
  <c r="Y257" i="37"/>
  <c r="X258" i="37"/>
  <c r="Y257" i="27"/>
  <c r="X258" i="27"/>
  <c r="X258" i="21"/>
  <c r="Y257" i="21"/>
  <c r="X258" i="47"/>
  <c r="Y257" i="47"/>
  <c r="X258" i="34"/>
  <c r="Y257" i="34"/>
  <c r="X258" i="19"/>
  <c r="Y257" i="19"/>
  <c r="X258" i="41"/>
  <c r="Y257" i="41"/>
  <c r="X258" i="36"/>
  <c r="Y257" i="36"/>
  <c r="X258" i="40"/>
  <c r="Y257" i="40"/>
  <c r="X258" i="26"/>
  <c r="Y257" i="26"/>
  <c r="X258" i="32"/>
  <c r="Y257" i="32"/>
  <c r="X258" i="38"/>
  <c r="Y257" i="38"/>
  <c r="Y257" i="23"/>
  <c r="X258" i="23"/>
  <c r="X258" i="15"/>
  <c r="Y257" i="15"/>
  <c r="Y257" i="35"/>
  <c r="X258" i="35"/>
  <c r="Y258" i="27" l="1"/>
  <c r="X259" i="27"/>
  <c r="X259" i="33"/>
  <c r="Y258" i="33"/>
  <c r="X259" i="43"/>
  <c r="Y258" i="43"/>
  <c r="Y258" i="39"/>
  <c r="X259" i="39"/>
  <c r="Y258" i="15"/>
  <c r="X259" i="15"/>
  <c r="Y258" i="38"/>
  <c r="X259" i="38"/>
  <c r="Y258" i="26"/>
  <c r="X259" i="26"/>
  <c r="X259" i="36"/>
  <c r="Y258" i="36"/>
  <c r="X259" i="19"/>
  <c r="Y258" i="19"/>
  <c r="X259" i="47"/>
  <c r="Y258" i="47"/>
  <c r="Y258" i="30"/>
  <c r="X259" i="30"/>
  <c r="Y258" i="24"/>
  <c r="X259" i="24"/>
  <c r="X259" i="20"/>
  <c r="Y258" i="20"/>
  <c r="X259" i="28"/>
  <c r="Y258" i="28"/>
  <c r="X259" i="37"/>
  <c r="Y258" i="37"/>
  <c r="Y258" i="31"/>
  <c r="X259" i="31"/>
  <c r="X259" i="46"/>
  <c r="Y258" i="46"/>
  <c r="Y258" i="16"/>
  <c r="X259" i="16"/>
  <c r="Y258" i="35"/>
  <c r="X259" i="35"/>
  <c r="Y258" i="23"/>
  <c r="X259" i="23"/>
  <c r="Y258" i="32"/>
  <c r="X259" i="32"/>
  <c r="X259" i="40"/>
  <c r="Y258" i="40"/>
  <c r="X259" i="41"/>
  <c r="Y258" i="41"/>
  <c r="Y258" i="34"/>
  <c r="X259" i="34"/>
  <c r="Y258" i="21"/>
  <c r="X259" i="21"/>
  <c r="Y258" i="14"/>
  <c r="X259" i="14"/>
  <c r="X259" i="45"/>
  <c r="Y258" i="45"/>
  <c r="X259" i="29"/>
  <c r="Y258" i="29"/>
  <c r="Y258" i="17"/>
  <c r="X259" i="17"/>
  <c r="Y258" i="42"/>
  <c r="X259" i="42"/>
  <c r="X259" i="25"/>
  <c r="Y258" i="25"/>
  <c r="X260" i="42" l="1"/>
  <c r="Y259" i="42"/>
  <c r="X260" i="16"/>
  <c r="Y259" i="16"/>
  <c r="Y259" i="29"/>
  <c r="X260" i="29"/>
  <c r="Y259" i="40"/>
  <c r="X260" i="40"/>
  <c r="X260" i="28"/>
  <c r="Y259" i="28"/>
  <c r="X260" i="47"/>
  <c r="Y259" i="47"/>
  <c r="X260" i="36"/>
  <c r="Y259" i="36"/>
  <c r="X260" i="33"/>
  <c r="Y259" i="33"/>
  <c r="Y259" i="14"/>
  <c r="X260" i="14"/>
  <c r="X260" i="24"/>
  <c r="Y259" i="24"/>
  <c r="X260" i="38"/>
  <c r="Y259" i="38"/>
  <c r="X260" i="30"/>
  <c r="Y259" i="30"/>
  <c r="X260" i="26"/>
  <c r="Y259" i="26"/>
  <c r="X260" i="15"/>
  <c r="Y259" i="15"/>
  <c r="X260" i="27"/>
  <c r="Y259" i="27"/>
  <c r="X260" i="34"/>
  <c r="Y259" i="34"/>
  <c r="Y259" i="23"/>
  <c r="X260" i="23"/>
  <c r="Y259" i="31"/>
  <c r="X260" i="31"/>
  <c r="Y259" i="39"/>
  <c r="X260" i="39"/>
  <c r="X260" i="17"/>
  <c r="Y259" i="17"/>
  <c r="X260" i="21"/>
  <c r="Y259" i="21"/>
  <c r="X260" i="32"/>
  <c r="Y259" i="32"/>
  <c r="X260" i="35"/>
  <c r="Y259" i="35"/>
  <c r="Y259" i="25"/>
  <c r="X260" i="25"/>
  <c r="X260" i="45"/>
  <c r="Y259" i="45"/>
  <c r="X260" i="41"/>
  <c r="Y259" i="41"/>
  <c r="X260" i="46"/>
  <c r="Y259" i="46"/>
  <c r="Y259" i="37"/>
  <c r="X260" i="37"/>
  <c r="X260" i="20"/>
  <c r="Y259" i="20"/>
  <c r="Y259" i="19"/>
  <c r="X260" i="19"/>
  <c r="X260" i="43"/>
  <c r="Y259" i="43"/>
  <c r="Y260" i="19" l="1"/>
  <c r="X261" i="19"/>
  <c r="X261" i="41"/>
  <c r="Y260" i="41"/>
  <c r="X261" i="32"/>
  <c r="Y260" i="32"/>
  <c r="X261" i="17"/>
  <c r="Y260" i="17"/>
  <c r="X261" i="34"/>
  <c r="Y260" i="34"/>
  <c r="X261" i="15"/>
  <c r="Y260" i="15"/>
  <c r="X261" i="30"/>
  <c r="Y260" i="30"/>
  <c r="X261" i="24"/>
  <c r="Y260" i="24"/>
  <c r="Y260" i="33"/>
  <c r="X261" i="33"/>
  <c r="X261" i="47"/>
  <c r="Y260" i="47"/>
  <c r="Y260" i="16"/>
  <c r="X261" i="16"/>
  <c r="Y260" i="37"/>
  <c r="X261" i="37"/>
  <c r="Y260" i="25"/>
  <c r="X261" i="25"/>
  <c r="X261" i="40"/>
  <c r="Y260" i="40"/>
  <c r="Y260" i="39"/>
  <c r="X261" i="39"/>
  <c r="Y260" i="23"/>
  <c r="X261" i="23"/>
  <c r="Y260" i="14"/>
  <c r="X261" i="14"/>
  <c r="X261" i="29"/>
  <c r="Y260" i="29"/>
  <c r="Y260" i="31"/>
  <c r="X261" i="31"/>
  <c r="Y260" i="43"/>
  <c r="X261" i="43"/>
  <c r="X261" i="20"/>
  <c r="Y260" i="20"/>
  <c r="X261" i="46"/>
  <c r="Y260" i="46"/>
  <c r="X261" i="45"/>
  <c r="Y260" i="45"/>
  <c r="X261" i="35"/>
  <c r="Y260" i="35"/>
  <c r="X261" i="21"/>
  <c r="Y260" i="21"/>
  <c r="Y260" i="27"/>
  <c r="X261" i="27"/>
  <c r="X261" i="26"/>
  <c r="Y260" i="26"/>
  <c r="X261" i="38"/>
  <c r="Y260" i="38"/>
  <c r="X261" i="36"/>
  <c r="Y260" i="36"/>
  <c r="Y260" i="28"/>
  <c r="X261" i="28"/>
  <c r="X261" i="42"/>
  <c r="Y260" i="42"/>
  <c r="X262" i="28" l="1"/>
  <c r="Y261" i="28"/>
  <c r="Y261" i="37"/>
  <c r="X262" i="37"/>
  <c r="X262" i="38"/>
  <c r="Y261" i="38"/>
  <c r="X262" i="35"/>
  <c r="Y261" i="35"/>
  <c r="X262" i="46"/>
  <c r="Y261" i="46"/>
  <c r="Y261" i="29"/>
  <c r="X262" i="29"/>
  <c r="X262" i="40"/>
  <c r="Y261" i="40"/>
  <c r="X262" i="47"/>
  <c r="Y261" i="47"/>
  <c r="X262" i="24"/>
  <c r="Y261" i="24"/>
  <c r="X262" i="15"/>
  <c r="Y261" i="15"/>
  <c r="X262" i="17"/>
  <c r="Y261" i="17"/>
  <c r="X262" i="41"/>
  <c r="Y261" i="41"/>
  <c r="Y261" i="27"/>
  <c r="X262" i="27"/>
  <c r="Y261" i="31"/>
  <c r="X262" i="31"/>
  <c r="Y261" i="14"/>
  <c r="X262" i="14"/>
  <c r="Y261" i="39"/>
  <c r="X262" i="39"/>
  <c r="Y261" i="25"/>
  <c r="X262" i="25"/>
  <c r="X262" i="16"/>
  <c r="Y261" i="16"/>
  <c r="Y261" i="33"/>
  <c r="X262" i="33"/>
  <c r="Y261" i="19"/>
  <c r="X262" i="19"/>
  <c r="X262" i="43"/>
  <c r="Y261" i="43"/>
  <c r="X262" i="23"/>
  <c r="Y261" i="23"/>
  <c r="X262" i="42"/>
  <c r="Y261" i="42"/>
  <c r="X262" i="36"/>
  <c r="Y261" i="36"/>
  <c r="X262" i="26"/>
  <c r="Y261" i="26"/>
  <c r="Y261" i="21"/>
  <c r="X262" i="21"/>
  <c r="X262" i="45"/>
  <c r="Y261" i="45"/>
  <c r="X262" i="20"/>
  <c r="Y261" i="20"/>
  <c r="X262" i="30"/>
  <c r="Y261" i="30"/>
  <c r="X262" i="34"/>
  <c r="Y261" i="34"/>
  <c r="X262" i="32"/>
  <c r="Y261" i="32"/>
  <c r="Y262" i="21" l="1"/>
  <c r="X263" i="21"/>
  <c r="X263" i="31"/>
  <c r="Y262" i="31"/>
  <c r="Y262" i="29"/>
  <c r="X263" i="29"/>
  <c r="X263" i="34"/>
  <c r="Y262" i="34"/>
  <c r="X263" i="20"/>
  <c r="Y262" i="20"/>
  <c r="X263" i="36"/>
  <c r="Y262" i="36"/>
  <c r="Y262" i="23"/>
  <c r="X263" i="23"/>
  <c r="Y262" i="16"/>
  <c r="X263" i="16"/>
  <c r="Y262" i="41"/>
  <c r="X263" i="41"/>
  <c r="X263" i="15"/>
  <c r="Y262" i="15"/>
  <c r="X263" i="47"/>
  <c r="Y262" i="47"/>
  <c r="Y262" i="35"/>
  <c r="X263" i="35"/>
  <c r="X263" i="39"/>
  <c r="Y262" i="39"/>
  <c r="Y262" i="37"/>
  <c r="X263" i="37"/>
  <c r="Y262" i="25"/>
  <c r="X263" i="25"/>
  <c r="X263" i="27"/>
  <c r="Y262" i="27"/>
  <c r="X263" i="19"/>
  <c r="Y262" i="19"/>
  <c r="X263" i="33"/>
  <c r="Y262" i="33"/>
  <c r="X263" i="14"/>
  <c r="Y262" i="14"/>
  <c r="X263" i="32"/>
  <c r="Y262" i="32"/>
  <c r="X263" i="30"/>
  <c r="Y262" i="30"/>
  <c r="X263" i="45"/>
  <c r="Y262" i="45"/>
  <c r="X263" i="26"/>
  <c r="Y262" i="26"/>
  <c r="X263" i="42"/>
  <c r="Y262" i="42"/>
  <c r="Y262" i="43"/>
  <c r="X263" i="43"/>
  <c r="X263" i="17"/>
  <c r="Y262" i="17"/>
  <c r="X263" i="24"/>
  <c r="Y262" i="24"/>
  <c r="X263" i="40"/>
  <c r="Y262" i="40"/>
  <c r="X263" i="46"/>
  <c r="Y262" i="46"/>
  <c r="X263" i="38"/>
  <c r="Y262" i="38"/>
  <c r="X263" i="28"/>
  <c r="Y262" i="28"/>
  <c r="Y263" i="37" l="1"/>
  <c r="X264" i="37"/>
  <c r="X264" i="38"/>
  <c r="Y263" i="38"/>
  <c r="X264" i="40"/>
  <c r="Y263" i="40"/>
  <c r="X264" i="17"/>
  <c r="Y263" i="17"/>
  <c r="X264" i="42"/>
  <c r="Y263" i="42"/>
  <c r="X264" i="45"/>
  <c r="Y263" i="45"/>
  <c r="X264" i="32"/>
  <c r="Y263" i="32"/>
  <c r="Y263" i="33"/>
  <c r="X264" i="33"/>
  <c r="X264" i="27"/>
  <c r="Y263" i="27"/>
  <c r="X264" i="15"/>
  <c r="Y263" i="15"/>
  <c r="X264" i="36"/>
  <c r="Y263" i="36"/>
  <c r="X264" i="34"/>
  <c r="Y263" i="34"/>
  <c r="Y263" i="31"/>
  <c r="X264" i="31"/>
  <c r="Y263" i="25"/>
  <c r="X264" i="25"/>
  <c r="Y263" i="41"/>
  <c r="X264" i="41"/>
  <c r="Y263" i="23"/>
  <c r="X264" i="23"/>
  <c r="Y263" i="29"/>
  <c r="X264" i="29"/>
  <c r="Y263" i="21"/>
  <c r="X264" i="21"/>
  <c r="X264" i="35"/>
  <c r="Y263" i="35"/>
  <c r="X264" i="16"/>
  <c r="Y263" i="16"/>
  <c r="X264" i="43"/>
  <c r="Y263" i="43"/>
  <c r="X264" i="28"/>
  <c r="Y263" i="28"/>
  <c r="Y263" i="46"/>
  <c r="X264" i="46"/>
  <c r="X264" i="24"/>
  <c r="Y263" i="24"/>
  <c r="X264" i="26"/>
  <c r="Y263" i="26"/>
  <c r="X264" i="30"/>
  <c r="Y263" i="30"/>
  <c r="Y263" i="14"/>
  <c r="X264" i="14"/>
  <c r="Y263" i="19"/>
  <c r="X264" i="19"/>
  <c r="Y263" i="39"/>
  <c r="X264" i="39"/>
  <c r="X264" i="47"/>
  <c r="Y263" i="47"/>
  <c r="X264" i="20"/>
  <c r="Y263" i="20"/>
  <c r="X265" i="23" l="1"/>
  <c r="Y264" i="23"/>
  <c r="X265" i="25"/>
  <c r="Y264" i="25"/>
  <c r="X265" i="47"/>
  <c r="Y264" i="47"/>
  <c r="X265" i="30"/>
  <c r="Y264" i="30"/>
  <c r="X265" i="24"/>
  <c r="Y264" i="24"/>
  <c r="X265" i="28"/>
  <c r="Y264" i="28"/>
  <c r="Y264" i="16"/>
  <c r="X265" i="16"/>
  <c r="X265" i="34"/>
  <c r="Y264" i="34"/>
  <c r="X265" i="15"/>
  <c r="Y264" i="15"/>
  <c r="X265" i="45"/>
  <c r="Y264" i="45"/>
  <c r="X265" i="17"/>
  <c r="Y264" i="17"/>
  <c r="X265" i="38"/>
  <c r="Y264" i="38"/>
  <c r="Y264" i="14"/>
  <c r="X265" i="14"/>
  <c r="X265" i="46"/>
  <c r="Y264" i="46"/>
  <c r="X265" i="29"/>
  <c r="Y264" i="29"/>
  <c r="Y264" i="41"/>
  <c r="X265" i="41"/>
  <c r="Y264" i="31"/>
  <c r="X265" i="31"/>
  <c r="Y264" i="37"/>
  <c r="X265" i="37"/>
  <c r="X265" i="19"/>
  <c r="Y264" i="19"/>
  <c r="Y264" i="21"/>
  <c r="X265" i="21"/>
  <c r="X265" i="33"/>
  <c r="Y264" i="33"/>
  <c r="X265" i="39"/>
  <c r="Y264" i="39"/>
  <c r="X265" i="20"/>
  <c r="Y264" i="20"/>
  <c r="X265" i="26"/>
  <c r="Y264" i="26"/>
  <c r="X265" i="43"/>
  <c r="Y264" i="43"/>
  <c r="Y264" i="35"/>
  <c r="X265" i="35"/>
  <c r="X265" i="36"/>
  <c r="Y264" i="36"/>
  <c r="Y264" i="27"/>
  <c r="X265" i="27"/>
  <c r="X265" i="32"/>
  <c r="Y264" i="32"/>
  <c r="X265" i="42"/>
  <c r="Y264" i="42"/>
  <c r="X265" i="40"/>
  <c r="Y264" i="40"/>
  <c r="Y265" i="27" l="1"/>
  <c r="X266" i="27"/>
  <c r="Y265" i="41"/>
  <c r="X266" i="41"/>
  <c r="X266" i="42"/>
  <c r="Y265" i="42"/>
  <c r="X266" i="26"/>
  <c r="Y265" i="26"/>
  <c r="X266" i="39"/>
  <c r="Y265" i="39"/>
  <c r="X266" i="46"/>
  <c r="Y265" i="46"/>
  <c r="X266" i="38"/>
  <c r="Y265" i="38"/>
  <c r="X266" i="45"/>
  <c r="Y265" i="45"/>
  <c r="X266" i="34"/>
  <c r="Y265" i="34"/>
  <c r="X266" i="28"/>
  <c r="Y265" i="28"/>
  <c r="X266" i="30"/>
  <c r="Y265" i="30"/>
  <c r="X266" i="25"/>
  <c r="Y265" i="25"/>
  <c r="X266" i="35"/>
  <c r="Y265" i="35"/>
  <c r="Y265" i="31"/>
  <c r="X266" i="31"/>
  <c r="Y265" i="14"/>
  <c r="X266" i="14"/>
  <c r="X266" i="16"/>
  <c r="Y265" i="16"/>
  <c r="X266" i="21"/>
  <c r="Y265" i="21"/>
  <c r="Y265" i="37"/>
  <c r="X266" i="37"/>
  <c r="X266" i="40"/>
  <c r="Y265" i="40"/>
  <c r="X266" i="32"/>
  <c r="Y265" i="32"/>
  <c r="X266" i="36"/>
  <c r="Y265" i="36"/>
  <c r="X266" i="43"/>
  <c r="Y265" i="43"/>
  <c r="X266" i="20"/>
  <c r="Y265" i="20"/>
  <c r="X266" i="33"/>
  <c r="Y265" i="33"/>
  <c r="Y265" i="19"/>
  <c r="X266" i="19"/>
  <c r="X266" i="29"/>
  <c r="Y265" i="29"/>
  <c r="X266" i="17"/>
  <c r="Y265" i="17"/>
  <c r="X266" i="15"/>
  <c r="Y265" i="15"/>
  <c r="X266" i="24"/>
  <c r="Y265" i="24"/>
  <c r="X266" i="47"/>
  <c r="Y265" i="47"/>
  <c r="Y265" i="23"/>
  <c r="X266" i="23"/>
  <c r="X267" i="37" l="1"/>
  <c r="Y266" i="37"/>
  <c r="Y266" i="41"/>
  <c r="X267" i="41"/>
  <c r="X267" i="47"/>
  <c r="Y266" i="47"/>
  <c r="X267" i="15"/>
  <c r="Y266" i="15"/>
  <c r="X267" i="29"/>
  <c r="Y266" i="29"/>
  <c r="X267" i="33"/>
  <c r="Y266" i="33"/>
  <c r="X267" i="43"/>
  <c r="Y266" i="43"/>
  <c r="X267" i="32"/>
  <c r="Y266" i="32"/>
  <c r="X267" i="16"/>
  <c r="Y266" i="16"/>
  <c r="X267" i="25"/>
  <c r="Y266" i="25"/>
  <c r="X267" i="28"/>
  <c r="Y266" i="28"/>
  <c r="X267" i="45"/>
  <c r="Y266" i="45"/>
  <c r="X267" i="46"/>
  <c r="Y266" i="46"/>
  <c r="X267" i="26"/>
  <c r="Y266" i="26"/>
  <c r="Y266" i="23"/>
  <c r="X267" i="23"/>
  <c r="X267" i="14"/>
  <c r="Y266" i="14"/>
  <c r="Y266" i="27"/>
  <c r="X267" i="27"/>
  <c r="X267" i="31"/>
  <c r="Y266" i="31"/>
  <c r="Y266" i="19"/>
  <c r="X267" i="19"/>
  <c r="X267" i="24"/>
  <c r="Y266" i="24"/>
  <c r="X267" i="17"/>
  <c r="Y266" i="17"/>
  <c r="X267" i="20"/>
  <c r="Y266" i="20"/>
  <c r="X267" i="36"/>
  <c r="Y266" i="36"/>
  <c r="X267" i="40"/>
  <c r="Y266" i="40"/>
  <c r="X267" i="21"/>
  <c r="Y266" i="21"/>
  <c r="X267" i="35"/>
  <c r="Y266" i="35"/>
  <c r="X267" i="30"/>
  <c r="Y266" i="30"/>
  <c r="X267" i="34"/>
  <c r="Y266" i="34"/>
  <c r="X267" i="38"/>
  <c r="Y266" i="38"/>
  <c r="X267" i="39"/>
  <c r="Y266" i="39"/>
  <c r="X267" i="42"/>
  <c r="Y266" i="42"/>
  <c r="X268" i="41" l="1"/>
  <c r="Y267" i="41"/>
  <c r="X268" i="39"/>
  <c r="Y267" i="39"/>
  <c r="X268" i="34"/>
  <c r="Y267" i="34"/>
  <c r="X268" i="35"/>
  <c r="Y267" i="35"/>
  <c r="X268" i="40"/>
  <c r="Y267" i="40"/>
  <c r="X268" i="20"/>
  <c r="Y267" i="20"/>
  <c r="X268" i="24"/>
  <c r="Y267" i="24"/>
  <c r="X268" i="31"/>
  <c r="Y267" i="31"/>
  <c r="Y267" i="14"/>
  <c r="X268" i="14"/>
  <c r="X268" i="26"/>
  <c r="Y267" i="26"/>
  <c r="X268" i="45"/>
  <c r="Y267" i="45"/>
  <c r="X268" i="25"/>
  <c r="Y267" i="25"/>
  <c r="X268" i="32"/>
  <c r="Y267" i="32"/>
  <c r="Y267" i="33"/>
  <c r="X268" i="33"/>
  <c r="X268" i="15"/>
  <c r="Y267" i="15"/>
  <c r="Y267" i="23"/>
  <c r="X268" i="23"/>
  <c r="X268" i="19"/>
  <c r="Y267" i="19"/>
  <c r="Y267" i="27"/>
  <c r="X268" i="27"/>
  <c r="X268" i="42"/>
  <c r="Y267" i="42"/>
  <c r="X268" i="38"/>
  <c r="Y267" i="38"/>
  <c r="X268" i="30"/>
  <c r="Y267" i="30"/>
  <c r="X268" i="21"/>
  <c r="Y267" i="21"/>
  <c r="X268" i="36"/>
  <c r="Y267" i="36"/>
  <c r="X268" i="17"/>
  <c r="Y267" i="17"/>
  <c r="X268" i="46"/>
  <c r="Y267" i="46"/>
  <c r="X268" i="28"/>
  <c r="Y267" i="28"/>
  <c r="X268" i="16"/>
  <c r="Y267" i="16"/>
  <c r="Y267" i="43"/>
  <c r="X268" i="43"/>
  <c r="X268" i="29"/>
  <c r="Y267" i="29"/>
  <c r="X268" i="47"/>
  <c r="Y267" i="47"/>
  <c r="X268" i="37"/>
  <c r="Y267" i="37"/>
  <c r="Y268" i="43" l="1"/>
  <c r="X269" i="43"/>
  <c r="X269" i="27"/>
  <c r="Y268" i="27"/>
  <c r="X269" i="33"/>
  <c r="Y268" i="33"/>
  <c r="X269" i="47"/>
  <c r="Y268" i="47"/>
  <c r="X269" i="28"/>
  <c r="Y268" i="28"/>
  <c r="X269" i="17"/>
  <c r="Y268" i="17"/>
  <c r="X269" i="21"/>
  <c r="Y268" i="21"/>
  <c r="X269" i="38"/>
  <c r="Y268" i="38"/>
  <c r="X269" i="25"/>
  <c r="Y268" i="25"/>
  <c r="X269" i="26"/>
  <c r="Y268" i="26"/>
  <c r="X269" i="31"/>
  <c r="Y268" i="31"/>
  <c r="X269" i="20"/>
  <c r="Y268" i="20"/>
  <c r="X269" i="35"/>
  <c r="Y268" i="35"/>
  <c r="X269" i="39"/>
  <c r="Y268" i="39"/>
  <c r="X269" i="14"/>
  <c r="Y268" i="14"/>
  <c r="X269" i="23"/>
  <c r="Y268" i="23"/>
  <c r="X269" i="37"/>
  <c r="Y268" i="37"/>
  <c r="Y268" i="29"/>
  <c r="X269" i="29"/>
  <c r="X269" i="16"/>
  <c r="Y268" i="16"/>
  <c r="X269" i="46"/>
  <c r="Y268" i="46"/>
  <c r="X269" i="36"/>
  <c r="Y268" i="36"/>
  <c r="X269" i="30"/>
  <c r="Y268" i="30"/>
  <c r="X269" i="42"/>
  <c r="Y268" i="42"/>
  <c r="Y268" i="19"/>
  <c r="X269" i="19"/>
  <c r="X269" i="15"/>
  <c r="Y268" i="15"/>
  <c r="X269" i="32"/>
  <c r="Y268" i="32"/>
  <c r="X269" i="45"/>
  <c r="Y268" i="45"/>
  <c r="X269" i="24"/>
  <c r="Y268" i="24"/>
  <c r="X269" i="40"/>
  <c r="Y268" i="40"/>
  <c r="X269" i="34"/>
  <c r="Y268" i="34"/>
  <c r="X269" i="41"/>
  <c r="Y268" i="41"/>
  <c r="X270" i="34" l="1"/>
  <c r="Y269" i="34"/>
  <c r="X270" i="24"/>
  <c r="Y269" i="24"/>
  <c r="X270" i="32"/>
  <c r="Y269" i="32"/>
  <c r="X270" i="30"/>
  <c r="Y269" i="30"/>
  <c r="Y269" i="46"/>
  <c r="X270" i="46"/>
  <c r="Y269" i="23"/>
  <c r="X270" i="23"/>
  <c r="Y269" i="39"/>
  <c r="X270" i="39"/>
  <c r="X270" i="20"/>
  <c r="Y269" i="20"/>
  <c r="X270" i="26"/>
  <c r="Y269" i="26"/>
  <c r="X270" i="38"/>
  <c r="Y269" i="38"/>
  <c r="X270" i="17"/>
  <c r="Y269" i="17"/>
  <c r="X270" i="47"/>
  <c r="Y269" i="47"/>
  <c r="X270" i="27"/>
  <c r="Y269" i="27"/>
  <c r="Y269" i="43"/>
  <c r="X270" i="43"/>
  <c r="Y269" i="19"/>
  <c r="X270" i="19"/>
  <c r="X270" i="29"/>
  <c r="Y269" i="29"/>
  <c r="X270" i="41"/>
  <c r="Y269" i="41"/>
  <c r="X270" i="40"/>
  <c r="Y269" i="40"/>
  <c r="X270" i="45"/>
  <c r="Y269" i="45"/>
  <c r="X270" i="15"/>
  <c r="Y269" i="15"/>
  <c r="X270" i="42"/>
  <c r="Y269" i="42"/>
  <c r="X270" i="36"/>
  <c r="Y269" i="36"/>
  <c r="Y269" i="16"/>
  <c r="X270" i="16"/>
  <c r="Y269" i="37"/>
  <c r="X270" i="37"/>
  <c r="Y269" i="14"/>
  <c r="X270" i="14"/>
  <c r="X270" i="35"/>
  <c r="Y269" i="35"/>
  <c r="X270" i="31"/>
  <c r="Y269" i="31"/>
  <c r="X270" i="25"/>
  <c r="Y269" i="25"/>
  <c r="X270" i="21"/>
  <c r="Y269" i="21"/>
  <c r="X270" i="28"/>
  <c r="Y269" i="28"/>
  <c r="X270" i="33"/>
  <c r="Y269" i="33"/>
  <c r="X271" i="43" l="1"/>
  <c r="Y270" i="43"/>
  <c r="Y270" i="23"/>
  <c r="X271" i="23"/>
  <c r="X271" i="28"/>
  <c r="Y270" i="28"/>
  <c r="X271" i="25"/>
  <c r="Y270" i="25"/>
  <c r="X271" i="35"/>
  <c r="Y270" i="35"/>
  <c r="X271" i="36"/>
  <c r="Y270" i="36"/>
  <c r="X271" i="15"/>
  <c r="Y270" i="15"/>
  <c r="X271" i="40"/>
  <c r="Y270" i="40"/>
  <c r="X271" i="29"/>
  <c r="Y270" i="29"/>
  <c r="X271" i="47"/>
  <c r="Y270" i="47"/>
  <c r="X271" i="38"/>
  <c r="Y270" i="38"/>
  <c r="X271" i="20"/>
  <c r="Y270" i="20"/>
  <c r="X271" i="30"/>
  <c r="Y270" i="30"/>
  <c r="X271" i="24"/>
  <c r="Y270" i="24"/>
  <c r="Y270" i="19"/>
  <c r="X271" i="19"/>
  <c r="X271" i="39"/>
  <c r="Y270" i="39"/>
  <c r="Y270" i="46"/>
  <c r="X271" i="46"/>
  <c r="Y270" i="37"/>
  <c r="X271" i="37"/>
  <c r="X271" i="14"/>
  <c r="Y270" i="14"/>
  <c r="X271" i="16"/>
  <c r="Y270" i="16"/>
  <c r="X271" i="33"/>
  <c r="Y270" i="33"/>
  <c r="X271" i="21"/>
  <c r="Y270" i="21"/>
  <c r="X271" i="31"/>
  <c r="Y270" i="31"/>
  <c r="X271" i="42"/>
  <c r="Y270" i="42"/>
  <c r="X271" i="45"/>
  <c r="Y270" i="45"/>
  <c r="Y270" i="41"/>
  <c r="X271" i="41"/>
  <c r="Y270" i="27"/>
  <c r="X271" i="27"/>
  <c r="X271" i="17"/>
  <c r="Y270" i="17"/>
  <c r="X271" i="26"/>
  <c r="Y270" i="26"/>
  <c r="X271" i="32"/>
  <c r="Y270" i="32"/>
  <c r="X271" i="34"/>
  <c r="Y270" i="34"/>
  <c r="X272" i="41" l="1"/>
  <c r="Y271" i="41"/>
  <c r="Y271" i="23"/>
  <c r="X272" i="23"/>
  <c r="X272" i="32"/>
  <c r="Y271" i="32"/>
  <c r="X272" i="17"/>
  <c r="Y271" i="17"/>
  <c r="X272" i="42"/>
  <c r="Y271" i="42"/>
  <c r="X272" i="21"/>
  <c r="Y271" i="21"/>
  <c r="Y271" i="16"/>
  <c r="X272" i="16"/>
  <c r="Y271" i="39"/>
  <c r="X272" i="39"/>
  <c r="X272" i="24"/>
  <c r="Y271" i="24"/>
  <c r="X272" i="20"/>
  <c r="Y271" i="20"/>
  <c r="X272" i="47"/>
  <c r="Y271" i="47"/>
  <c r="X272" i="40"/>
  <c r="Y271" i="40"/>
  <c r="X272" i="36"/>
  <c r="Y271" i="36"/>
  <c r="X272" i="25"/>
  <c r="Y271" i="25"/>
  <c r="Y271" i="37"/>
  <c r="X272" i="37"/>
  <c r="Y271" i="27"/>
  <c r="X272" i="27"/>
  <c r="Y271" i="19"/>
  <c r="X272" i="19"/>
  <c r="X272" i="46"/>
  <c r="Y271" i="46"/>
  <c r="X272" i="34"/>
  <c r="Y271" i="34"/>
  <c r="X272" i="26"/>
  <c r="Y271" i="26"/>
  <c r="X272" i="45"/>
  <c r="Y271" i="45"/>
  <c r="Y271" i="31"/>
  <c r="X272" i="31"/>
  <c r="Y271" i="33"/>
  <c r="X272" i="33"/>
  <c r="X272" i="14"/>
  <c r="Y271" i="14"/>
  <c r="X272" i="30"/>
  <c r="Y271" i="30"/>
  <c r="X272" i="38"/>
  <c r="Y271" i="38"/>
  <c r="Y271" i="29"/>
  <c r="X272" i="29"/>
  <c r="X272" i="15"/>
  <c r="Y271" i="15"/>
  <c r="X272" i="35"/>
  <c r="Y271" i="35"/>
  <c r="X272" i="28"/>
  <c r="Y271" i="28"/>
  <c r="X272" i="43"/>
  <c r="Y271" i="43"/>
  <c r="Y272" i="23" l="1"/>
  <c r="X273" i="23"/>
  <c r="X273" i="28"/>
  <c r="Y272" i="28"/>
  <c r="X273" i="15"/>
  <c r="Y272" i="15"/>
  <c r="X273" i="38"/>
  <c r="Y272" i="38"/>
  <c r="X273" i="14"/>
  <c r="Y272" i="14"/>
  <c r="X273" i="26"/>
  <c r="Y272" i="26"/>
  <c r="Y272" i="46"/>
  <c r="X273" i="46"/>
  <c r="X273" i="25"/>
  <c r="Y272" i="25"/>
  <c r="X273" i="40"/>
  <c r="Y272" i="40"/>
  <c r="X273" i="20"/>
  <c r="Y272" i="20"/>
  <c r="X273" i="21"/>
  <c r="Y272" i="21"/>
  <c r="X273" i="17"/>
  <c r="Y272" i="17"/>
  <c r="X273" i="31"/>
  <c r="Y272" i="31"/>
  <c r="X273" i="39"/>
  <c r="Y272" i="39"/>
  <c r="Y272" i="29"/>
  <c r="X273" i="29"/>
  <c r="Y272" i="16"/>
  <c r="X273" i="16"/>
  <c r="Y272" i="27"/>
  <c r="X273" i="27"/>
  <c r="Y272" i="33"/>
  <c r="X273" i="33"/>
  <c r="Y272" i="19"/>
  <c r="X273" i="19"/>
  <c r="Y272" i="37"/>
  <c r="X273" i="37"/>
  <c r="X273" i="43"/>
  <c r="Y272" i="43"/>
  <c r="X273" i="35"/>
  <c r="Y272" i="35"/>
  <c r="X273" i="30"/>
  <c r="Y272" i="30"/>
  <c r="X273" i="45"/>
  <c r="Y272" i="45"/>
  <c r="X273" i="34"/>
  <c r="Y272" i="34"/>
  <c r="X273" i="36"/>
  <c r="Y272" i="36"/>
  <c r="X273" i="47"/>
  <c r="Y272" i="47"/>
  <c r="X273" i="24"/>
  <c r="Y272" i="24"/>
  <c r="X273" i="42"/>
  <c r="Y272" i="42"/>
  <c r="X273" i="32"/>
  <c r="Y272" i="32"/>
  <c r="Y272" i="41"/>
  <c r="X273" i="41"/>
  <c r="Y273" i="37" l="1"/>
  <c r="X274" i="37"/>
  <c r="X274" i="16"/>
  <c r="Y273" i="16"/>
  <c r="X274" i="32"/>
  <c r="Y273" i="32"/>
  <c r="X274" i="24"/>
  <c r="Y273" i="24"/>
  <c r="X274" i="36"/>
  <c r="Y273" i="36"/>
  <c r="X274" i="45"/>
  <c r="Y273" i="45"/>
  <c r="X274" i="35"/>
  <c r="Y273" i="35"/>
  <c r="Y273" i="39"/>
  <c r="X274" i="39"/>
  <c r="X274" i="17"/>
  <c r="Y273" i="17"/>
  <c r="X274" i="20"/>
  <c r="Y273" i="20"/>
  <c r="Y273" i="25"/>
  <c r="X274" i="25"/>
  <c r="X274" i="26"/>
  <c r="Y273" i="26"/>
  <c r="X274" i="38"/>
  <c r="Y273" i="38"/>
  <c r="X274" i="28"/>
  <c r="Y273" i="28"/>
  <c r="Y273" i="19"/>
  <c r="X274" i="19"/>
  <c r="Y273" i="27"/>
  <c r="X274" i="27"/>
  <c r="X274" i="29"/>
  <c r="Y273" i="29"/>
  <c r="Y273" i="46"/>
  <c r="X274" i="46"/>
  <c r="X274" i="23"/>
  <c r="Y273" i="23"/>
  <c r="Y273" i="33"/>
  <c r="X274" i="33"/>
  <c r="X274" i="41"/>
  <c r="Y273" i="41"/>
  <c r="X274" i="42"/>
  <c r="Y273" i="42"/>
  <c r="X274" i="47"/>
  <c r="Y273" i="47"/>
  <c r="X274" i="34"/>
  <c r="Y273" i="34"/>
  <c r="X274" i="30"/>
  <c r="Y273" i="30"/>
  <c r="Y273" i="43"/>
  <c r="X274" i="43"/>
  <c r="X274" i="31"/>
  <c r="Y273" i="31"/>
  <c r="Y273" i="21"/>
  <c r="X274" i="21"/>
  <c r="X274" i="40"/>
  <c r="Y273" i="40"/>
  <c r="X274" i="14"/>
  <c r="Y273" i="14"/>
  <c r="X274" i="15"/>
  <c r="Y273" i="15"/>
  <c r="X275" i="46" l="1"/>
  <c r="Y274" i="46"/>
  <c r="X275" i="27"/>
  <c r="Y274" i="27"/>
  <c r="Y274" i="14"/>
  <c r="X275" i="14"/>
  <c r="X275" i="34"/>
  <c r="Y274" i="34"/>
  <c r="X275" i="42"/>
  <c r="Y274" i="42"/>
  <c r="X275" i="28"/>
  <c r="Y274" i="28"/>
  <c r="X275" i="26"/>
  <c r="Y274" i="26"/>
  <c r="X275" i="20"/>
  <c r="Y274" i="20"/>
  <c r="X275" i="45"/>
  <c r="Y274" i="45"/>
  <c r="X275" i="24"/>
  <c r="Y274" i="24"/>
  <c r="X275" i="16"/>
  <c r="Y274" i="16"/>
  <c r="Y274" i="19"/>
  <c r="X275" i="19"/>
  <c r="Y274" i="25"/>
  <c r="X275" i="25"/>
  <c r="Y274" i="37"/>
  <c r="X275" i="37"/>
  <c r="X275" i="21"/>
  <c r="Y274" i="21"/>
  <c r="Y274" i="43"/>
  <c r="X275" i="43"/>
  <c r="X275" i="33"/>
  <c r="Y274" i="33"/>
  <c r="X275" i="39"/>
  <c r="Y274" i="39"/>
  <c r="X275" i="15"/>
  <c r="Y274" i="15"/>
  <c r="X275" i="40"/>
  <c r="Y274" i="40"/>
  <c r="Y274" i="31"/>
  <c r="X275" i="31"/>
  <c r="X275" i="30"/>
  <c r="Y274" i="30"/>
  <c r="X275" i="47"/>
  <c r="Y274" i="47"/>
  <c r="Y274" i="41"/>
  <c r="X275" i="41"/>
  <c r="Y274" i="23"/>
  <c r="X275" i="23"/>
  <c r="Y274" i="29"/>
  <c r="X275" i="29"/>
  <c r="X275" i="38"/>
  <c r="Y274" i="38"/>
  <c r="X275" i="17"/>
  <c r="Y274" i="17"/>
  <c r="Y274" i="35"/>
  <c r="X275" i="35"/>
  <c r="X275" i="36"/>
  <c r="Y274" i="36"/>
  <c r="X275" i="32"/>
  <c r="Y274" i="32"/>
  <c r="Y275" i="29" l="1"/>
  <c r="X276" i="29"/>
  <c r="X276" i="36"/>
  <c r="Y275" i="36"/>
  <c r="X276" i="17"/>
  <c r="Y275" i="17"/>
  <c r="X276" i="30"/>
  <c r="Y275" i="30"/>
  <c r="X276" i="40"/>
  <c r="Y275" i="40"/>
  <c r="Y275" i="39"/>
  <c r="X276" i="39"/>
  <c r="X276" i="24"/>
  <c r="Y275" i="24"/>
  <c r="X276" i="20"/>
  <c r="Y275" i="20"/>
  <c r="X276" i="28"/>
  <c r="Y275" i="28"/>
  <c r="X276" i="34"/>
  <c r="Y275" i="34"/>
  <c r="Y275" i="27"/>
  <c r="X276" i="27"/>
  <c r="X276" i="37"/>
  <c r="Y275" i="37"/>
  <c r="Y275" i="35"/>
  <c r="X276" i="35"/>
  <c r="Y275" i="23"/>
  <c r="X276" i="23"/>
  <c r="X276" i="25"/>
  <c r="Y275" i="25"/>
  <c r="Y275" i="14"/>
  <c r="X276" i="14"/>
  <c r="X276" i="41"/>
  <c r="Y275" i="41"/>
  <c r="Y275" i="43"/>
  <c r="X276" i="43"/>
  <c r="Y275" i="19"/>
  <c r="X276" i="19"/>
  <c r="Y275" i="31"/>
  <c r="X276" i="31"/>
  <c r="X276" i="32"/>
  <c r="Y275" i="32"/>
  <c r="X276" i="38"/>
  <c r="Y275" i="38"/>
  <c r="X276" i="47"/>
  <c r="Y275" i="47"/>
  <c r="X276" i="15"/>
  <c r="Y275" i="15"/>
  <c r="Y275" i="33"/>
  <c r="X276" i="33"/>
  <c r="X276" i="21"/>
  <c r="Y275" i="21"/>
  <c r="X276" i="16"/>
  <c r="Y275" i="16"/>
  <c r="X276" i="45"/>
  <c r="Y275" i="45"/>
  <c r="X276" i="26"/>
  <c r="Y275" i="26"/>
  <c r="X276" i="42"/>
  <c r="Y275" i="42"/>
  <c r="X276" i="46"/>
  <c r="Y275" i="46"/>
  <c r="X277" i="43" l="1"/>
  <c r="Y276" i="43"/>
  <c r="X277" i="14"/>
  <c r="Y276" i="14"/>
  <c r="Y276" i="23"/>
  <c r="X277" i="23"/>
  <c r="X277" i="42"/>
  <c r="Y276" i="42"/>
  <c r="X277" i="45"/>
  <c r="Y276" i="45"/>
  <c r="Y276" i="21"/>
  <c r="X277" i="21"/>
  <c r="X277" i="15"/>
  <c r="Y276" i="15"/>
  <c r="X277" i="38"/>
  <c r="Y276" i="38"/>
  <c r="Y276" i="37"/>
  <c r="X277" i="37"/>
  <c r="X277" i="34"/>
  <c r="Y276" i="34"/>
  <c r="X277" i="20"/>
  <c r="Y276" i="20"/>
  <c r="X277" i="30"/>
  <c r="Y276" i="30"/>
  <c r="X277" i="36"/>
  <c r="Y276" i="36"/>
  <c r="X277" i="31"/>
  <c r="Y276" i="31"/>
  <c r="X277" i="19"/>
  <c r="Y276" i="19"/>
  <c r="X277" i="35"/>
  <c r="Y276" i="35"/>
  <c r="Y276" i="27"/>
  <c r="X277" i="27"/>
  <c r="X277" i="29"/>
  <c r="Y276" i="29"/>
  <c r="X277" i="39"/>
  <c r="Y276" i="39"/>
  <c r="Y276" i="33"/>
  <c r="X277" i="33"/>
  <c r="X277" i="46"/>
  <c r="Y276" i="46"/>
  <c r="X277" i="26"/>
  <c r="Y276" i="26"/>
  <c r="Y276" i="16"/>
  <c r="X277" i="16"/>
  <c r="X277" i="47"/>
  <c r="Y276" i="47"/>
  <c r="X277" i="32"/>
  <c r="Y276" i="32"/>
  <c r="Y276" i="41"/>
  <c r="X277" i="41"/>
  <c r="X277" i="25"/>
  <c r="Y276" i="25"/>
  <c r="X277" i="28"/>
  <c r="Y276" i="28"/>
  <c r="X277" i="24"/>
  <c r="Y276" i="24"/>
  <c r="X277" i="40"/>
  <c r="Y276" i="40"/>
  <c r="X277" i="17"/>
  <c r="Y276" i="17"/>
  <c r="Y277" i="33" l="1"/>
  <c r="X278" i="33"/>
  <c r="Y277" i="21"/>
  <c r="X278" i="21"/>
  <c r="X278" i="40"/>
  <c r="Y277" i="40"/>
  <c r="X278" i="28"/>
  <c r="Y277" i="28"/>
  <c r="X278" i="47"/>
  <c r="Y277" i="47"/>
  <c r="X278" i="26"/>
  <c r="Y277" i="26"/>
  <c r="Y277" i="29"/>
  <c r="X278" i="29"/>
  <c r="X278" i="35"/>
  <c r="Y277" i="35"/>
  <c r="Y277" i="31"/>
  <c r="X278" i="31"/>
  <c r="X278" i="30"/>
  <c r="Y277" i="30"/>
  <c r="X278" i="34"/>
  <c r="Y277" i="34"/>
  <c r="X278" i="38"/>
  <c r="Y277" i="38"/>
  <c r="X278" i="42"/>
  <c r="Y277" i="42"/>
  <c r="X278" i="14"/>
  <c r="Y277" i="14"/>
  <c r="X278" i="41"/>
  <c r="Y277" i="41"/>
  <c r="Y277" i="27"/>
  <c r="X278" i="27"/>
  <c r="Y277" i="37"/>
  <c r="X278" i="37"/>
  <c r="Y277" i="23"/>
  <c r="X278" i="23"/>
  <c r="Y277" i="16"/>
  <c r="X278" i="16"/>
  <c r="X278" i="17"/>
  <c r="Y277" i="17"/>
  <c r="X278" i="24"/>
  <c r="Y277" i="24"/>
  <c r="X278" i="25"/>
  <c r="Y277" i="25"/>
  <c r="X278" i="32"/>
  <c r="Y277" i="32"/>
  <c r="Y277" i="46"/>
  <c r="X278" i="46"/>
  <c r="Y277" i="39"/>
  <c r="X278" i="39"/>
  <c r="X278" i="19"/>
  <c r="Y277" i="19"/>
  <c r="X278" i="36"/>
  <c r="Y277" i="36"/>
  <c r="X278" i="20"/>
  <c r="Y277" i="20"/>
  <c r="X278" i="15"/>
  <c r="Y277" i="15"/>
  <c r="X278" i="45"/>
  <c r="Y277" i="45"/>
  <c r="Y277" i="43"/>
  <c r="X278" i="43"/>
  <c r="X279" i="21" l="1"/>
  <c r="Y278" i="21"/>
  <c r="X279" i="45"/>
  <c r="Y278" i="45"/>
  <c r="X279" i="20"/>
  <c r="Y278" i="20"/>
  <c r="Y278" i="19"/>
  <c r="X279" i="19"/>
  <c r="Y278" i="25"/>
  <c r="X279" i="25"/>
  <c r="X279" i="17"/>
  <c r="Y278" i="17"/>
  <c r="Y278" i="14"/>
  <c r="X279" i="14"/>
  <c r="X279" i="38"/>
  <c r="Y278" i="38"/>
  <c r="X279" i="30"/>
  <c r="Y278" i="30"/>
  <c r="Y278" i="35"/>
  <c r="X279" i="35"/>
  <c r="X279" i="26"/>
  <c r="Y278" i="26"/>
  <c r="X279" i="28"/>
  <c r="Y278" i="28"/>
  <c r="X279" i="27"/>
  <c r="Y278" i="27"/>
  <c r="Y278" i="16"/>
  <c r="X279" i="16"/>
  <c r="X279" i="37"/>
  <c r="Y278" i="37"/>
  <c r="X279" i="31"/>
  <c r="Y278" i="31"/>
  <c r="Y278" i="29"/>
  <c r="X279" i="29"/>
  <c r="X279" i="33"/>
  <c r="Y278" i="33"/>
  <c r="Y278" i="46"/>
  <c r="X279" i="46"/>
  <c r="Y278" i="23"/>
  <c r="X279" i="23"/>
  <c r="Y278" i="43"/>
  <c r="X279" i="43"/>
  <c r="Y278" i="39"/>
  <c r="X279" i="39"/>
  <c r="X279" i="15"/>
  <c r="Y278" i="15"/>
  <c r="X279" i="36"/>
  <c r="Y278" i="36"/>
  <c r="X279" i="32"/>
  <c r="Y278" i="32"/>
  <c r="X279" i="24"/>
  <c r="Y278" i="24"/>
  <c r="X279" i="41"/>
  <c r="Y278" i="41"/>
  <c r="X279" i="42"/>
  <c r="Y278" i="42"/>
  <c r="X279" i="34"/>
  <c r="Y278" i="34"/>
  <c r="X279" i="47"/>
  <c r="Y278" i="47"/>
  <c r="X279" i="40"/>
  <c r="Y278" i="40"/>
  <c r="Y279" i="39" l="1"/>
  <c r="X280" i="39"/>
  <c r="X280" i="16"/>
  <c r="Y279" i="16"/>
  <c r="Y279" i="35"/>
  <c r="X280" i="35"/>
  <c r="X280" i="42"/>
  <c r="Y279" i="42"/>
  <c r="X280" i="24"/>
  <c r="Y279" i="24"/>
  <c r="X280" i="36"/>
  <c r="Y279" i="36"/>
  <c r="X280" i="33"/>
  <c r="Y279" i="33"/>
  <c r="Y279" i="31"/>
  <c r="X280" i="31"/>
  <c r="X280" i="28"/>
  <c r="Y279" i="28"/>
  <c r="X280" i="38"/>
  <c r="Y279" i="38"/>
  <c r="X280" i="17"/>
  <c r="Y279" i="17"/>
  <c r="X280" i="45"/>
  <c r="Y279" i="45"/>
  <c r="Y279" i="23"/>
  <c r="X280" i="23"/>
  <c r="Y279" i="19"/>
  <c r="X280" i="19"/>
  <c r="X280" i="46"/>
  <c r="Y279" i="46"/>
  <c r="Y279" i="14"/>
  <c r="X280" i="14"/>
  <c r="Y279" i="25"/>
  <c r="X280" i="25"/>
  <c r="X280" i="47"/>
  <c r="Y279" i="47"/>
  <c r="X280" i="43"/>
  <c r="Y279" i="43"/>
  <c r="Y279" i="29"/>
  <c r="X280" i="29"/>
  <c r="X280" i="40"/>
  <c r="Y279" i="40"/>
  <c r="X280" i="34"/>
  <c r="Y279" i="34"/>
  <c r="X280" i="41"/>
  <c r="Y279" i="41"/>
  <c r="X280" i="32"/>
  <c r="Y279" i="32"/>
  <c r="X280" i="15"/>
  <c r="Y279" i="15"/>
  <c r="X280" i="37"/>
  <c r="Y279" i="37"/>
  <c r="X280" i="27"/>
  <c r="Y279" i="27"/>
  <c r="X280" i="26"/>
  <c r="Y279" i="26"/>
  <c r="X280" i="30"/>
  <c r="Y279" i="30"/>
  <c r="X280" i="20"/>
  <c r="Y279" i="20"/>
  <c r="X280" i="21"/>
  <c r="Y279" i="21"/>
  <c r="Y280" i="29" l="1"/>
  <c r="X281" i="29"/>
  <c r="X281" i="14"/>
  <c r="Y280" i="14"/>
  <c r="X281" i="19"/>
  <c r="Y280" i="19"/>
  <c r="Y280" i="31"/>
  <c r="X281" i="31"/>
  <c r="X281" i="20"/>
  <c r="Y280" i="20"/>
  <c r="X281" i="26"/>
  <c r="Y280" i="26"/>
  <c r="Y280" i="37"/>
  <c r="X281" i="37"/>
  <c r="X281" i="32"/>
  <c r="Y280" i="32"/>
  <c r="X281" i="34"/>
  <c r="Y280" i="34"/>
  <c r="X281" i="47"/>
  <c r="Y280" i="47"/>
  <c r="X281" i="45"/>
  <c r="Y280" i="45"/>
  <c r="X281" i="38"/>
  <c r="Y280" i="38"/>
  <c r="X281" i="36"/>
  <c r="Y280" i="36"/>
  <c r="X281" i="42"/>
  <c r="Y280" i="42"/>
  <c r="X281" i="16"/>
  <c r="Y280" i="16"/>
  <c r="X281" i="25"/>
  <c r="Y280" i="25"/>
  <c r="Y280" i="35"/>
  <c r="X281" i="35"/>
  <c r="Y280" i="39"/>
  <c r="X281" i="39"/>
  <c r="X281" i="23"/>
  <c r="Y280" i="23"/>
  <c r="Y280" i="21"/>
  <c r="X281" i="21"/>
  <c r="X281" i="30"/>
  <c r="Y280" i="30"/>
  <c r="Y280" i="27"/>
  <c r="X281" i="27"/>
  <c r="X281" i="15"/>
  <c r="Y280" i="15"/>
  <c r="X281" i="41"/>
  <c r="Y280" i="41"/>
  <c r="X281" i="40"/>
  <c r="Y280" i="40"/>
  <c r="Y280" i="43"/>
  <c r="X281" i="43"/>
  <c r="Y280" i="46"/>
  <c r="X281" i="46"/>
  <c r="X281" i="17"/>
  <c r="Y280" i="17"/>
  <c r="X281" i="28"/>
  <c r="Y280" i="28"/>
  <c r="X281" i="33"/>
  <c r="Y280" i="33"/>
  <c r="X281" i="24"/>
  <c r="Y280" i="24"/>
  <c r="X282" i="31" l="1"/>
  <c r="Y281" i="31"/>
  <c r="Y281" i="33"/>
  <c r="X282" i="33"/>
  <c r="X282" i="17"/>
  <c r="Y281" i="17"/>
  <c r="X282" i="41"/>
  <c r="Y281" i="41"/>
  <c r="X282" i="25"/>
  <c r="Y281" i="25"/>
  <c r="X282" i="42"/>
  <c r="Y281" i="42"/>
  <c r="X282" i="38"/>
  <c r="Y281" i="38"/>
  <c r="X282" i="47"/>
  <c r="Y281" i="47"/>
  <c r="X282" i="32"/>
  <c r="Y281" i="32"/>
  <c r="X282" i="26"/>
  <c r="Y281" i="26"/>
  <c r="Y281" i="14"/>
  <c r="X282" i="14"/>
  <c r="Y281" i="27"/>
  <c r="X282" i="27"/>
  <c r="Y281" i="39"/>
  <c r="X282" i="39"/>
  <c r="Y281" i="37"/>
  <c r="X282" i="37"/>
  <c r="Y281" i="29"/>
  <c r="X282" i="29"/>
  <c r="Y281" i="43"/>
  <c r="X282" i="43"/>
  <c r="X282" i="21"/>
  <c r="Y281" i="21"/>
  <c r="X282" i="46"/>
  <c r="Y281" i="46"/>
  <c r="X282" i="35"/>
  <c r="Y281" i="35"/>
  <c r="X282" i="24"/>
  <c r="Y281" i="24"/>
  <c r="X282" i="28"/>
  <c r="Y281" i="28"/>
  <c r="X282" i="40"/>
  <c r="Y281" i="40"/>
  <c r="X282" i="15"/>
  <c r="Y281" i="15"/>
  <c r="X282" i="30"/>
  <c r="Y281" i="30"/>
  <c r="Y281" i="23"/>
  <c r="X282" i="23"/>
  <c r="Y281" i="16"/>
  <c r="X282" i="16"/>
  <c r="X282" i="36"/>
  <c r="Y281" i="36"/>
  <c r="X282" i="45"/>
  <c r="Y281" i="45"/>
  <c r="X282" i="34"/>
  <c r="Y281" i="34"/>
  <c r="X282" i="20"/>
  <c r="Y281" i="20"/>
  <c r="Y281" i="19"/>
  <c r="X282" i="19"/>
  <c r="X283" i="43" l="1"/>
  <c r="Y282" i="43"/>
  <c r="X283" i="40"/>
  <c r="Y282" i="40"/>
  <c r="X283" i="47"/>
  <c r="Y282" i="47"/>
  <c r="Y282" i="23"/>
  <c r="X283" i="23"/>
  <c r="Y282" i="29"/>
  <c r="X283" i="29"/>
  <c r="Y282" i="39"/>
  <c r="X283" i="39"/>
  <c r="X283" i="14"/>
  <c r="Y282" i="14"/>
  <c r="Y282" i="16"/>
  <c r="X283" i="16"/>
  <c r="Y282" i="37"/>
  <c r="X283" i="37"/>
  <c r="X283" i="27"/>
  <c r="Y282" i="27"/>
  <c r="Y282" i="33"/>
  <c r="X283" i="33"/>
  <c r="X283" i="20"/>
  <c r="Y282" i="20"/>
  <c r="X283" i="45"/>
  <c r="Y282" i="45"/>
  <c r="X283" i="30"/>
  <c r="Y282" i="30"/>
  <c r="X283" i="24"/>
  <c r="Y282" i="24"/>
  <c r="Y282" i="46"/>
  <c r="X283" i="46"/>
  <c r="X283" i="26"/>
  <c r="Y282" i="26"/>
  <c r="X283" i="42"/>
  <c r="Y282" i="42"/>
  <c r="Y282" i="41"/>
  <c r="X283" i="41"/>
  <c r="X283" i="19"/>
  <c r="Y282" i="19"/>
  <c r="X283" i="34"/>
  <c r="Y282" i="34"/>
  <c r="X283" i="36"/>
  <c r="Y282" i="36"/>
  <c r="X283" i="15"/>
  <c r="Y282" i="15"/>
  <c r="X283" i="28"/>
  <c r="Y282" i="28"/>
  <c r="X283" i="35"/>
  <c r="Y282" i="35"/>
  <c r="Y282" i="21"/>
  <c r="X283" i="21"/>
  <c r="X283" i="32"/>
  <c r="Y282" i="32"/>
  <c r="X283" i="38"/>
  <c r="Y282" i="38"/>
  <c r="Y282" i="25"/>
  <c r="X283" i="25"/>
  <c r="X283" i="17"/>
  <c r="Y282" i="17"/>
  <c r="X283" i="31"/>
  <c r="Y282" i="31"/>
  <c r="X284" i="21" l="1"/>
  <c r="Y283" i="21"/>
  <c r="X284" i="39"/>
  <c r="Y283" i="39"/>
  <c r="X284" i="36"/>
  <c r="Y283" i="36"/>
  <c r="X284" i="42"/>
  <c r="Y283" i="42"/>
  <c r="X284" i="30"/>
  <c r="Y283" i="30"/>
  <c r="X284" i="20"/>
  <c r="Y283" i="20"/>
  <c r="X284" i="27"/>
  <c r="Y283" i="27"/>
  <c r="X284" i="40"/>
  <c r="Y283" i="40"/>
  <c r="X284" i="38"/>
  <c r="Y283" i="38"/>
  <c r="X284" i="19"/>
  <c r="Y283" i="19"/>
  <c r="X284" i="25"/>
  <c r="Y283" i="25"/>
  <c r="X284" i="41"/>
  <c r="Y283" i="41"/>
  <c r="X284" i="33"/>
  <c r="Y283" i="33"/>
  <c r="X284" i="37"/>
  <c r="Y283" i="37"/>
  <c r="X284" i="29"/>
  <c r="Y283" i="29"/>
  <c r="Y283" i="46"/>
  <c r="X284" i="46"/>
  <c r="X284" i="16"/>
  <c r="Y283" i="16"/>
  <c r="X284" i="23"/>
  <c r="Y283" i="23"/>
  <c r="X284" i="17"/>
  <c r="Y283" i="17"/>
  <c r="X284" i="28"/>
  <c r="Y283" i="28"/>
  <c r="Y283" i="31"/>
  <c r="X284" i="31"/>
  <c r="X284" i="32"/>
  <c r="Y283" i="32"/>
  <c r="X284" i="35"/>
  <c r="Y283" i="35"/>
  <c r="X284" i="15"/>
  <c r="Y283" i="15"/>
  <c r="X284" i="34"/>
  <c r="Y283" i="34"/>
  <c r="X284" i="26"/>
  <c r="Y283" i="26"/>
  <c r="X284" i="24"/>
  <c r="Y283" i="24"/>
  <c r="X284" i="45"/>
  <c r="Y283" i="45"/>
  <c r="X284" i="14"/>
  <c r="Y283" i="14"/>
  <c r="X284" i="47"/>
  <c r="Y283" i="47"/>
  <c r="X284" i="43"/>
  <c r="Y283" i="43"/>
  <c r="X285" i="46" l="1"/>
  <c r="Y284" i="46"/>
  <c r="X285" i="47"/>
  <c r="Y284" i="47"/>
  <c r="X285" i="45"/>
  <c r="Y284" i="45"/>
  <c r="X285" i="26"/>
  <c r="Y284" i="26"/>
  <c r="X285" i="15"/>
  <c r="Y284" i="15"/>
  <c r="X285" i="32"/>
  <c r="Y284" i="32"/>
  <c r="X285" i="28"/>
  <c r="Y284" i="28"/>
  <c r="X285" i="23"/>
  <c r="Y284" i="23"/>
  <c r="X285" i="37"/>
  <c r="Y284" i="37"/>
  <c r="X285" i="41"/>
  <c r="Y284" i="41"/>
  <c r="X285" i="19"/>
  <c r="Y284" i="19"/>
  <c r="X285" i="40"/>
  <c r="Y284" i="40"/>
  <c r="X285" i="20"/>
  <c r="Y284" i="20"/>
  <c r="X285" i="42"/>
  <c r="Y284" i="42"/>
  <c r="Y284" i="39"/>
  <c r="X285" i="39"/>
  <c r="X285" i="31"/>
  <c r="Y284" i="31"/>
  <c r="Y284" i="43"/>
  <c r="X285" i="43"/>
  <c r="Y284" i="14"/>
  <c r="X285" i="14"/>
  <c r="X285" i="24"/>
  <c r="Y284" i="24"/>
  <c r="X285" i="34"/>
  <c r="Y284" i="34"/>
  <c r="Y284" i="35"/>
  <c r="X285" i="35"/>
  <c r="X285" i="17"/>
  <c r="Y284" i="17"/>
  <c r="X285" i="16"/>
  <c r="Y284" i="16"/>
  <c r="X285" i="29"/>
  <c r="Y284" i="29"/>
  <c r="X285" i="33"/>
  <c r="Y284" i="33"/>
  <c r="X285" i="25"/>
  <c r="Y284" i="25"/>
  <c r="X285" i="38"/>
  <c r="Y284" i="38"/>
  <c r="X285" i="27"/>
  <c r="Y284" i="27"/>
  <c r="X285" i="30"/>
  <c r="Y284" i="30"/>
  <c r="X285" i="36"/>
  <c r="Y284" i="36"/>
  <c r="X285" i="21"/>
  <c r="Y284" i="21"/>
  <c r="X286" i="36" l="1"/>
  <c r="Y285" i="36"/>
  <c r="Y285" i="25"/>
  <c r="X286" i="25"/>
  <c r="X286" i="17"/>
  <c r="Y285" i="17"/>
  <c r="X286" i="34"/>
  <c r="Y285" i="34"/>
  <c r="Y285" i="31"/>
  <c r="X286" i="31"/>
  <c r="X286" i="40"/>
  <c r="Y285" i="40"/>
  <c r="Y285" i="23"/>
  <c r="X286" i="23"/>
  <c r="X286" i="26"/>
  <c r="Y285" i="26"/>
  <c r="X286" i="47"/>
  <c r="Y285" i="47"/>
  <c r="Y285" i="39"/>
  <c r="X286" i="39"/>
  <c r="X286" i="14"/>
  <c r="Y285" i="14"/>
  <c r="X286" i="27"/>
  <c r="Y285" i="27"/>
  <c r="Y285" i="29"/>
  <c r="X286" i="29"/>
  <c r="X286" i="42"/>
  <c r="Y285" i="42"/>
  <c r="Y285" i="41"/>
  <c r="X286" i="41"/>
  <c r="X286" i="32"/>
  <c r="Y285" i="32"/>
  <c r="X286" i="35"/>
  <c r="Y285" i="35"/>
  <c r="Y285" i="43"/>
  <c r="X286" i="43"/>
  <c r="X286" i="21"/>
  <c r="Y285" i="21"/>
  <c r="X286" i="30"/>
  <c r="Y285" i="30"/>
  <c r="X286" i="38"/>
  <c r="Y285" i="38"/>
  <c r="Y285" i="33"/>
  <c r="X286" i="33"/>
  <c r="Y285" i="16"/>
  <c r="X286" i="16"/>
  <c r="X286" i="24"/>
  <c r="Y285" i="24"/>
  <c r="X286" i="20"/>
  <c r="Y285" i="20"/>
  <c r="Y285" i="19"/>
  <c r="X286" i="19"/>
  <c r="Y285" i="37"/>
  <c r="X286" i="37"/>
  <c r="X286" i="28"/>
  <c r="Y285" i="28"/>
  <c r="X286" i="15"/>
  <c r="Y285" i="15"/>
  <c r="X286" i="45"/>
  <c r="Y285" i="45"/>
  <c r="X286" i="46"/>
  <c r="Y285" i="46"/>
  <c r="Y286" i="33" l="1"/>
  <c r="X287" i="33"/>
  <c r="X287" i="43"/>
  <c r="Y286" i="43"/>
  <c r="X287" i="39"/>
  <c r="Y286" i="39"/>
  <c r="X287" i="25"/>
  <c r="Y286" i="25"/>
  <c r="X287" i="24"/>
  <c r="Y286" i="24"/>
  <c r="X287" i="42"/>
  <c r="Y286" i="42"/>
  <c r="X287" i="26"/>
  <c r="Y286" i="26"/>
  <c r="X287" i="40"/>
  <c r="Y286" i="40"/>
  <c r="X287" i="34"/>
  <c r="Y286" i="34"/>
  <c r="Y286" i="37"/>
  <c r="X287" i="37"/>
  <c r="Y286" i="16"/>
  <c r="X287" i="16"/>
  <c r="Y286" i="41"/>
  <c r="X287" i="41"/>
  <c r="Y286" i="29"/>
  <c r="X287" i="29"/>
  <c r="Y286" i="23"/>
  <c r="X287" i="23"/>
  <c r="Y286" i="31"/>
  <c r="X287" i="31"/>
  <c r="Y286" i="19"/>
  <c r="X287" i="19"/>
  <c r="X287" i="45"/>
  <c r="Y286" i="45"/>
  <c r="X287" i="28"/>
  <c r="Y286" i="28"/>
  <c r="X287" i="30"/>
  <c r="Y286" i="30"/>
  <c r="X287" i="32"/>
  <c r="Y286" i="32"/>
  <c r="Y286" i="27"/>
  <c r="X287" i="27"/>
  <c r="X287" i="46"/>
  <c r="Y286" i="46"/>
  <c r="X287" i="15"/>
  <c r="Y286" i="15"/>
  <c r="X287" i="20"/>
  <c r="Y286" i="20"/>
  <c r="X287" i="38"/>
  <c r="Y286" i="38"/>
  <c r="X287" i="21"/>
  <c r="Y286" i="21"/>
  <c r="X287" i="35"/>
  <c r="Y286" i="35"/>
  <c r="Y286" i="14"/>
  <c r="X287" i="14"/>
  <c r="X287" i="47"/>
  <c r="Y286" i="47"/>
  <c r="X287" i="17"/>
  <c r="Y286" i="17"/>
  <c r="X287" i="36"/>
  <c r="Y286" i="36"/>
  <c r="Y287" i="14" l="1"/>
  <c r="X288" i="14"/>
  <c r="Y287" i="19"/>
  <c r="X288" i="19"/>
  <c r="X288" i="23"/>
  <c r="Y287" i="23"/>
  <c r="X288" i="41"/>
  <c r="Y287" i="41"/>
  <c r="X288" i="37"/>
  <c r="Y287" i="37"/>
  <c r="X288" i="17"/>
  <c r="Y287" i="17"/>
  <c r="Y287" i="21"/>
  <c r="X288" i="21"/>
  <c r="X288" i="20"/>
  <c r="Y287" i="20"/>
  <c r="X288" i="46"/>
  <c r="Y287" i="46"/>
  <c r="X288" i="32"/>
  <c r="Y287" i="32"/>
  <c r="X288" i="28"/>
  <c r="Y287" i="28"/>
  <c r="X288" i="40"/>
  <c r="Y287" i="40"/>
  <c r="X288" i="42"/>
  <c r="Y287" i="42"/>
  <c r="Y287" i="25"/>
  <c r="X288" i="25"/>
  <c r="Y287" i="43"/>
  <c r="X288" i="43"/>
  <c r="X288" i="27"/>
  <c r="Y287" i="27"/>
  <c r="X288" i="31"/>
  <c r="Y287" i="31"/>
  <c r="Y287" i="29"/>
  <c r="X288" i="29"/>
  <c r="X288" i="16"/>
  <c r="Y287" i="16"/>
  <c r="X288" i="33"/>
  <c r="Y287" i="33"/>
  <c r="X288" i="36"/>
  <c r="Y287" i="36"/>
  <c r="X288" i="47"/>
  <c r="Y287" i="47"/>
  <c r="Y287" i="35"/>
  <c r="X288" i="35"/>
  <c r="X288" i="38"/>
  <c r="Y287" i="38"/>
  <c r="X288" i="15"/>
  <c r="Y287" i="15"/>
  <c r="X288" i="30"/>
  <c r="Y287" i="30"/>
  <c r="X288" i="45"/>
  <c r="Y287" i="45"/>
  <c r="X288" i="34"/>
  <c r="Y287" i="34"/>
  <c r="X288" i="26"/>
  <c r="Y287" i="26"/>
  <c r="X288" i="24"/>
  <c r="Y287" i="24"/>
  <c r="Y287" i="39"/>
  <c r="X288" i="39"/>
  <c r="Y288" i="25" l="1"/>
  <c r="X289" i="25"/>
  <c r="X289" i="24"/>
  <c r="Y288" i="24"/>
  <c r="X289" i="30"/>
  <c r="Y288" i="30"/>
  <c r="X289" i="47"/>
  <c r="Y288" i="47"/>
  <c r="X289" i="33"/>
  <c r="Y288" i="33"/>
  <c r="X289" i="32"/>
  <c r="Y288" i="32"/>
  <c r="X289" i="17"/>
  <c r="Y288" i="17"/>
  <c r="Y288" i="41"/>
  <c r="X289" i="41"/>
  <c r="Y288" i="39"/>
  <c r="X289" i="39"/>
  <c r="Y288" i="35"/>
  <c r="X289" i="35"/>
  <c r="X289" i="43"/>
  <c r="Y288" i="43"/>
  <c r="Y288" i="21"/>
  <c r="X289" i="21"/>
  <c r="X289" i="14"/>
  <c r="Y288" i="14"/>
  <c r="Y288" i="29"/>
  <c r="X289" i="29"/>
  <c r="X289" i="19"/>
  <c r="Y288" i="19"/>
  <c r="X289" i="34"/>
  <c r="Y288" i="34"/>
  <c r="X289" i="38"/>
  <c r="Y288" i="38"/>
  <c r="X289" i="27"/>
  <c r="Y288" i="27"/>
  <c r="X289" i="40"/>
  <c r="Y288" i="40"/>
  <c r="X289" i="20"/>
  <c r="Y288" i="20"/>
  <c r="X289" i="26"/>
  <c r="Y288" i="26"/>
  <c r="X289" i="45"/>
  <c r="Y288" i="45"/>
  <c r="X289" i="15"/>
  <c r="Y288" i="15"/>
  <c r="X289" i="36"/>
  <c r="Y288" i="36"/>
  <c r="Y288" i="16"/>
  <c r="X289" i="16"/>
  <c r="Y288" i="31"/>
  <c r="X289" i="31"/>
  <c r="X289" i="42"/>
  <c r="Y288" i="42"/>
  <c r="X289" i="28"/>
  <c r="Y288" i="28"/>
  <c r="X289" i="46"/>
  <c r="Y288" i="46"/>
  <c r="X289" i="37"/>
  <c r="Y288" i="37"/>
  <c r="X289" i="23"/>
  <c r="Y288" i="23"/>
  <c r="Y289" i="29" l="1"/>
  <c r="X290" i="29"/>
  <c r="X290" i="41"/>
  <c r="Y289" i="41"/>
  <c r="Y289" i="37"/>
  <c r="X290" i="37"/>
  <c r="X290" i="28"/>
  <c r="Y289" i="28"/>
  <c r="X290" i="36"/>
  <c r="Y289" i="36"/>
  <c r="X290" i="45"/>
  <c r="Y289" i="45"/>
  <c r="X290" i="20"/>
  <c r="Y289" i="20"/>
  <c r="X290" i="27"/>
  <c r="Y289" i="27"/>
  <c r="X290" i="34"/>
  <c r="Y289" i="34"/>
  <c r="X290" i="32"/>
  <c r="Y289" i="32"/>
  <c r="X290" i="47"/>
  <c r="Y289" i="47"/>
  <c r="X290" i="24"/>
  <c r="Y289" i="24"/>
  <c r="Y289" i="35"/>
  <c r="X290" i="35"/>
  <c r="X290" i="16"/>
  <c r="Y289" i="16"/>
  <c r="Y289" i="39"/>
  <c r="X290" i="39"/>
  <c r="Y289" i="25"/>
  <c r="X290" i="25"/>
  <c r="Y289" i="31"/>
  <c r="X290" i="31"/>
  <c r="X290" i="21"/>
  <c r="Y289" i="21"/>
  <c r="Y289" i="23"/>
  <c r="X290" i="23"/>
  <c r="Y289" i="46"/>
  <c r="X290" i="46"/>
  <c r="X290" i="42"/>
  <c r="Y289" i="42"/>
  <c r="X290" i="15"/>
  <c r="Y289" i="15"/>
  <c r="X290" i="26"/>
  <c r="Y289" i="26"/>
  <c r="X290" i="40"/>
  <c r="Y289" i="40"/>
  <c r="X290" i="38"/>
  <c r="Y289" i="38"/>
  <c r="Y289" i="19"/>
  <c r="X290" i="19"/>
  <c r="X290" i="14"/>
  <c r="Y289" i="14"/>
  <c r="Y289" i="43"/>
  <c r="X290" i="43"/>
  <c r="X290" i="17"/>
  <c r="Y289" i="17"/>
  <c r="X290" i="33"/>
  <c r="Y289" i="33"/>
  <c r="X290" i="30"/>
  <c r="Y289" i="30"/>
  <c r="Y290" i="43" l="1"/>
  <c r="X291" i="43"/>
  <c r="Y290" i="46"/>
  <c r="X291" i="46"/>
  <c r="Y290" i="33"/>
  <c r="X291" i="33"/>
  <c r="X291" i="40"/>
  <c r="Y290" i="40"/>
  <c r="X291" i="15"/>
  <c r="Y290" i="15"/>
  <c r="X291" i="21"/>
  <c r="Y290" i="21"/>
  <c r="X291" i="16"/>
  <c r="Y290" i="16"/>
  <c r="X291" i="24"/>
  <c r="Y290" i="24"/>
  <c r="X291" i="32"/>
  <c r="Y290" i="32"/>
  <c r="X291" i="27"/>
  <c r="Y290" i="27"/>
  <c r="X291" i="45"/>
  <c r="Y290" i="45"/>
  <c r="X291" i="28"/>
  <c r="Y290" i="28"/>
  <c r="Y290" i="41"/>
  <c r="X291" i="41"/>
  <c r="Y290" i="23"/>
  <c r="X291" i="23"/>
  <c r="Y290" i="31"/>
  <c r="X291" i="31"/>
  <c r="Y290" i="39"/>
  <c r="X291" i="39"/>
  <c r="Y290" i="35"/>
  <c r="X291" i="35"/>
  <c r="X291" i="37"/>
  <c r="Y290" i="37"/>
  <c r="Y290" i="29"/>
  <c r="X291" i="29"/>
  <c r="X291" i="19"/>
  <c r="Y290" i="19"/>
  <c r="X291" i="25"/>
  <c r="Y290" i="25"/>
  <c r="X291" i="30"/>
  <c r="Y290" i="30"/>
  <c r="X291" i="17"/>
  <c r="Y290" i="17"/>
  <c r="X291" i="14"/>
  <c r="Y290" i="14"/>
  <c r="X291" i="38"/>
  <c r="Y290" i="38"/>
  <c r="X291" i="26"/>
  <c r="Y290" i="26"/>
  <c r="X291" i="42"/>
  <c r="Y290" i="42"/>
  <c r="X291" i="47"/>
  <c r="Y290" i="47"/>
  <c r="X291" i="34"/>
  <c r="Y290" i="34"/>
  <c r="X291" i="20"/>
  <c r="Y290" i="20"/>
  <c r="X291" i="36"/>
  <c r="Y290" i="36"/>
  <c r="Y291" i="39" l="1"/>
  <c r="X292" i="39"/>
  <c r="X292" i="23"/>
  <c r="Y291" i="23"/>
  <c r="X292" i="46"/>
  <c r="Y291" i="46"/>
  <c r="X292" i="20"/>
  <c r="Y291" i="20"/>
  <c r="X292" i="47"/>
  <c r="Y291" i="47"/>
  <c r="X292" i="26"/>
  <c r="Y291" i="26"/>
  <c r="X292" i="14"/>
  <c r="Y291" i="14"/>
  <c r="X292" i="30"/>
  <c r="Y291" i="30"/>
  <c r="X292" i="19"/>
  <c r="Y291" i="19"/>
  <c r="X292" i="37"/>
  <c r="Y291" i="37"/>
  <c r="X292" i="28"/>
  <c r="Y291" i="28"/>
  <c r="X292" i="27"/>
  <c r="Y291" i="27"/>
  <c r="X292" i="24"/>
  <c r="Y291" i="24"/>
  <c r="X292" i="21"/>
  <c r="Y291" i="21"/>
  <c r="X292" i="40"/>
  <c r="Y291" i="40"/>
  <c r="X292" i="29"/>
  <c r="Y291" i="29"/>
  <c r="Y291" i="35"/>
  <c r="X292" i="35"/>
  <c r="Y291" i="31"/>
  <c r="X292" i="31"/>
  <c r="X292" i="41"/>
  <c r="Y291" i="41"/>
  <c r="X292" i="33"/>
  <c r="Y291" i="33"/>
  <c r="X292" i="43"/>
  <c r="Y291" i="43"/>
  <c r="X292" i="36"/>
  <c r="Y291" i="36"/>
  <c r="X292" i="34"/>
  <c r="Y291" i="34"/>
  <c r="X292" i="42"/>
  <c r="Y291" i="42"/>
  <c r="X292" i="38"/>
  <c r="Y291" i="38"/>
  <c r="X292" i="17"/>
  <c r="Y291" i="17"/>
  <c r="X292" i="25"/>
  <c r="Y291" i="25"/>
  <c r="X292" i="45"/>
  <c r="Y291" i="45"/>
  <c r="X292" i="32"/>
  <c r="Y291" i="32"/>
  <c r="X292" i="16"/>
  <c r="Y291" i="16"/>
  <c r="X292" i="15"/>
  <c r="Y291" i="15"/>
  <c r="X293" i="17" l="1"/>
  <c r="Y292" i="17"/>
  <c r="X293" i="29"/>
  <c r="Y292" i="29"/>
  <c r="X293" i="37"/>
  <c r="Y292" i="37"/>
  <c r="X293" i="26"/>
  <c r="Y292" i="26"/>
  <c r="X293" i="20"/>
  <c r="Y292" i="20"/>
  <c r="X293" i="23"/>
  <c r="Y292" i="23"/>
  <c r="X293" i="16"/>
  <c r="Y292" i="16"/>
  <c r="X293" i="42"/>
  <c r="Y292" i="42"/>
  <c r="X293" i="36"/>
  <c r="Y292" i="36"/>
  <c r="X293" i="33"/>
  <c r="Y292" i="33"/>
  <c r="Y292" i="27"/>
  <c r="X293" i="27"/>
  <c r="X293" i="30"/>
  <c r="Y292" i="30"/>
  <c r="X293" i="35"/>
  <c r="Y292" i="35"/>
  <c r="X293" i="39"/>
  <c r="Y292" i="39"/>
  <c r="X293" i="31"/>
  <c r="Y292" i="31"/>
  <c r="X293" i="45"/>
  <c r="Y292" i="45"/>
  <c r="X293" i="21"/>
  <c r="Y292" i="21"/>
  <c r="X293" i="15"/>
  <c r="Y292" i="15"/>
  <c r="X293" i="32"/>
  <c r="Y292" i="32"/>
  <c r="X293" i="25"/>
  <c r="Y292" i="25"/>
  <c r="X293" i="38"/>
  <c r="Y292" i="38"/>
  <c r="X293" i="34"/>
  <c r="Y292" i="34"/>
  <c r="X293" i="43"/>
  <c r="Y292" i="43"/>
  <c r="X293" i="41"/>
  <c r="Y292" i="41"/>
  <c r="X293" i="40"/>
  <c r="Y292" i="40"/>
  <c r="X293" i="24"/>
  <c r="Y292" i="24"/>
  <c r="X293" i="28"/>
  <c r="Y292" i="28"/>
  <c r="X293" i="19"/>
  <c r="Y292" i="19"/>
  <c r="Y292" i="14"/>
  <c r="X293" i="14"/>
  <c r="X293" i="47"/>
  <c r="Y292" i="47"/>
  <c r="Y292" i="46"/>
  <c r="X293" i="46"/>
  <c r="X294" i="47" l="1"/>
  <c r="Y293" i="47"/>
  <c r="X294" i="19"/>
  <c r="Y293" i="19"/>
  <c r="X294" i="24"/>
  <c r="Y293" i="24"/>
  <c r="Y293" i="41"/>
  <c r="X294" i="41"/>
  <c r="X294" i="34"/>
  <c r="Y293" i="34"/>
  <c r="X294" i="25"/>
  <c r="Y293" i="25"/>
  <c r="X294" i="15"/>
  <c r="Y293" i="15"/>
  <c r="X294" i="45"/>
  <c r="Y293" i="45"/>
  <c r="Y293" i="39"/>
  <c r="X294" i="39"/>
  <c r="X294" i="30"/>
  <c r="Y293" i="30"/>
  <c r="Y293" i="33"/>
  <c r="X294" i="33"/>
  <c r="X294" i="42"/>
  <c r="Y293" i="42"/>
  <c r="X294" i="23"/>
  <c r="Y293" i="23"/>
  <c r="X294" i="26"/>
  <c r="Y293" i="26"/>
  <c r="X294" i="29"/>
  <c r="Y293" i="29"/>
  <c r="Y293" i="46"/>
  <c r="X294" i="46"/>
  <c r="X294" i="14"/>
  <c r="Y293" i="14"/>
  <c r="X294" i="27"/>
  <c r="Y293" i="27"/>
  <c r="X294" i="28"/>
  <c r="Y293" i="28"/>
  <c r="X294" i="40"/>
  <c r="Y293" i="40"/>
  <c r="Y293" i="43"/>
  <c r="X294" i="43"/>
  <c r="X294" i="38"/>
  <c r="Y293" i="38"/>
  <c r="X294" i="32"/>
  <c r="Y293" i="32"/>
  <c r="X294" i="21"/>
  <c r="Y293" i="21"/>
  <c r="Y293" i="31"/>
  <c r="X294" i="31"/>
  <c r="Y293" i="35"/>
  <c r="X294" i="35"/>
  <c r="X294" i="36"/>
  <c r="Y293" i="36"/>
  <c r="X294" i="16"/>
  <c r="Y293" i="16"/>
  <c r="X294" i="20"/>
  <c r="Y293" i="20"/>
  <c r="Y293" i="37"/>
  <c r="X294" i="37"/>
  <c r="X294" i="17"/>
  <c r="Y293" i="17"/>
  <c r="Y294" i="37" l="1"/>
  <c r="X295" i="37"/>
  <c r="Y294" i="41"/>
  <c r="X295" i="41"/>
  <c r="X295" i="16"/>
  <c r="Y294" i="16"/>
  <c r="X295" i="21"/>
  <c r="Y294" i="21"/>
  <c r="X295" i="38"/>
  <c r="Y294" i="38"/>
  <c r="X295" i="40"/>
  <c r="Y294" i="40"/>
  <c r="X295" i="27"/>
  <c r="Y294" i="27"/>
  <c r="X295" i="26"/>
  <c r="Y294" i="26"/>
  <c r="X295" i="42"/>
  <c r="Y294" i="42"/>
  <c r="X295" i="30"/>
  <c r="Y294" i="30"/>
  <c r="X295" i="45"/>
  <c r="Y294" i="45"/>
  <c r="X295" i="25"/>
  <c r="Y294" i="25"/>
  <c r="X295" i="19"/>
  <c r="Y294" i="19"/>
  <c r="Y294" i="35"/>
  <c r="X295" i="35"/>
  <c r="Y294" i="33"/>
  <c r="X295" i="33"/>
  <c r="X295" i="39"/>
  <c r="Y294" i="39"/>
  <c r="Y294" i="46"/>
  <c r="X295" i="46"/>
  <c r="X295" i="31"/>
  <c r="Y294" i="31"/>
  <c r="Y294" i="43"/>
  <c r="X295" i="43"/>
  <c r="X295" i="17"/>
  <c r="Y294" i="17"/>
  <c r="X295" i="20"/>
  <c r="Y294" i="20"/>
  <c r="X295" i="36"/>
  <c r="Y294" i="36"/>
  <c r="X295" i="32"/>
  <c r="Y294" i="32"/>
  <c r="X295" i="28"/>
  <c r="Y294" i="28"/>
  <c r="X295" i="14"/>
  <c r="Y294" i="14"/>
  <c r="Y294" i="29"/>
  <c r="X295" i="29"/>
  <c r="Y294" i="23"/>
  <c r="X295" i="23"/>
  <c r="X295" i="15"/>
  <c r="Y294" i="15"/>
  <c r="X295" i="34"/>
  <c r="Y294" i="34"/>
  <c r="X295" i="24"/>
  <c r="Y294" i="24"/>
  <c r="X295" i="47"/>
  <c r="Y294" i="47"/>
  <c r="Y295" i="29" l="1"/>
  <c r="X296" i="29"/>
  <c r="Y295" i="41"/>
  <c r="X296" i="41"/>
  <c r="X296" i="24"/>
  <c r="Y295" i="24"/>
  <c r="X296" i="15"/>
  <c r="Y295" i="15"/>
  <c r="X296" i="28"/>
  <c r="Y295" i="28"/>
  <c r="X296" i="36"/>
  <c r="Y295" i="36"/>
  <c r="X296" i="17"/>
  <c r="Y295" i="17"/>
  <c r="Y295" i="31"/>
  <c r="X296" i="31"/>
  <c r="Y295" i="39"/>
  <c r="X296" i="39"/>
  <c r="X296" i="25"/>
  <c r="Y295" i="25"/>
  <c r="X296" i="30"/>
  <c r="Y295" i="30"/>
  <c r="X296" i="26"/>
  <c r="Y295" i="26"/>
  <c r="X296" i="40"/>
  <c r="Y295" i="40"/>
  <c r="X296" i="21"/>
  <c r="Y295" i="21"/>
  <c r="X296" i="43"/>
  <c r="Y295" i="43"/>
  <c r="Y295" i="46"/>
  <c r="X296" i="46"/>
  <c r="X296" i="33"/>
  <c r="Y295" i="33"/>
  <c r="Y295" i="37"/>
  <c r="X296" i="37"/>
  <c r="Y295" i="35"/>
  <c r="X296" i="35"/>
  <c r="Y295" i="23"/>
  <c r="X296" i="23"/>
  <c r="X296" i="47"/>
  <c r="Y295" i="47"/>
  <c r="X296" i="34"/>
  <c r="Y295" i="34"/>
  <c r="X296" i="14"/>
  <c r="Y295" i="14"/>
  <c r="X296" i="32"/>
  <c r="Y295" i="32"/>
  <c r="X296" i="20"/>
  <c r="Y295" i="20"/>
  <c r="Y295" i="19"/>
  <c r="X296" i="19"/>
  <c r="X296" i="45"/>
  <c r="Y295" i="45"/>
  <c r="X296" i="42"/>
  <c r="Y295" i="42"/>
  <c r="X296" i="27"/>
  <c r="Y295" i="27"/>
  <c r="X296" i="38"/>
  <c r="Y295" i="38"/>
  <c r="X296" i="16"/>
  <c r="Y295" i="16"/>
  <c r="Y296" i="19" l="1"/>
  <c r="X297" i="19"/>
  <c r="X297" i="23"/>
  <c r="Y296" i="23"/>
  <c r="X297" i="46"/>
  <c r="Y296" i="46"/>
  <c r="Y296" i="31"/>
  <c r="X297" i="31"/>
  <c r="X297" i="41"/>
  <c r="Y296" i="41"/>
  <c r="X297" i="38"/>
  <c r="Y296" i="38"/>
  <c r="X297" i="42"/>
  <c r="Y296" i="42"/>
  <c r="X297" i="32"/>
  <c r="Y296" i="32"/>
  <c r="X297" i="34"/>
  <c r="Y296" i="34"/>
  <c r="Y296" i="21"/>
  <c r="X297" i="21"/>
  <c r="X297" i="26"/>
  <c r="Y296" i="26"/>
  <c r="Y296" i="25"/>
  <c r="X297" i="25"/>
  <c r="X297" i="36"/>
  <c r="Y296" i="36"/>
  <c r="X297" i="15"/>
  <c r="Y296" i="15"/>
  <c r="X297" i="35"/>
  <c r="Y296" i="35"/>
  <c r="X297" i="39"/>
  <c r="Y296" i="39"/>
  <c r="Y296" i="29"/>
  <c r="X297" i="29"/>
  <c r="Y296" i="37"/>
  <c r="X297" i="37"/>
  <c r="Y296" i="16"/>
  <c r="X297" i="16"/>
  <c r="X297" i="27"/>
  <c r="Y296" i="27"/>
  <c r="X297" i="45"/>
  <c r="Y296" i="45"/>
  <c r="X297" i="20"/>
  <c r="Y296" i="20"/>
  <c r="X297" i="14"/>
  <c r="Y296" i="14"/>
  <c r="X297" i="47"/>
  <c r="Y296" i="47"/>
  <c r="Y296" i="33"/>
  <c r="X297" i="33"/>
  <c r="X297" i="43"/>
  <c r="Y296" i="43"/>
  <c r="X297" i="40"/>
  <c r="Y296" i="40"/>
  <c r="X297" i="30"/>
  <c r="Y296" i="30"/>
  <c r="X297" i="17"/>
  <c r="Y296" i="17"/>
  <c r="X297" i="28"/>
  <c r="Y296" i="28"/>
  <c r="X297" i="24"/>
  <c r="Y296" i="24"/>
  <c r="X298" i="28" l="1"/>
  <c r="Y297" i="28"/>
  <c r="X298" i="30"/>
  <c r="Y297" i="30"/>
  <c r="Y297" i="43"/>
  <c r="X298" i="43"/>
  <c r="X298" i="47"/>
  <c r="Y297" i="47"/>
  <c r="X298" i="20"/>
  <c r="Y297" i="20"/>
  <c r="X298" i="27"/>
  <c r="Y297" i="27"/>
  <c r="Y297" i="39"/>
  <c r="X298" i="39"/>
  <c r="X298" i="15"/>
  <c r="Y297" i="15"/>
  <c r="X298" i="32"/>
  <c r="Y297" i="32"/>
  <c r="X298" i="38"/>
  <c r="Y297" i="38"/>
  <c r="X298" i="23"/>
  <c r="Y297" i="23"/>
  <c r="Y297" i="37"/>
  <c r="X298" i="37"/>
  <c r="X298" i="21"/>
  <c r="Y297" i="21"/>
  <c r="X298" i="31"/>
  <c r="Y297" i="31"/>
  <c r="Y297" i="16"/>
  <c r="X298" i="16"/>
  <c r="X298" i="19"/>
  <c r="Y297" i="19"/>
  <c r="X298" i="25"/>
  <c r="Y297" i="25"/>
  <c r="Y297" i="33"/>
  <c r="X298" i="33"/>
  <c r="X298" i="29"/>
  <c r="Y297" i="29"/>
  <c r="X298" i="24"/>
  <c r="Y297" i="24"/>
  <c r="X298" i="17"/>
  <c r="Y297" i="17"/>
  <c r="X298" i="40"/>
  <c r="Y297" i="40"/>
  <c r="X298" i="14"/>
  <c r="Y297" i="14"/>
  <c r="X298" i="45"/>
  <c r="Y297" i="45"/>
  <c r="X298" i="35"/>
  <c r="Y297" i="35"/>
  <c r="X298" i="36"/>
  <c r="Y297" i="36"/>
  <c r="X298" i="26"/>
  <c r="Y297" i="26"/>
  <c r="X298" i="34"/>
  <c r="Y297" i="34"/>
  <c r="X298" i="42"/>
  <c r="Y297" i="42"/>
  <c r="Y297" i="41"/>
  <c r="X298" i="41"/>
  <c r="Y297" i="46"/>
  <c r="X298" i="46"/>
  <c r="Y298" i="33" l="1"/>
  <c r="X299" i="33"/>
  <c r="X299" i="34"/>
  <c r="Y298" i="34"/>
  <c r="X299" i="36"/>
  <c r="Y298" i="36"/>
  <c r="X299" i="45"/>
  <c r="Y298" i="45"/>
  <c r="X299" i="40"/>
  <c r="Y298" i="40"/>
  <c r="X299" i="24"/>
  <c r="Y298" i="24"/>
  <c r="Y298" i="19"/>
  <c r="X299" i="19"/>
  <c r="X299" i="31"/>
  <c r="Y298" i="31"/>
  <c r="X299" i="38"/>
  <c r="Y298" i="38"/>
  <c r="X299" i="15"/>
  <c r="Y298" i="15"/>
  <c r="X299" i="27"/>
  <c r="Y298" i="27"/>
  <c r="X299" i="47"/>
  <c r="Y298" i="47"/>
  <c r="X299" i="30"/>
  <c r="Y298" i="30"/>
  <c r="X299" i="41"/>
  <c r="Y298" i="41"/>
  <c r="X299" i="16"/>
  <c r="Y298" i="16"/>
  <c r="Y298" i="39"/>
  <c r="X299" i="39"/>
  <c r="Y298" i="43"/>
  <c r="X299" i="43"/>
  <c r="Y298" i="37"/>
  <c r="X299" i="37"/>
  <c r="Y298" i="46"/>
  <c r="X299" i="46"/>
  <c r="X299" i="42"/>
  <c r="Y298" i="42"/>
  <c r="X299" i="26"/>
  <c r="Y298" i="26"/>
  <c r="Y298" i="35"/>
  <c r="X299" i="35"/>
  <c r="X299" i="14"/>
  <c r="Y298" i="14"/>
  <c r="X299" i="17"/>
  <c r="Y298" i="17"/>
  <c r="Y298" i="29"/>
  <c r="X299" i="29"/>
  <c r="X299" i="25"/>
  <c r="Y298" i="25"/>
  <c r="X299" i="21"/>
  <c r="Y298" i="21"/>
  <c r="Y298" i="23"/>
  <c r="X299" i="23"/>
  <c r="X299" i="32"/>
  <c r="Y298" i="32"/>
  <c r="X299" i="20"/>
  <c r="Y298" i="20"/>
  <c r="X299" i="28"/>
  <c r="Y298" i="28"/>
  <c r="Y299" i="35" l="1"/>
  <c r="X300" i="35"/>
  <c r="X300" i="20"/>
  <c r="Y299" i="20"/>
  <c r="Y299" i="25"/>
  <c r="X300" i="25"/>
  <c r="X300" i="17"/>
  <c r="Y299" i="17"/>
  <c r="X300" i="42"/>
  <c r="Y299" i="42"/>
  <c r="Y299" i="41"/>
  <c r="X300" i="41"/>
  <c r="X300" i="47"/>
  <c r="Y299" i="47"/>
  <c r="X300" i="15"/>
  <c r="Y299" i="15"/>
  <c r="X300" i="31"/>
  <c r="Y299" i="31"/>
  <c r="X300" i="24"/>
  <c r="Y299" i="24"/>
  <c r="X300" i="45"/>
  <c r="Y299" i="45"/>
  <c r="X300" i="34"/>
  <c r="Y299" i="34"/>
  <c r="Y299" i="37"/>
  <c r="X300" i="37"/>
  <c r="Y299" i="29"/>
  <c r="X300" i="29"/>
  <c r="Y299" i="43"/>
  <c r="X300" i="43"/>
  <c r="Y299" i="19"/>
  <c r="X300" i="19"/>
  <c r="X300" i="33"/>
  <c r="Y299" i="33"/>
  <c r="X300" i="23"/>
  <c r="Y299" i="23"/>
  <c r="X300" i="39"/>
  <c r="Y299" i="39"/>
  <c r="Y299" i="46"/>
  <c r="X300" i="46"/>
  <c r="X300" i="28"/>
  <c r="Y299" i="28"/>
  <c r="X300" i="32"/>
  <c r="Y299" i="32"/>
  <c r="X300" i="21"/>
  <c r="Y299" i="21"/>
  <c r="X300" i="14"/>
  <c r="Y299" i="14"/>
  <c r="X300" i="26"/>
  <c r="Y299" i="26"/>
  <c r="X300" i="16"/>
  <c r="Y299" i="16"/>
  <c r="X300" i="30"/>
  <c r="Y299" i="30"/>
  <c r="X300" i="27"/>
  <c r="Y299" i="27"/>
  <c r="X300" i="38"/>
  <c r="Y299" i="38"/>
  <c r="X300" i="40"/>
  <c r="Y299" i="40"/>
  <c r="X300" i="36"/>
  <c r="Y299" i="36"/>
  <c r="Y300" i="46" l="1"/>
  <c r="X301" i="46"/>
  <c r="X301" i="19"/>
  <c r="Y300" i="19"/>
  <c r="X301" i="41"/>
  <c r="Y300" i="41"/>
  <c r="X301" i="40"/>
  <c r="Y300" i="40"/>
  <c r="Y300" i="27"/>
  <c r="X301" i="27"/>
  <c r="X301" i="16"/>
  <c r="Y300" i="16"/>
  <c r="X301" i="14"/>
  <c r="Y300" i="14"/>
  <c r="X301" i="32"/>
  <c r="Y300" i="32"/>
  <c r="X301" i="23"/>
  <c r="Y300" i="23"/>
  <c r="X301" i="34"/>
  <c r="Y300" i="34"/>
  <c r="X301" i="24"/>
  <c r="Y300" i="24"/>
  <c r="X301" i="15"/>
  <c r="Y300" i="15"/>
  <c r="X301" i="17"/>
  <c r="Y300" i="17"/>
  <c r="X301" i="20"/>
  <c r="Y300" i="20"/>
  <c r="Y300" i="43"/>
  <c r="X301" i="43"/>
  <c r="Y300" i="37"/>
  <c r="X301" i="37"/>
  <c r="X301" i="25"/>
  <c r="Y300" i="25"/>
  <c r="X301" i="35"/>
  <c r="Y300" i="35"/>
  <c r="X301" i="29"/>
  <c r="Y300" i="29"/>
  <c r="X301" i="36"/>
  <c r="Y300" i="36"/>
  <c r="X301" i="38"/>
  <c r="Y300" i="38"/>
  <c r="X301" i="30"/>
  <c r="Y300" i="30"/>
  <c r="X301" i="26"/>
  <c r="Y300" i="26"/>
  <c r="Y300" i="21"/>
  <c r="X301" i="21"/>
  <c r="X301" i="28"/>
  <c r="Y300" i="28"/>
  <c r="Y300" i="39"/>
  <c r="X301" i="39"/>
  <c r="Y300" i="33"/>
  <c r="X301" i="33"/>
  <c r="X301" i="45"/>
  <c r="Y300" i="45"/>
  <c r="Y300" i="31"/>
  <c r="X301" i="31"/>
  <c r="X301" i="47"/>
  <c r="Y300" i="47"/>
  <c r="X301" i="42"/>
  <c r="Y300" i="42"/>
  <c r="Y301" i="39" l="1"/>
  <c r="X302" i="39"/>
  <c r="X302" i="37"/>
  <c r="Y301" i="37"/>
  <c r="X302" i="47"/>
  <c r="Y301" i="47"/>
  <c r="X302" i="30"/>
  <c r="Y301" i="30"/>
  <c r="X302" i="36"/>
  <c r="Y301" i="36"/>
  <c r="Y301" i="35"/>
  <c r="X302" i="35"/>
  <c r="X302" i="20"/>
  <c r="Y301" i="20"/>
  <c r="X302" i="15"/>
  <c r="Y301" i="15"/>
  <c r="X302" i="34"/>
  <c r="Y301" i="34"/>
  <c r="X302" i="32"/>
  <c r="Y301" i="32"/>
  <c r="Y301" i="16"/>
  <c r="X302" i="16"/>
  <c r="X302" i="40"/>
  <c r="Y301" i="40"/>
  <c r="Y301" i="19"/>
  <c r="X302" i="19"/>
  <c r="X302" i="21"/>
  <c r="Y301" i="21"/>
  <c r="Y301" i="43"/>
  <c r="X302" i="43"/>
  <c r="Y301" i="27"/>
  <c r="X302" i="27"/>
  <c r="Y301" i="46"/>
  <c r="X302" i="46"/>
  <c r="X302" i="45"/>
  <c r="Y301" i="45"/>
  <c r="Y301" i="31"/>
  <c r="X302" i="31"/>
  <c r="Y301" i="33"/>
  <c r="X302" i="33"/>
  <c r="X302" i="42"/>
  <c r="Y301" i="42"/>
  <c r="X302" i="28"/>
  <c r="Y301" i="28"/>
  <c r="X302" i="26"/>
  <c r="Y301" i="26"/>
  <c r="X302" i="38"/>
  <c r="Y301" i="38"/>
  <c r="Y301" i="29"/>
  <c r="X302" i="29"/>
  <c r="X302" i="25"/>
  <c r="Y301" i="25"/>
  <c r="X302" i="17"/>
  <c r="Y301" i="17"/>
  <c r="X302" i="24"/>
  <c r="Y301" i="24"/>
  <c r="Y301" i="23"/>
  <c r="X302" i="23"/>
  <c r="Y301" i="14"/>
  <c r="X302" i="14"/>
  <c r="Y301" i="41"/>
  <c r="X302" i="41"/>
  <c r="Y302" i="14" l="1"/>
  <c r="X303" i="14"/>
  <c r="Y302" i="35"/>
  <c r="X303" i="35"/>
  <c r="Y302" i="24"/>
  <c r="X303" i="24"/>
  <c r="X303" i="25"/>
  <c r="Y302" i="25"/>
  <c r="Y302" i="38"/>
  <c r="X303" i="38"/>
  <c r="X303" i="28"/>
  <c r="Y302" i="28"/>
  <c r="Y302" i="45"/>
  <c r="X303" i="45"/>
  <c r="X303" i="21"/>
  <c r="Y302" i="21"/>
  <c r="X303" i="40"/>
  <c r="Y302" i="40"/>
  <c r="Y302" i="32"/>
  <c r="X303" i="32"/>
  <c r="Y302" i="15"/>
  <c r="X303" i="15"/>
  <c r="Y302" i="30"/>
  <c r="X303" i="30"/>
  <c r="X303" i="37"/>
  <c r="Y302" i="37"/>
  <c r="X303" i="33"/>
  <c r="Y302" i="33"/>
  <c r="Y302" i="31"/>
  <c r="X303" i="31"/>
  <c r="Y302" i="46"/>
  <c r="X303" i="46"/>
  <c r="X303" i="43"/>
  <c r="Y302" i="43"/>
  <c r="Y302" i="19"/>
  <c r="X303" i="19"/>
  <c r="X303" i="16"/>
  <c r="Y302" i="16"/>
  <c r="Y302" i="39"/>
  <c r="X303" i="39"/>
  <c r="Y302" i="27"/>
  <c r="X303" i="27"/>
  <c r="X303" i="41"/>
  <c r="Y302" i="41"/>
  <c r="Y302" i="23"/>
  <c r="X303" i="23"/>
  <c r="X303" i="29"/>
  <c r="Y302" i="29"/>
  <c r="X303" i="17"/>
  <c r="Y302" i="17"/>
  <c r="Y302" i="26"/>
  <c r="X303" i="26"/>
  <c r="Y302" i="42"/>
  <c r="X303" i="42"/>
  <c r="Y302" i="34"/>
  <c r="X303" i="34"/>
  <c r="Y302" i="20"/>
  <c r="X303" i="20"/>
  <c r="Y302" i="36"/>
  <c r="X303" i="36"/>
  <c r="X303" i="47"/>
  <c r="Y302" i="47"/>
  <c r="X304" i="34" l="1"/>
  <c r="Y303" i="34"/>
  <c r="X304" i="39"/>
  <c r="Y303" i="39"/>
  <c r="X304" i="46"/>
  <c r="Y303" i="46"/>
  <c r="X304" i="32"/>
  <c r="Y303" i="32"/>
  <c r="Y303" i="35"/>
  <c r="X304" i="35"/>
  <c r="Y303" i="29"/>
  <c r="X304" i="29"/>
  <c r="Y303" i="41"/>
  <c r="X304" i="41"/>
  <c r="X304" i="33"/>
  <c r="Y303" i="33"/>
  <c r="Y303" i="21"/>
  <c r="X304" i="21"/>
  <c r="X304" i="28"/>
  <c r="Y303" i="28"/>
  <c r="Y303" i="25"/>
  <c r="X304" i="25"/>
  <c r="X304" i="36"/>
  <c r="Y303" i="36"/>
  <c r="X304" i="26"/>
  <c r="Y303" i="26"/>
  <c r="X304" i="23"/>
  <c r="Y303" i="23"/>
  <c r="X304" i="27"/>
  <c r="Y303" i="27"/>
  <c r="Y303" i="31"/>
  <c r="X304" i="31"/>
  <c r="X304" i="15"/>
  <c r="Y303" i="15"/>
  <c r="X304" i="45"/>
  <c r="Y303" i="45"/>
  <c r="X304" i="38"/>
  <c r="Y303" i="38"/>
  <c r="X304" i="24"/>
  <c r="Y303" i="24"/>
  <c r="X304" i="14"/>
  <c r="Y303" i="14"/>
  <c r="Y303" i="19"/>
  <c r="X304" i="19"/>
  <c r="X304" i="30"/>
  <c r="Y303" i="30"/>
  <c r="X304" i="20"/>
  <c r="Y303" i="20"/>
  <c r="X304" i="42"/>
  <c r="Y303" i="42"/>
  <c r="X304" i="47"/>
  <c r="Y303" i="47"/>
  <c r="X304" i="17"/>
  <c r="Y303" i="17"/>
  <c r="X304" i="16"/>
  <c r="Y303" i="16"/>
  <c r="Y303" i="43"/>
  <c r="X304" i="43"/>
  <c r="X304" i="37"/>
  <c r="Y303" i="37"/>
  <c r="Y303" i="40"/>
  <c r="X304" i="40"/>
  <c r="Y304" i="31" l="1"/>
  <c r="X305" i="31"/>
  <c r="X305" i="29"/>
  <c r="Y304" i="29"/>
  <c r="Y304" i="37"/>
  <c r="X305" i="37"/>
  <c r="X305" i="16"/>
  <c r="Y304" i="16"/>
  <c r="X305" i="47"/>
  <c r="Y304" i="47"/>
  <c r="X305" i="20"/>
  <c r="Y304" i="20"/>
  <c r="X305" i="24"/>
  <c r="Y304" i="24"/>
  <c r="X305" i="45"/>
  <c r="Y304" i="45"/>
  <c r="X305" i="23"/>
  <c r="Y304" i="23"/>
  <c r="X305" i="36"/>
  <c r="Y304" i="36"/>
  <c r="Y304" i="28"/>
  <c r="X305" i="28"/>
  <c r="Y304" i="33"/>
  <c r="X305" i="33"/>
  <c r="X305" i="32"/>
  <c r="Y304" i="32"/>
  <c r="Y304" i="39"/>
  <c r="X305" i="39"/>
  <c r="X305" i="40"/>
  <c r="Y304" i="40"/>
  <c r="Y304" i="43"/>
  <c r="X305" i="43"/>
  <c r="Y304" i="25"/>
  <c r="X305" i="25"/>
  <c r="X305" i="21"/>
  <c r="Y304" i="21"/>
  <c r="Y304" i="41"/>
  <c r="X305" i="41"/>
  <c r="X305" i="35"/>
  <c r="Y304" i="35"/>
  <c r="Y304" i="19"/>
  <c r="X305" i="19"/>
  <c r="X305" i="17"/>
  <c r="Y304" i="17"/>
  <c r="X305" i="42"/>
  <c r="Y304" i="42"/>
  <c r="X305" i="30"/>
  <c r="Y304" i="30"/>
  <c r="X305" i="14"/>
  <c r="Y304" i="14"/>
  <c r="X305" i="38"/>
  <c r="Y304" i="38"/>
  <c r="X305" i="15"/>
  <c r="Y304" i="15"/>
  <c r="Y304" i="27"/>
  <c r="X305" i="27"/>
  <c r="X305" i="26"/>
  <c r="Y304" i="26"/>
  <c r="Y304" i="46"/>
  <c r="X305" i="46"/>
  <c r="X305" i="34"/>
  <c r="Y304" i="34"/>
  <c r="Y305" i="27" l="1"/>
  <c r="X306" i="27"/>
  <c r="Y305" i="43"/>
  <c r="X306" i="43"/>
  <c r="Y305" i="39"/>
  <c r="X306" i="39"/>
  <c r="X306" i="38"/>
  <c r="Y305" i="38"/>
  <c r="X306" i="30"/>
  <c r="Y305" i="30"/>
  <c r="X306" i="17"/>
  <c r="Y305" i="17"/>
  <c r="Y305" i="35"/>
  <c r="X306" i="35"/>
  <c r="X306" i="21"/>
  <c r="Y305" i="21"/>
  <c r="X306" i="36"/>
  <c r="Y305" i="36"/>
  <c r="X306" i="45"/>
  <c r="Y305" i="45"/>
  <c r="X306" i="20"/>
  <c r="Y305" i="20"/>
  <c r="X306" i="16"/>
  <c r="Y305" i="16"/>
  <c r="Y305" i="29"/>
  <c r="X306" i="29"/>
  <c r="X306" i="33"/>
  <c r="Y305" i="33"/>
  <c r="X306" i="28"/>
  <c r="Y305" i="28"/>
  <c r="Y305" i="37"/>
  <c r="X306" i="37"/>
  <c r="Y305" i="31"/>
  <c r="X306" i="31"/>
  <c r="Y305" i="46"/>
  <c r="X306" i="46"/>
  <c r="X306" i="19"/>
  <c r="Y305" i="19"/>
  <c r="Y305" i="41"/>
  <c r="X306" i="41"/>
  <c r="X306" i="25"/>
  <c r="Y305" i="25"/>
  <c r="X306" i="34"/>
  <c r="Y305" i="34"/>
  <c r="X306" i="26"/>
  <c r="Y305" i="26"/>
  <c r="X306" i="15"/>
  <c r="Y305" i="15"/>
  <c r="X306" i="14"/>
  <c r="Y305" i="14"/>
  <c r="X306" i="42"/>
  <c r="Y305" i="42"/>
  <c r="X306" i="40"/>
  <c r="Y305" i="40"/>
  <c r="X306" i="32"/>
  <c r="Y305" i="32"/>
  <c r="Y305" i="23"/>
  <c r="X306" i="23"/>
  <c r="X306" i="24"/>
  <c r="Y305" i="24"/>
  <c r="X306" i="47"/>
  <c r="Y305" i="47"/>
  <c r="X307" i="24" l="1"/>
  <c r="Y306" i="24"/>
  <c r="X307" i="42"/>
  <c r="Y306" i="42"/>
  <c r="X307" i="15"/>
  <c r="Y306" i="15"/>
  <c r="X307" i="34"/>
  <c r="Y306" i="34"/>
  <c r="X307" i="33"/>
  <c r="Y306" i="33"/>
  <c r="Y306" i="16"/>
  <c r="X307" i="16"/>
  <c r="X307" i="45"/>
  <c r="Y306" i="45"/>
  <c r="Y306" i="21"/>
  <c r="X307" i="21"/>
  <c r="X307" i="17"/>
  <c r="Y306" i="17"/>
  <c r="X307" i="38"/>
  <c r="Y306" i="38"/>
  <c r="X307" i="46"/>
  <c r="Y306" i="46"/>
  <c r="X307" i="37"/>
  <c r="Y306" i="37"/>
  <c r="X307" i="43"/>
  <c r="Y306" i="43"/>
  <c r="Y306" i="23"/>
  <c r="X307" i="23"/>
  <c r="Y306" i="31"/>
  <c r="X307" i="31"/>
  <c r="X307" i="29"/>
  <c r="Y306" i="29"/>
  <c r="Y306" i="35"/>
  <c r="X307" i="35"/>
  <c r="X307" i="39"/>
  <c r="Y306" i="39"/>
  <c r="Y306" i="27"/>
  <c r="X307" i="27"/>
  <c r="Y306" i="41"/>
  <c r="X307" i="41"/>
  <c r="X307" i="32"/>
  <c r="Y306" i="32"/>
  <c r="X307" i="47"/>
  <c r="Y306" i="47"/>
  <c r="X307" i="40"/>
  <c r="Y306" i="40"/>
  <c r="Y306" i="14"/>
  <c r="X307" i="14"/>
  <c r="X307" i="26"/>
  <c r="Y306" i="26"/>
  <c r="X307" i="25"/>
  <c r="Y306" i="25"/>
  <c r="X307" i="19"/>
  <c r="Y306" i="19"/>
  <c r="X307" i="28"/>
  <c r="Y306" i="28"/>
  <c r="X307" i="20"/>
  <c r="Y306" i="20"/>
  <c r="X307" i="36"/>
  <c r="Y306" i="36"/>
  <c r="X307" i="30"/>
  <c r="Y306" i="30"/>
  <c r="Y307" i="14" l="1"/>
  <c r="X308" i="14"/>
  <c r="X308" i="21"/>
  <c r="Y307" i="21"/>
  <c r="X308" i="16"/>
  <c r="Y307" i="16"/>
  <c r="X308" i="36"/>
  <c r="Y307" i="36"/>
  <c r="X308" i="25"/>
  <c r="Y307" i="25"/>
  <c r="X308" i="47"/>
  <c r="Y307" i="47"/>
  <c r="Y307" i="39"/>
  <c r="X308" i="39"/>
  <c r="X308" i="29"/>
  <c r="Y307" i="29"/>
  <c r="Y307" i="37"/>
  <c r="X308" i="37"/>
  <c r="X308" i="38"/>
  <c r="Y307" i="38"/>
  <c r="X308" i="34"/>
  <c r="Y307" i="34"/>
  <c r="X308" i="42"/>
  <c r="Y307" i="42"/>
  <c r="Y307" i="23"/>
  <c r="X308" i="23"/>
  <c r="Y307" i="27"/>
  <c r="X308" i="27"/>
  <c r="Y307" i="31"/>
  <c r="X308" i="31"/>
  <c r="X308" i="41"/>
  <c r="Y307" i="41"/>
  <c r="X308" i="28"/>
  <c r="Y307" i="28"/>
  <c r="Y307" i="35"/>
  <c r="X308" i="35"/>
  <c r="X308" i="30"/>
  <c r="Y307" i="30"/>
  <c r="X308" i="20"/>
  <c r="Y307" i="20"/>
  <c r="Y307" i="19"/>
  <c r="X308" i="19"/>
  <c r="X308" i="26"/>
  <c r="Y307" i="26"/>
  <c r="X308" i="40"/>
  <c r="Y307" i="40"/>
  <c r="X308" i="32"/>
  <c r="Y307" i="32"/>
  <c r="Y307" i="43"/>
  <c r="X308" i="43"/>
  <c r="Y307" i="46"/>
  <c r="X308" i="46"/>
  <c r="X308" i="17"/>
  <c r="Y307" i="17"/>
  <c r="X308" i="45"/>
  <c r="Y307" i="45"/>
  <c r="X308" i="33"/>
  <c r="Y307" i="33"/>
  <c r="X308" i="15"/>
  <c r="Y307" i="15"/>
  <c r="X308" i="24"/>
  <c r="Y307" i="24"/>
  <c r="X309" i="27" l="1"/>
  <c r="Y308" i="27"/>
  <c r="X309" i="15"/>
  <c r="Y308" i="15"/>
  <c r="X309" i="45"/>
  <c r="Y308" i="45"/>
  <c r="X309" i="32"/>
  <c r="Y308" i="32"/>
  <c r="X309" i="26"/>
  <c r="Y308" i="26"/>
  <c r="X309" i="20"/>
  <c r="Y308" i="20"/>
  <c r="X309" i="41"/>
  <c r="Y308" i="41"/>
  <c r="X309" i="42"/>
  <c r="Y308" i="42"/>
  <c r="X309" i="38"/>
  <c r="Y308" i="38"/>
  <c r="Y308" i="29"/>
  <c r="X309" i="29"/>
  <c r="X309" i="47"/>
  <c r="Y308" i="47"/>
  <c r="X309" i="36"/>
  <c r="Y308" i="36"/>
  <c r="X309" i="21"/>
  <c r="Y308" i="21"/>
  <c r="Y308" i="31"/>
  <c r="X309" i="31"/>
  <c r="Y308" i="23"/>
  <c r="X309" i="23"/>
  <c r="X309" i="37"/>
  <c r="Y308" i="37"/>
  <c r="Y308" i="39"/>
  <c r="X309" i="39"/>
  <c r="X309" i="14"/>
  <c r="Y308" i="14"/>
  <c r="Y308" i="46"/>
  <c r="X309" i="46"/>
  <c r="Y308" i="35"/>
  <c r="X309" i="35"/>
  <c r="Y308" i="43"/>
  <c r="X309" i="43"/>
  <c r="Y308" i="19"/>
  <c r="X309" i="19"/>
  <c r="X309" i="24"/>
  <c r="Y308" i="24"/>
  <c r="Y308" i="33"/>
  <c r="X309" i="33"/>
  <c r="X309" i="17"/>
  <c r="Y308" i="17"/>
  <c r="X309" i="40"/>
  <c r="Y308" i="40"/>
  <c r="X309" i="30"/>
  <c r="Y308" i="30"/>
  <c r="X309" i="28"/>
  <c r="Y308" i="28"/>
  <c r="X309" i="34"/>
  <c r="Y308" i="34"/>
  <c r="Y308" i="25"/>
  <c r="X309" i="25"/>
  <c r="X309" i="16"/>
  <c r="Y308" i="16"/>
  <c r="X310" i="33" l="1"/>
  <c r="Y309" i="33"/>
  <c r="Y309" i="31"/>
  <c r="X310" i="31"/>
  <c r="X310" i="29"/>
  <c r="Y309" i="29"/>
  <c r="X310" i="28"/>
  <c r="Y309" i="28"/>
  <c r="X310" i="40"/>
  <c r="Y309" i="40"/>
  <c r="X310" i="14"/>
  <c r="Y309" i="14"/>
  <c r="X310" i="37"/>
  <c r="Y309" i="37"/>
  <c r="X310" i="36"/>
  <c r="Y309" i="36"/>
  <c r="X310" i="42"/>
  <c r="Y309" i="42"/>
  <c r="X310" i="20"/>
  <c r="Y309" i="20"/>
  <c r="X310" i="32"/>
  <c r="Y309" i="32"/>
  <c r="X310" i="15"/>
  <c r="Y309" i="15"/>
  <c r="X310" i="25"/>
  <c r="Y309" i="25"/>
  <c r="X310" i="35"/>
  <c r="Y309" i="35"/>
  <c r="X310" i="46"/>
  <c r="Y309" i="46"/>
  <c r="X310" i="39"/>
  <c r="Y309" i="39"/>
  <c r="X310" i="23"/>
  <c r="Y309" i="23"/>
  <c r="X310" i="19"/>
  <c r="Y309" i="19"/>
  <c r="X310" i="43"/>
  <c r="Y309" i="43"/>
  <c r="X310" i="16"/>
  <c r="Y309" i="16"/>
  <c r="X310" i="34"/>
  <c r="Y309" i="34"/>
  <c r="X310" i="30"/>
  <c r="Y309" i="30"/>
  <c r="X310" i="17"/>
  <c r="Y309" i="17"/>
  <c r="X310" i="24"/>
  <c r="Y309" i="24"/>
  <c r="X310" i="21"/>
  <c r="Y309" i="21"/>
  <c r="X310" i="47"/>
  <c r="Y309" i="47"/>
  <c r="X310" i="38"/>
  <c r="Y309" i="38"/>
  <c r="X310" i="41"/>
  <c r="Y309" i="41"/>
  <c r="X310" i="26"/>
  <c r="Y309" i="26"/>
  <c r="X310" i="45"/>
  <c r="Y309" i="45"/>
  <c r="X310" i="27"/>
  <c r="Y309" i="27"/>
  <c r="X311" i="31" l="1"/>
  <c r="Y310" i="31"/>
  <c r="X311" i="45"/>
  <c r="Y310" i="45"/>
  <c r="X311" i="41"/>
  <c r="Y310" i="41"/>
  <c r="X311" i="47"/>
  <c r="Y310" i="47"/>
  <c r="X311" i="24"/>
  <c r="Y310" i="24"/>
  <c r="X311" i="30"/>
  <c r="Y310" i="30"/>
  <c r="X311" i="16"/>
  <c r="Y310" i="16"/>
  <c r="X311" i="19"/>
  <c r="Y310" i="19"/>
  <c r="X311" i="39"/>
  <c r="Y310" i="39"/>
  <c r="X311" i="35"/>
  <c r="Y310" i="35"/>
  <c r="X311" i="15"/>
  <c r="Y310" i="15"/>
  <c r="X311" i="20"/>
  <c r="Y310" i="20"/>
  <c r="X311" i="36"/>
  <c r="Y310" i="36"/>
  <c r="X311" i="14"/>
  <c r="Y310" i="14"/>
  <c r="X311" i="28"/>
  <c r="Y310" i="28"/>
  <c r="X311" i="27"/>
  <c r="Y310" i="27"/>
  <c r="X311" i="26"/>
  <c r="Y310" i="26"/>
  <c r="X311" i="38"/>
  <c r="Y310" i="38"/>
  <c r="X311" i="21"/>
  <c r="Y310" i="21"/>
  <c r="X311" i="17"/>
  <c r="Y310" i="17"/>
  <c r="X311" i="34"/>
  <c r="Y310" i="34"/>
  <c r="X311" i="43"/>
  <c r="Y310" i="43"/>
  <c r="X311" i="23"/>
  <c r="Y310" i="23"/>
  <c r="X311" i="46"/>
  <c r="Y310" i="46"/>
  <c r="X311" i="25"/>
  <c r="Y310" i="25"/>
  <c r="X311" i="32"/>
  <c r="Y310" i="32"/>
  <c r="X311" i="42"/>
  <c r="Y310" i="42"/>
  <c r="X311" i="37"/>
  <c r="Y310" i="37"/>
  <c r="X311" i="40"/>
  <c r="Y310" i="40"/>
  <c r="X311" i="29"/>
  <c r="Y310" i="29"/>
  <c r="X311" i="33"/>
  <c r="Y310" i="33"/>
  <c r="X312" i="29" l="1"/>
  <c r="Y311" i="29"/>
  <c r="X312" i="37"/>
  <c r="Y311" i="37"/>
  <c r="X312" i="32"/>
  <c r="Y311" i="32"/>
  <c r="X312" i="46"/>
  <c r="Y311" i="46"/>
  <c r="X312" i="43"/>
  <c r="Y311" i="43"/>
  <c r="X312" i="17"/>
  <c r="Y311" i="17"/>
  <c r="X312" i="38"/>
  <c r="Y311" i="38"/>
  <c r="X312" i="27"/>
  <c r="Y311" i="27"/>
  <c r="X312" i="14"/>
  <c r="Y311" i="14"/>
  <c r="X312" i="20"/>
  <c r="Y311" i="20"/>
  <c r="X312" i="35"/>
  <c r="Y311" i="35"/>
  <c r="X312" i="19"/>
  <c r="Y311" i="19"/>
  <c r="X312" i="30"/>
  <c r="Y311" i="30"/>
  <c r="X312" i="47"/>
  <c r="Y311" i="47"/>
  <c r="X312" i="45"/>
  <c r="Y311" i="45"/>
  <c r="X312" i="33"/>
  <c r="Y311" i="33"/>
  <c r="X312" i="40"/>
  <c r="Y311" i="40"/>
  <c r="X312" i="42"/>
  <c r="Y311" i="42"/>
  <c r="X312" i="25"/>
  <c r="Y311" i="25"/>
  <c r="X312" i="23"/>
  <c r="Y311" i="23"/>
  <c r="X312" i="34"/>
  <c r="Y311" i="34"/>
  <c r="X312" i="21"/>
  <c r="Y311" i="21"/>
  <c r="X312" i="26"/>
  <c r="Y311" i="26"/>
  <c r="X312" i="28"/>
  <c r="Y311" i="28"/>
  <c r="X312" i="36"/>
  <c r="Y311" i="36"/>
  <c r="X312" i="15"/>
  <c r="Y311" i="15"/>
  <c r="X312" i="39"/>
  <c r="Y311" i="39"/>
  <c r="Y311" i="16"/>
  <c r="X312" i="16"/>
  <c r="X312" i="24"/>
  <c r="Y311" i="24"/>
  <c r="X312" i="41"/>
  <c r="Y311" i="41"/>
  <c r="X312" i="31"/>
  <c r="Y311" i="31"/>
  <c r="X313" i="16" l="1"/>
  <c r="Y312" i="16"/>
  <c r="X313" i="41"/>
  <c r="Y312" i="41"/>
  <c r="X313" i="15"/>
  <c r="Y312" i="15"/>
  <c r="X313" i="28"/>
  <c r="Y312" i="28"/>
  <c r="X313" i="21"/>
  <c r="Y312" i="21"/>
  <c r="X313" i="23"/>
  <c r="Y312" i="23"/>
  <c r="X313" i="42"/>
  <c r="Y312" i="42"/>
  <c r="X313" i="33"/>
  <c r="Y312" i="33"/>
  <c r="X313" i="47"/>
  <c r="Y312" i="47"/>
  <c r="X313" i="19"/>
  <c r="Y312" i="19"/>
  <c r="X313" i="20"/>
  <c r="Y312" i="20"/>
  <c r="X313" i="27"/>
  <c r="Y312" i="27"/>
  <c r="X313" i="17"/>
  <c r="Y312" i="17"/>
  <c r="X313" i="46"/>
  <c r="Y312" i="46"/>
  <c r="X313" i="37"/>
  <c r="Y312" i="37"/>
  <c r="X313" i="31"/>
  <c r="Y312" i="31"/>
  <c r="X313" i="24"/>
  <c r="Y312" i="24"/>
  <c r="X313" i="39"/>
  <c r="Y312" i="39"/>
  <c r="X313" i="36"/>
  <c r="Y312" i="36"/>
  <c r="X313" i="26"/>
  <c r="Y312" i="26"/>
  <c r="X313" i="34"/>
  <c r="Y312" i="34"/>
  <c r="X313" i="25"/>
  <c r="Y312" i="25"/>
  <c r="X313" i="40"/>
  <c r="Y312" i="40"/>
  <c r="X313" i="45"/>
  <c r="Y312" i="45"/>
  <c r="X313" i="30"/>
  <c r="Y312" i="30"/>
  <c r="X313" i="35"/>
  <c r="Y312" i="35"/>
  <c r="X313" i="14"/>
  <c r="Y312" i="14"/>
  <c r="X313" i="38"/>
  <c r="Y312" i="38"/>
  <c r="X313" i="43"/>
  <c r="Y312" i="43"/>
  <c r="X313" i="32"/>
  <c r="Y312" i="32"/>
  <c r="X313" i="29"/>
  <c r="Y312" i="29"/>
  <c r="X314" i="32" l="1"/>
  <c r="Y313" i="32"/>
  <c r="X314" i="38"/>
  <c r="Y313" i="38"/>
  <c r="X314" i="35"/>
  <c r="Y313" i="35"/>
  <c r="X314" i="45"/>
  <c r="Y313" i="45"/>
  <c r="X314" i="25"/>
  <c r="Y313" i="25"/>
  <c r="X314" i="26"/>
  <c r="Y313" i="26"/>
  <c r="X314" i="39"/>
  <c r="Y313" i="39"/>
  <c r="X314" i="31"/>
  <c r="Y313" i="31"/>
  <c r="X314" i="46"/>
  <c r="Y313" i="46"/>
  <c r="X314" i="27"/>
  <c r="Y313" i="27"/>
  <c r="X314" i="19"/>
  <c r="Y313" i="19"/>
  <c r="X314" i="33"/>
  <c r="Y313" i="33"/>
  <c r="X314" i="23"/>
  <c r="Y313" i="23"/>
  <c r="X314" i="28"/>
  <c r="Y313" i="28"/>
  <c r="X314" i="41"/>
  <c r="Y313" i="41"/>
  <c r="X314" i="29"/>
  <c r="Y313" i="29"/>
  <c r="X314" i="43"/>
  <c r="Y313" i="43"/>
  <c r="Y313" i="14"/>
  <c r="X314" i="14"/>
  <c r="X314" i="30"/>
  <c r="Y313" i="30"/>
  <c r="X314" i="40"/>
  <c r="Y313" i="40"/>
  <c r="X314" i="34"/>
  <c r="Y313" i="34"/>
  <c r="X314" i="36"/>
  <c r="Y313" i="36"/>
  <c r="X314" i="24"/>
  <c r="Y313" i="24"/>
  <c r="X314" i="37"/>
  <c r="Y313" i="37"/>
  <c r="X314" i="17"/>
  <c r="Y313" i="17"/>
  <c r="X314" i="20"/>
  <c r="Y313" i="20"/>
  <c r="X314" i="47"/>
  <c r="Y313" i="47"/>
  <c r="X314" i="42"/>
  <c r="Y313" i="42"/>
  <c r="X314" i="21"/>
  <c r="Y313" i="21"/>
  <c r="X314" i="15"/>
  <c r="Y313" i="15"/>
  <c r="X314" i="16"/>
  <c r="Y313" i="16"/>
  <c r="X315" i="14" l="1"/>
  <c r="Y314" i="14"/>
  <c r="X315" i="15"/>
  <c r="Y314" i="15"/>
  <c r="X315" i="42"/>
  <c r="Y314" i="42"/>
  <c r="X315" i="20"/>
  <c r="Y314" i="20"/>
  <c r="X315" i="37"/>
  <c r="Y314" i="37"/>
  <c r="X315" i="36"/>
  <c r="Y314" i="36"/>
  <c r="X315" i="40"/>
  <c r="Y314" i="40"/>
  <c r="X315" i="29"/>
  <c r="Y314" i="29"/>
  <c r="X315" i="28"/>
  <c r="Y314" i="28"/>
  <c r="X315" i="33"/>
  <c r="Y314" i="33"/>
  <c r="X315" i="27"/>
  <c r="Y314" i="27"/>
  <c r="X315" i="31"/>
  <c r="Y314" i="31"/>
  <c r="X315" i="26"/>
  <c r="Y314" i="26"/>
  <c r="X315" i="45"/>
  <c r="Y314" i="45"/>
  <c r="X315" i="38"/>
  <c r="Y314" i="38"/>
  <c r="X315" i="16"/>
  <c r="Y314" i="16"/>
  <c r="X315" i="21"/>
  <c r="Y314" i="21"/>
  <c r="X315" i="47"/>
  <c r="Y314" i="47"/>
  <c r="X315" i="17"/>
  <c r="Y314" i="17"/>
  <c r="X315" i="24"/>
  <c r="Y314" i="24"/>
  <c r="X315" i="34"/>
  <c r="Y314" i="34"/>
  <c r="X315" i="30"/>
  <c r="Y314" i="30"/>
  <c r="X315" i="43"/>
  <c r="Y314" i="43"/>
  <c r="X315" i="41"/>
  <c r="Y314" i="41"/>
  <c r="X315" i="23"/>
  <c r="Y314" i="23"/>
  <c r="Y314" i="19"/>
  <c r="X315" i="19"/>
  <c r="X315" i="46"/>
  <c r="Y314" i="46"/>
  <c r="X315" i="39"/>
  <c r="Y314" i="39"/>
  <c r="X315" i="25"/>
  <c r="Y314" i="25"/>
  <c r="X315" i="35"/>
  <c r="Y314" i="35"/>
  <c r="X315" i="32"/>
  <c r="Y314" i="32"/>
  <c r="X316" i="19" l="1"/>
  <c r="Y315" i="19"/>
  <c r="X316" i="35"/>
  <c r="Y315" i="35"/>
  <c r="X316" i="39"/>
  <c r="Y315" i="39"/>
  <c r="X316" i="41"/>
  <c r="Y315" i="41"/>
  <c r="X316" i="30"/>
  <c r="Y315" i="30"/>
  <c r="X316" i="24"/>
  <c r="Y315" i="24"/>
  <c r="X316" i="47"/>
  <c r="Y315" i="47"/>
  <c r="X316" i="16"/>
  <c r="Y315" i="16"/>
  <c r="X316" i="45"/>
  <c r="Y315" i="45"/>
  <c r="X316" i="31"/>
  <c r="Y315" i="31"/>
  <c r="X316" i="33"/>
  <c r="Y315" i="33"/>
  <c r="X316" i="29"/>
  <c r="Y315" i="29"/>
  <c r="X316" i="36"/>
  <c r="Y315" i="36"/>
  <c r="X316" i="20"/>
  <c r="Y315" i="20"/>
  <c r="X316" i="15"/>
  <c r="Y315" i="15"/>
  <c r="X316" i="32"/>
  <c r="Y315" i="32"/>
  <c r="X316" i="25"/>
  <c r="Y315" i="25"/>
  <c r="X316" i="46"/>
  <c r="Y315" i="46"/>
  <c r="X316" i="23"/>
  <c r="Y315" i="23"/>
  <c r="X316" i="43"/>
  <c r="Y315" i="43"/>
  <c r="X316" i="34"/>
  <c r="Y315" i="34"/>
  <c r="X316" i="17"/>
  <c r="Y315" i="17"/>
  <c r="X316" i="21"/>
  <c r="Y315" i="21"/>
  <c r="X316" i="38"/>
  <c r="Y315" i="38"/>
  <c r="X316" i="26"/>
  <c r="Y315" i="26"/>
  <c r="X316" i="27"/>
  <c r="Y315" i="27"/>
  <c r="X316" i="28"/>
  <c r="Y315" i="28"/>
  <c r="X316" i="40"/>
  <c r="Y315" i="40"/>
  <c r="X316" i="37"/>
  <c r="Y315" i="37"/>
  <c r="X316" i="42"/>
  <c r="Y315" i="42"/>
  <c r="X316" i="14"/>
  <c r="Y315" i="14"/>
  <c r="X317" i="42" l="1"/>
  <c r="Y316" i="42"/>
  <c r="X317" i="40"/>
  <c r="Y316" i="40"/>
  <c r="X317" i="27"/>
  <c r="Y316" i="27"/>
  <c r="X317" i="38"/>
  <c r="Y316" i="38"/>
  <c r="X317" i="17"/>
  <c r="Y316" i="17"/>
  <c r="X317" i="43"/>
  <c r="Y316" i="43"/>
  <c r="X317" i="46"/>
  <c r="Y316" i="46"/>
  <c r="X317" i="32"/>
  <c r="Y316" i="32"/>
  <c r="X317" i="20"/>
  <c r="Y316" i="20"/>
  <c r="X317" i="29"/>
  <c r="Y316" i="29"/>
  <c r="X317" i="31"/>
  <c r="Y316" i="31"/>
  <c r="X317" i="16"/>
  <c r="Y316" i="16"/>
  <c r="X317" i="24"/>
  <c r="Y316" i="24"/>
  <c r="X317" i="41"/>
  <c r="Y316" i="41"/>
  <c r="X317" i="35"/>
  <c r="Y316" i="35"/>
  <c r="X317" i="14"/>
  <c r="Y316" i="14"/>
  <c r="X317" i="37"/>
  <c r="Y316" i="37"/>
  <c r="X317" i="28"/>
  <c r="Y316" i="28"/>
  <c r="X317" i="26"/>
  <c r="Y316" i="26"/>
  <c r="X317" i="21"/>
  <c r="Y316" i="21"/>
  <c r="X317" i="34"/>
  <c r="Y316" i="34"/>
  <c r="X317" i="23"/>
  <c r="Y316" i="23"/>
  <c r="X317" i="25"/>
  <c r="Y316" i="25"/>
  <c r="X317" i="15"/>
  <c r="Y316" i="15"/>
  <c r="X317" i="36"/>
  <c r="Y316" i="36"/>
  <c r="X317" i="33"/>
  <c r="Y316" i="33"/>
  <c r="X317" i="45"/>
  <c r="Y316" i="45"/>
  <c r="X317" i="47"/>
  <c r="Y316" i="47"/>
  <c r="X317" i="30"/>
  <c r="Y316" i="30"/>
  <c r="X317" i="39"/>
  <c r="Y316" i="39"/>
  <c r="X317" i="19"/>
  <c r="Y316" i="19"/>
  <c r="X318" i="39" l="1"/>
  <c r="Y317" i="39"/>
  <c r="X318" i="47"/>
  <c r="Y317" i="47"/>
  <c r="X318" i="33"/>
  <c r="Y317" i="33"/>
  <c r="Y317" i="15"/>
  <c r="X318" i="15"/>
  <c r="X318" i="23"/>
  <c r="Y317" i="23"/>
  <c r="X318" i="21"/>
  <c r="Y317" i="21"/>
  <c r="X318" i="28"/>
  <c r="Y317" i="28"/>
  <c r="X318" i="14"/>
  <c r="Y317" i="14"/>
  <c r="X318" i="41"/>
  <c r="Y317" i="41"/>
  <c r="X318" i="16"/>
  <c r="Y317" i="16"/>
  <c r="X318" i="29"/>
  <c r="Y317" i="29"/>
  <c r="X318" i="32"/>
  <c r="Y317" i="32"/>
  <c r="X318" i="43"/>
  <c r="Y317" i="43"/>
  <c r="X318" i="38"/>
  <c r="Y317" i="38"/>
  <c r="X318" i="40"/>
  <c r="Y317" i="40"/>
  <c r="X318" i="19"/>
  <c r="Y317" i="19"/>
  <c r="X318" i="30"/>
  <c r="Y317" i="30"/>
  <c r="X318" i="45"/>
  <c r="Y317" i="45"/>
  <c r="X318" i="36"/>
  <c r="Y317" i="36"/>
  <c r="X318" i="25"/>
  <c r="Y317" i="25"/>
  <c r="X318" i="34"/>
  <c r="Y317" i="34"/>
  <c r="Y317" i="26"/>
  <c r="X318" i="26"/>
  <c r="X318" i="37"/>
  <c r="Y317" i="37"/>
  <c r="X318" i="35"/>
  <c r="Y317" i="35"/>
  <c r="X318" i="24"/>
  <c r="Y317" i="24"/>
  <c r="X318" i="31"/>
  <c r="Y317" i="31"/>
  <c r="Y317" i="20"/>
  <c r="X318" i="20"/>
  <c r="X318" i="46"/>
  <c r="Y317" i="46"/>
  <c r="X318" i="17"/>
  <c r="Y317" i="17"/>
  <c r="X318" i="27"/>
  <c r="Y317" i="27"/>
  <c r="X318" i="42"/>
  <c r="Y317" i="42"/>
  <c r="X319" i="15" l="1"/>
  <c r="Y318" i="15"/>
  <c r="X319" i="26"/>
  <c r="Y318" i="26"/>
  <c r="X319" i="27"/>
  <c r="Y318" i="27"/>
  <c r="X319" i="46"/>
  <c r="Y318" i="46"/>
  <c r="X319" i="31"/>
  <c r="Y318" i="31"/>
  <c r="X319" i="35"/>
  <c r="Y318" i="35"/>
  <c r="X319" i="25"/>
  <c r="Y318" i="25"/>
  <c r="X319" i="45"/>
  <c r="Y318" i="45"/>
  <c r="X319" i="19"/>
  <c r="Y318" i="19"/>
  <c r="X319" i="38"/>
  <c r="Y318" i="38"/>
  <c r="X319" i="32"/>
  <c r="Y318" i="32"/>
  <c r="X319" i="16"/>
  <c r="Y318" i="16"/>
  <c r="X319" i="14"/>
  <c r="Y318" i="14"/>
  <c r="X319" i="21"/>
  <c r="Y318" i="21"/>
  <c r="X319" i="47"/>
  <c r="Y318" i="47"/>
  <c r="X319" i="20"/>
  <c r="Y318" i="20"/>
  <c r="X319" i="42"/>
  <c r="Y318" i="42"/>
  <c r="Y318" i="17"/>
  <c r="X319" i="17"/>
  <c r="X319" i="24"/>
  <c r="Y318" i="24"/>
  <c r="X319" i="37"/>
  <c r="Y318" i="37"/>
  <c r="X319" i="34"/>
  <c r="Y318" i="34"/>
  <c r="X319" i="36"/>
  <c r="Y318" i="36"/>
  <c r="X319" i="30"/>
  <c r="Y318" i="30"/>
  <c r="X319" i="40"/>
  <c r="Y318" i="40"/>
  <c r="X319" i="43"/>
  <c r="Y318" i="43"/>
  <c r="X319" i="29"/>
  <c r="Y318" i="29"/>
  <c r="X319" i="41"/>
  <c r="Y318" i="41"/>
  <c r="X319" i="28"/>
  <c r="Y318" i="28"/>
  <c r="X319" i="23"/>
  <c r="Y318" i="23"/>
  <c r="X319" i="33"/>
  <c r="Y318" i="33"/>
  <c r="X319" i="39"/>
  <c r="Y318" i="39"/>
  <c r="X320" i="17" l="1"/>
  <c r="Y319" i="17"/>
  <c r="X320" i="33"/>
  <c r="Y319" i="33"/>
  <c r="Y319" i="28"/>
  <c r="X320" i="28"/>
  <c r="X320" i="29"/>
  <c r="Y319" i="29"/>
  <c r="X320" i="40"/>
  <c r="Y319" i="40"/>
  <c r="X320" i="36"/>
  <c r="Y319" i="36"/>
  <c r="X320" i="37"/>
  <c r="Y319" i="37"/>
  <c r="X320" i="20"/>
  <c r="Y319" i="20"/>
  <c r="X320" i="21"/>
  <c r="Y319" i="21"/>
  <c r="X320" i="16"/>
  <c r="Y319" i="16"/>
  <c r="X320" i="38"/>
  <c r="Y319" i="38"/>
  <c r="X320" i="45"/>
  <c r="Y319" i="45"/>
  <c r="X320" i="35"/>
  <c r="Y319" i="35"/>
  <c r="X320" i="46"/>
  <c r="Y319" i="46"/>
  <c r="X320" i="26"/>
  <c r="Y319" i="26"/>
  <c r="X320" i="39"/>
  <c r="Y319" i="39"/>
  <c r="X320" i="23"/>
  <c r="Y319" i="23"/>
  <c r="X320" i="41"/>
  <c r="Y319" i="41"/>
  <c r="X320" i="43"/>
  <c r="Y319" i="43"/>
  <c r="X320" i="30"/>
  <c r="Y319" i="30"/>
  <c r="X320" i="34"/>
  <c r="Y319" i="34"/>
  <c r="X320" i="24"/>
  <c r="Y319" i="24"/>
  <c r="X320" i="42"/>
  <c r="Y319" i="42"/>
  <c r="X320" i="47"/>
  <c r="Y319" i="47"/>
  <c r="X320" i="14"/>
  <c r="Y319" i="14"/>
  <c r="X320" i="32"/>
  <c r="Y319" i="32"/>
  <c r="X320" i="19"/>
  <c r="Y319" i="19"/>
  <c r="X320" i="25"/>
  <c r="Y319" i="25"/>
  <c r="X320" i="31"/>
  <c r="Y319" i="31"/>
  <c r="X320" i="27"/>
  <c r="Y319" i="27"/>
  <c r="X320" i="15"/>
  <c r="Y319" i="15"/>
  <c r="X321" i="27" l="1"/>
  <c r="Y320" i="27"/>
  <c r="X321" i="25"/>
  <c r="Y320" i="25"/>
  <c r="X321" i="32"/>
  <c r="Y320" i="32"/>
  <c r="X321" i="47"/>
  <c r="Y320" i="47"/>
  <c r="X321" i="24"/>
  <c r="Y320" i="24"/>
  <c r="X321" i="30"/>
  <c r="Y320" i="30"/>
  <c r="X321" i="41"/>
  <c r="Y320" i="41"/>
  <c r="X321" i="39"/>
  <c r="Y320" i="39"/>
  <c r="X321" i="46"/>
  <c r="Y320" i="46"/>
  <c r="X321" i="45"/>
  <c r="Y320" i="45"/>
  <c r="X321" i="16"/>
  <c r="Y320" i="16"/>
  <c r="X321" i="20"/>
  <c r="Y320" i="20"/>
  <c r="X321" i="36"/>
  <c r="Y320" i="36"/>
  <c r="X321" i="29"/>
  <c r="Y320" i="29"/>
  <c r="X321" i="33"/>
  <c r="Y320" i="33"/>
  <c r="X321" i="28"/>
  <c r="Y320" i="28"/>
  <c r="X321" i="15"/>
  <c r="Y320" i="15"/>
  <c r="X321" i="31"/>
  <c r="Y320" i="31"/>
  <c r="X321" i="19"/>
  <c r="Y320" i="19"/>
  <c r="X321" i="14"/>
  <c r="Y320" i="14"/>
  <c r="X321" i="42"/>
  <c r="Y320" i="42"/>
  <c r="X321" i="34"/>
  <c r="Y320" i="34"/>
  <c r="X321" i="43"/>
  <c r="Y320" i="43"/>
  <c r="X321" i="23"/>
  <c r="Y320" i="23"/>
  <c r="X321" i="26"/>
  <c r="Y320" i="26"/>
  <c r="X321" i="35"/>
  <c r="Y320" i="35"/>
  <c r="X321" i="38"/>
  <c r="Y320" i="38"/>
  <c r="X321" i="21"/>
  <c r="Y320" i="21"/>
  <c r="X321" i="37"/>
  <c r="Y320" i="37"/>
  <c r="X321" i="40"/>
  <c r="Y320" i="40"/>
  <c r="X321" i="17"/>
  <c r="Y320" i="17"/>
  <c r="X322" i="40" l="1"/>
  <c r="Y321" i="40"/>
  <c r="X322" i="21"/>
  <c r="Y321" i="21"/>
  <c r="X322" i="35"/>
  <c r="Y321" i="35"/>
  <c r="X322" i="23"/>
  <c r="Y321" i="23"/>
  <c r="X322" i="34"/>
  <c r="Y321" i="34"/>
  <c r="X322" i="14"/>
  <c r="Y321" i="14"/>
  <c r="X322" i="31"/>
  <c r="Y321" i="31"/>
  <c r="X322" i="28"/>
  <c r="Y321" i="28"/>
  <c r="X322" i="29"/>
  <c r="Y321" i="29"/>
  <c r="X322" i="20"/>
  <c r="Y321" i="20"/>
  <c r="X322" i="45"/>
  <c r="Y321" i="45"/>
  <c r="X322" i="39"/>
  <c r="Y321" i="39"/>
  <c r="X322" i="30"/>
  <c r="Y321" i="30"/>
  <c r="X322" i="47"/>
  <c r="Y321" i="47"/>
  <c r="X322" i="25"/>
  <c r="Y321" i="25"/>
  <c r="Y321" i="17"/>
  <c r="X322" i="17"/>
  <c r="X322" i="37"/>
  <c r="Y321" i="37"/>
  <c r="X322" i="38"/>
  <c r="Y321" i="38"/>
  <c r="X322" i="26"/>
  <c r="Y321" i="26"/>
  <c r="X322" i="43"/>
  <c r="Y321" i="43"/>
  <c r="X322" i="42"/>
  <c r="Y321" i="42"/>
  <c r="X322" i="19"/>
  <c r="Y321" i="19"/>
  <c r="X322" i="15"/>
  <c r="Y321" i="15"/>
  <c r="X322" i="33"/>
  <c r="Y321" i="33"/>
  <c r="X322" i="36"/>
  <c r="Y321" i="36"/>
  <c r="X322" i="16"/>
  <c r="Y321" i="16"/>
  <c r="X322" i="46"/>
  <c r="Y321" i="46"/>
  <c r="X322" i="41"/>
  <c r="Y321" i="41"/>
  <c r="X322" i="24"/>
  <c r="Y321" i="24"/>
  <c r="X322" i="32"/>
  <c r="Y321" i="32"/>
  <c r="X322" i="27"/>
  <c r="Y321" i="27"/>
  <c r="X323" i="17" l="1"/>
  <c r="Y322" i="17"/>
  <c r="X323" i="32"/>
  <c r="Y322" i="32"/>
  <c r="X323" i="41"/>
  <c r="Y322" i="41"/>
  <c r="X323" i="16"/>
  <c r="Y322" i="16"/>
  <c r="X323" i="33"/>
  <c r="Y322" i="33"/>
  <c r="Y322" i="19"/>
  <c r="X323" i="19"/>
  <c r="X323" i="43"/>
  <c r="Y322" i="43"/>
  <c r="X323" i="38"/>
  <c r="Y322" i="38"/>
  <c r="X323" i="47"/>
  <c r="Y322" i="47"/>
  <c r="X323" i="39"/>
  <c r="Y322" i="39"/>
  <c r="X323" i="20"/>
  <c r="Y322" i="20"/>
  <c r="X323" i="28"/>
  <c r="Y322" i="28"/>
  <c r="X323" i="14"/>
  <c r="Y322" i="14"/>
  <c r="Y322" i="23"/>
  <c r="X323" i="23"/>
  <c r="X323" i="21"/>
  <c r="Y322" i="21"/>
  <c r="X323" i="27"/>
  <c r="Y322" i="27"/>
  <c r="X323" i="24"/>
  <c r="Y322" i="24"/>
  <c r="X323" i="46"/>
  <c r="Y322" i="46"/>
  <c r="X323" i="36"/>
  <c r="Y322" i="36"/>
  <c r="X323" i="15"/>
  <c r="Y322" i="15"/>
  <c r="X323" i="42"/>
  <c r="Y322" i="42"/>
  <c r="X323" i="26"/>
  <c r="Y322" i="26"/>
  <c r="X323" i="37"/>
  <c r="Y322" i="37"/>
  <c r="Y322" i="25"/>
  <c r="X323" i="25"/>
  <c r="X323" i="30"/>
  <c r="Y322" i="30"/>
  <c r="X323" i="45"/>
  <c r="Y322" i="45"/>
  <c r="X323" i="29"/>
  <c r="Y322" i="29"/>
  <c r="X323" i="31"/>
  <c r="Y322" i="31"/>
  <c r="X323" i="34"/>
  <c r="Y322" i="34"/>
  <c r="X323" i="35"/>
  <c r="Y322" i="35"/>
  <c r="X323" i="40"/>
  <c r="Y322" i="40"/>
  <c r="X324" i="25" l="1"/>
  <c r="Y323" i="25"/>
  <c r="X324" i="23"/>
  <c r="Y323" i="23"/>
  <c r="X324" i="19"/>
  <c r="Y323" i="19"/>
  <c r="X324" i="35"/>
  <c r="Y323" i="35"/>
  <c r="X324" i="31"/>
  <c r="Y323" i="31"/>
  <c r="X324" i="45"/>
  <c r="Y323" i="45"/>
  <c r="X324" i="26"/>
  <c r="Y323" i="26"/>
  <c r="X324" i="15"/>
  <c r="Y323" i="15"/>
  <c r="X324" i="46"/>
  <c r="Y323" i="46"/>
  <c r="X324" i="27"/>
  <c r="Y323" i="27"/>
  <c r="X324" i="28"/>
  <c r="Y323" i="28"/>
  <c r="X324" i="39"/>
  <c r="Y323" i="39"/>
  <c r="X324" i="38"/>
  <c r="Y323" i="38"/>
  <c r="X324" i="16"/>
  <c r="Y323" i="16"/>
  <c r="X324" i="32"/>
  <c r="Y323" i="32"/>
  <c r="X324" i="40"/>
  <c r="Y323" i="40"/>
  <c r="X324" i="34"/>
  <c r="Y323" i="34"/>
  <c r="X324" i="29"/>
  <c r="Y323" i="29"/>
  <c r="X324" i="30"/>
  <c r="Y323" i="30"/>
  <c r="X324" i="37"/>
  <c r="Y323" i="37"/>
  <c r="X324" i="42"/>
  <c r="Y323" i="42"/>
  <c r="X324" i="36"/>
  <c r="Y323" i="36"/>
  <c r="X324" i="24"/>
  <c r="Y323" i="24"/>
  <c r="X324" i="21"/>
  <c r="Y323" i="21"/>
  <c r="X324" i="14"/>
  <c r="Y323" i="14"/>
  <c r="X324" i="20"/>
  <c r="Y323" i="20"/>
  <c r="X324" i="47"/>
  <c r="Y323" i="47"/>
  <c r="X324" i="43"/>
  <c r="Y323" i="43"/>
  <c r="X324" i="33"/>
  <c r="Y323" i="33"/>
  <c r="X324" i="41"/>
  <c r="Y323" i="41"/>
  <c r="X324" i="17"/>
  <c r="Y323" i="17"/>
  <c r="X325" i="41" l="1"/>
  <c r="Y324" i="41"/>
  <c r="X325" i="43"/>
  <c r="Y324" i="43"/>
  <c r="X325" i="20"/>
  <c r="Y324" i="20"/>
  <c r="X325" i="21"/>
  <c r="Y324" i="21"/>
  <c r="X325" i="36"/>
  <c r="Y324" i="36"/>
  <c r="X325" i="37"/>
  <c r="Y324" i="37"/>
  <c r="X325" i="29"/>
  <c r="Y324" i="29"/>
  <c r="X325" i="40"/>
  <c r="Y324" i="40"/>
  <c r="X325" i="16"/>
  <c r="Y324" i="16"/>
  <c r="X325" i="39"/>
  <c r="Y324" i="39"/>
  <c r="X325" i="27"/>
  <c r="Y324" i="27"/>
  <c r="X325" i="15"/>
  <c r="Y324" i="15"/>
  <c r="X325" i="45"/>
  <c r="Y324" i="45"/>
  <c r="X325" i="35"/>
  <c r="Y324" i="35"/>
  <c r="X325" i="23"/>
  <c r="Y324" i="23"/>
  <c r="X325" i="17"/>
  <c r="Y324" i="17"/>
  <c r="X325" i="33"/>
  <c r="Y324" i="33"/>
  <c r="X325" i="47"/>
  <c r="Y324" i="47"/>
  <c r="X325" i="14"/>
  <c r="Y324" i="14"/>
  <c r="X325" i="24"/>
  <c r="Y324" i="24"/>
  <c r="X325" i="42"/>
  <c r="Y324" i="42"/>
  <c r="X325" i="30"/>
  <c r="Y324" i="30"/>
  <c r="X325" i="34"/>
  <c r="Y324" i="34"/>
  <c r="X325" i="32"/>
  <c r="Y324" i="32"/>
  <c r="X325" i="38"/>
  <c r="Y324" i="38"/>
  <c r="X325" i="28"/>
  <c r="Y324" i="28"/>
  <c r="X325" i="46"/>
  <c r="Y324" i="46"/>
  <c r="X325" i="26"/>
  <c r="Y324" i="26"/>
  <c r="X325" i="31"/>
  <c r="Y324" i="31"/>
  <c r="X325" i="19"/>
  <c r="Y324" i="19"/>
  <c r="X325" i="25"/>
  <c r="Y324" i="25"/>
  <c r="X326" i="19" l="1"/>
  <c r="Y325" i="19"/>
  <c r="X326" i="26"/>
  <c r="Y325" i="26"/>
  <c r="X326" i="28"/>
  <c r="Y325" i="28"/>
  <c r="X326" i="32"/>
  <c r="Y325" i="32"/>
  <c r="X326" i="30"/>
  <c r="Y325" i="30"/>
  <c r="X326" i="24"/>
  <c r="Y325" i="24"/>
  <c r="X326" i="47"/>
  <c r="Y325" i="47"/>
  <c r="X326" i="17"/>
  <c r="Y325" i="17"/>
  <c r="X326" i="35"/>
  <c r="Y325" i="35"/>
  <c r="X326" i="15"/>
  <c r="Y325" i="15"/>
  <c r="X326" i="39"/>
  <c r="Y325" i="39"/>
  <c r="X326" i="40"/>
  <c r="Y325" i="40"/>
  <c r="X326" i="37"/>
  <c r="Y325" i="37"/>
  <c r="X326" i="21"/>
  <c r="Y325" i="21"/>
  <c r="X326" i="43"/>
  <c r="Y325" i="43"/>
  <c r="X326" i="25"/>
  <c r="Y325" i="25"/>
  <c r="X326" i="31"/>
  <c r="Y325" i="31"/>
  <c r="X326" i="46"/>
  <c r="Y325" i="46"/>
  <c r="X326" i="38"/>
  <c r="Y325" i="38"/>
  <c r="X326" i="34"/>
  <c r="Y325" i="34"/>
  <c r="X326" i="42"/>
  <c r="Y325" i="42"/>
  <c r="Y325" i="14"/>
  <c r="X326" i="14"/>
  <c r="X326" i="33"/>
  <c r="Y325" i="33"/>
  <c r="X326" i="23"/>
  <c r="Y325" i="23"/>
  <c r="X326" i="45"/>
  <c r="Y325" i="45"/>
  <c r="X326" i="27"/>
  <c r="Y325" i="27"/>
  <c r="X326" i="16"/>
  <c r="Y325" i="16"/>
  <c r="X326" i="29"/>
  <c r="Y325" i="29"/>
  <c r="X326" i="36"/>
  <c r="Y325" i="36"/>
  <c r="X326" i="20"/>
  <c r="Y325" i="20"/>
  <c r="X326" i="41"/>
  <c r="Y325" i="41"/>
  <c r="X327" i="14" l="1"/>
  <c r="Y326" i="14"/>
  <c r="X327" i="20"/>
  <c r="Y326" i="20"/>
  <c r="X327" i="29"/>
  <c r="Y326" i="29"/>
  <c r="X327" i="27"/>
  <c r="Y326" i="27"/>
  <c r="X327" i="23"/>
  <c r="Y326" i="23"/>
  <c r="X327" i="34"/>
  <c r="Y326" i="34"/>
  <c r="X327" i="46"/>
  <c r="Y326" i="46"/>
  <c r="X327" i="25"/>
  <c r="Y326" i="25"/>
  <c r="X327" i="21"/>
  <c r="Y326" i="21"/>
  <c r="X327" i="40"/>
  <c r="Y326" i="40"/>
  <c r="X327" i="15"/>
  <c r="Y326" i="15"/>
  <c r="X327" i="17"/>
  <c r="Y326" i="17"/>
  <c r="X327" i="24"/>
  <c r="Y326" i="24"/>
  <c r="X327" i="32"/>
  <c r="Y326" i="32"/>
  <c r="X327" i="26"/>
  <c r="Y326" i="26"/>
  <c r="X327" i="41"/>
  <c r="Y326" i="41"/>
  <c r="X327" i="36"/>
  <c r="Y326" i="36"/>
  <c r="X327" i="16"/>
  <c r="Y326" i="16"/>
  <c r="X327" i="45"/>
  <c r="Y326" i="45"/>
  <c r="X327" i="33"/>
  <c r="Y326" i="33"/>
  <c r="X327" i="42"/>
  <c r="Y326" i="42"/>
  <c r="X327" i="38"/>
  <c r="Y326" i="38"/>
  <c r="X327" i="31"/>
  <c r="Y326" i="31"/>
  <c r="X327" i="43"/>
  <c r="Y326" i="43"/>
  <c r="X327" i="37"/>
  <c r="Y326" i="37"/>
  <c r="X327" i="39"/>
  <c r="Y326" i="39"/>
  <c r="X327" i="35"/>
  <c r="Y326" i="35"/>
  <c r="X327" i="47"/>
  <c r="Y326" i="47"/>
  <c r="X327" i="30"/>
  <c r="Y326" i="30"/>
  <c r="X327" i="28"/>
  <c r="Y326" i="28"/>
  <c r="X327" i="19"/>
  <c r="Y326" i="19"/>
  <c r="X328" i="28" l="1"/>
  <c r="Y327" i="28"/>
  <c r="X328" i="47"/>
  <c r="Y327" i="47"/>
  <c r="X328" i="39"/>
  <c r="Y327" i="39"/>
  <c r="X328" i="43"/>
  <c r="Y327" i="43"/>
  <c r="X328" i="38"/>
  <c r="Y327" i="38"/>
  <c r="X328" i="33"/>
  <c r="Y327" i="33"/>
  <c r="X328" i="16"/>
  <c r="Y327" i="16"/>
  <c r="X328" i="41"/>
  <c r="Y327" i="41"/>
  <c r="X328" i="32"/>
  <c r="Y327" i="32"/>
  <c r="X328" i="17"/>
  <c r="Y327" i="17"/>
  <c r="X328" i="40"/>
  <c r="Y327" i="40"/>
  <c r="X328" i="25"/>
  <c r="Y327" i="25"/>
  <c r="X328" i="34"/>
  <c r="Y327" i="34"/>
  <c r="X328" i="27"/>
  <c r="Y327" i="27"/>
  <c r="X328" i="20"/>
  <c r="Y327" i="20"/>
  <c r="X328" i="19"/>
  <c r="Y327" i="19"/>
  <c r="X328" i="30"/>
  <c r="Y327" i="30"/>
  <c r="X328" i="35"/>
  <c r="Y327" i="35"/>
  <c r="X328" i="37"/>
  <c r="Y327" i="37"/>
  <c r="X328" i="31"/>
  <c r="Y327" i="31"/>
  <c r="X328" i="42"/>
  <c r="Y327" i="42"/>
  <c r="X328" i="45"/>
  <c r="Y327" i="45"/>
  <c r="X328" i="36"/>
  <c r="Y327" i="36"/>
  <c r="X328" i="26"/>
  <c r="Y327" i="26"/>
  <c r="X328" i="24"/>
  <c r="Y327" i="24"/>
  <c r="X328" i="15"/>
  <c r="Y327" i="15"/>
  <c r="X328" i="21"/>
  <c r="Y327" i="21"/>
  <c r="X328" i="46"/>
  <c r="Y327" i="46"/>
  <c r="X328" i="23"/>
  <c r="Y327" i="23"/>
  <c r="X328" i="29"/>
  <c r="Y327" i="29"/>
  <c r="X328" i="14"/>
  <c r="Y327" i="14"/>
  <c r="Y328" i="23" l="1"/>
  <c r="X329" i="23"/>
  <c r="X329" i="24"/>
  <c r="Y328" i="24"/>
  <c r="X329" i="36"/>
  <c r="Y328" i="36"/>
  <c r="X329" i="37"/>
  <c r="Y328" i="37"/>
  <c r="X329" i="20"/>
  <c r="Y328" i="20"/>
  <c r="X329" i="34"/>
  <c r="Y328" i="34"/>
  <c r="X329" i="32"/>
  <c r="Y328" i="32"/>
  <c r="X329" i="14"/>
  <c r="Y328" i="14"/>
  <c r="X329" i="21"/>
  <c r="Y328" i="21"/>
  <c r="X329" i="42"/>
  <c r="Y328" i="42"/>
  <c r="X329" i="30"/>
  <c r="Y328" i="30"/>
  <c r="X329" i="40"/>
  <c r="Y328" i="40"/>
  <c r="X329" i="29"/>
  <c r="Y328" i="29"/>
  <c r="X329" i="46"/>
  <c r="Y328" i="46"/>
  <c r="X329" i="15"/>
  <c r="Y328" i="15"/>
  <c r="X329" i="26"/>
  <c r="Y328" i="26"/>
  <c r="X329" i="45"/>
  <c r="Y328" i="45"/>
  <c r="X329" i="31"/>
  <c r="Y328" i="31"/>
  <c r="X329" i="35"/>
  <c r="Y328" i="35"/>
  <c r="X329" i="19"/>
  <c r="Y328" i="19"/>
  <c r="X329" i="27"/>
  <c r="Y328" i="27"/>
  <c r="X329" i="25"/>
  <c r="Y328" i="25"/>
  <c r="X329" i="17"/>
  <c r="Y328" i="17"/>
  <c r="X329" i="41"/>
  <c r="Y328" i="41"/>
  <c r="X329" i="33"/>
  <c r="Y328" i="33"/>
  <c r="X329" i="43"/>
  <c r="Y328" i="43"/>
  <c r="X329" i="47"/>
  <c r="Y328" i="47"/>
  <c r="Y328" i="16"/>
  <c r="X329" i="16"/>
  <c r="X329" i="38"/>
  <c r="Y328" i="38"/>
  <c r="X329" i="39"/>
  <c r="Y328" i="39"/>
  <c r="X329" i="28"/>
  <c r="Y328" i="28"/>
  <c r="Y329" i="39" l="1"/>
  <c r="X330" i="39"/>
  <c r="Y329" i="43"/>
  <c r="X330" i="43"/>
  <c r="Y329" i="41"/>
  <c r="X330" i="41"/>
  <c r="Y329" i="25"/>
  <c r="X330" i="25"/>
  <c r="X330" i="19"/>
  <c r="Y329" i="19"/>
  <c r="X330" i="31"/>
  <c r="Y329" i="31"/>
  <c r="X330" i="26"/>
  <c r="Y329" i="26"/>
  <c r="X330" i="46"/>
  <c r="Y329" i="46"/>
  <c r="X330" i="40"/>
  <c r="Y329" i="40"/>
  <c r="X330" i="42"/>
  <c r="Y329" i="42"/>
  <c r="Y329" i="14"/>
  <c r="X330" i="14"/>
  <c r="X330" i="34"/>
  <c r="Y329" i="34"/>
  <c r="X330" i="37"/>
  <c r="Y329" i="37"/>
  <c r="X330" i="24"/>
  <c r="Y329" i="24"/>
  <c r="Y329" i="16"/>
  <c r="X330" i="16"/>
  <c r="X330" i="23"/>
  <c r="Y329" i="23"/>
  <c r="X330" i="28"/>
  <c r="Y329" i="28"/>
  <c r="X330" i="38"/>
  <c r="Y329" i="38"/>
  <c r="X330" i="47"/>
  <c r="Y329" i="47"/>
  <c r="X330" i="33"/>
  <c r="Y329" i="33"/>
  <c r="X330" i="17"/>
  <c r="Y329" i="17"/>
  <c r="Y329" i="27"/>
  <c r="X330" i="27"/>
  <c r="Y329" i="35"/>
  <c r="X330" i="35"/>
  <c r="X330" i="45"/>
  <c r="Y329" i="45"/>
  <c r="X330" i="15"/>
  <c r="Y329" i="15"/>
  <c r="Y329" i="29"/>
  <c r="X330" i="29"/>
  <c r="X330" i="30"/>
  <c r="Y329" i="30"/>
  <c r="Y329" i="21"/>
  <c r="X330" i="21"/>
  <c r="X330" i="32"/>
  <c r="Y329" i="32"/>
  <c r="X330" i="20"/>
  <c r="Y329" i="20"/>
  <c r="X330" i="36"/>
  <c r="Y329" i="36"/>
  <c r="X331" i="29" l="1"/>
  <c r="Y330" i="29"/>
  <c r="Y330" i="27"/>
  <c r="X331" i="27"/>
  <c r="Y330" i="25"/>
  <c r="X331" i="25"/>
  <c r="Y330" i="43"/>
  <c r="X331" i="43"/>
  <c r="X331" i="20"/>
  <c r="Y330" i="20"/>
  <c r="X331" i="45"/>
  <c r="Y330" i="45"/>
  <c r="Y330" i="33"/>
  <c r="X331" i="33"/>
  <c r="X331" i="38"/>
  <c r="Y330" i="38"/>
  <c r="X331" i="23"/>
  <c r="Y330" i="23"/>
  <c r="X331" i="24"/>
  <c r="Y330" i="24"/>
  <c r="X331" i="34"/>
  <c r="Y330" i="34"/>
  <c r="X331" i="42"/>
  <c r="Y330" i="42"/>
  <c r="Y330" i="46"/>
  <c r="X331" i="46"/>
  <c r="Y330" i="31"/>
  <c r="X331" i="31"/>
  <c r="X331" i="35"/>
  <c r="Y330" i="35"/>
  <c r="X331" i="16"/>
  <c r="Y330" i="16"/>
  <c r="X331" i="14"/>
  <c r="Y330" i="14"/>
  <c r="X331" i="41"/>
  <c r="Y330" i="41"/>
  <c r="Y330" i="39"/>
  <c r="X331" i="39"/>
  <c r="Y330" i="21"/>
  <c r="X331" i="21"/>
  <c r="X331" i="36"/>
  <c r="Y330" i="36"/>
  <c r="X331" i="32"/>
  <c r="Y330" i="32"/>
  <c r="X331" i="30"/>
  <c r="Y330" i="30"/>
  <c r="X331" i="15"/>
  <c r="Y330" i="15"/>
  <c r="X331" i="17"/>
  <c r="Y330" i="17"/>
  <c r="X331" i="47"/>
  <c r="Y330" i="47"/>
  <c r="X331" i="28"/>
  <c r="Y330" i="28"/>
  <c r="Y330" i="37"/>
  <c r="X331" i="37"/>
  <c r="X331" i="40"/>
  <c r="Y330" i="40"/>
  <c r="X331" i="26"/>
  <c r="Y330" i="26"/>
  <c r="Y330" i="19"/>
  <c r="X331" i="19"/>
  <c r="X332" i="21" l="1"/>
  <c r="Y331" i="21"/>
  <c r="Y331" i="31"/>
  <c r="X332" i="31"/>
  <c r="X332" i="43"/>
  <c r="Y331" i="43"/>
  <c r="X332" i="27"/>
  <c r="Y331" i="27"/>
  <c r="X332" i="47"/>
  <c r="Y331" i="47"/>
  <c r="X332" i="15"/>
  <c r="Y331" i="15"/>
  <c r="X332" i="32"/>
  <c r="Y331" i="32"/>
  <c r="X332" i="41"/>
  <c r="Y331" i="41"/>
  <c r="X332" i="16"/>
  <c r="Y331" i="16"/>
  <c r="X332" i="42"/>
  <c r="Y331" i="42"/>
  <c r="X332" i="24"/>
  <c r="Y331" i="24"/>
  <c r="X332" i="38"/>
  <c r="Y331" i="38"/>
  <c r="X332" i="45"/>
  <c r="Y331" i="45"/>
  <c r="X332" i="26"/>
  <c r="Y331" i="26"/>
  <c r="X332" i="39"/>
  <c r="Y331" i="39"/>
  <c r="X332" i="46"/>
  <c r="Y331" i="46"/>
  <c r="X332" i="33"/>
  <c r="Y331" i="33"/>
  <c r="X332" i="25"/>
  <c r="Y331" i="25"/>
  <c r="X332" i="37"/>
  <c r="Y331" i="37"/>
  <c r="X332" i="19"/>
  <c r="Y331" i="19"/>
  <c r="X332" i="40"/>
  <c r="Y331" i="40"/>
  <c r="X332" i="28"/>
  <c r="Y331" i="28"/>
  <c r="X332" i="17"/>
  <c r="Y331" i="17"/>
  <c r="X332" i="30"/>
  <c r="Y331" i="30"/>
  <c r="X332" i="36"/>
  <c r="Y331" i="36"/>
  <c r="X332" i="14"/>
  <c r="Y331" i="14"/>
  <c r="X332" i="35"/>
  <c r="Y331" i="35"/>
  <c r="X332" i="34"/>
  <c r="Y331" i="34"/>
  <c r="X332" i="23"/>
  <c r="Y331" i="23"/>
  <c r="X332" i="20"/>
  <c r="Y331" i="20"/>
  <c r="X332" i="29"/>
  <c r="Y331" i="29"/>
  <c r="X333" i="31" l="1"/>
  <c r="Y332" i="31"/>
  <c r="X333" i="20"/>
  <c r="Y332" i="20"/>
  <c r="X333" i="34"/>
  <c r="Y332" i="34"/>
  <c r="X333" i="14"/>
  <c r="Y332" i="14"/>
  <c r="X333" i="30"/>
  <c r="Y332" i="30"/>
  <c r="X333" i="28"/>
  <c r="Y332" i="28"/>
  <c r="X333" i="19"/>
  <c r="Y332" i="19"/>
  <c r="X333" i="25"/>
  <c r="Y332" i="25"/>
  <c r="X333" i="46"/>
  <c r="Y332" i="46"/>
  <c r="X333" i="26"/>
  <c r="Y332" i="26"/>
  <c r="X333" i="38"/>
  <c r="Y332" i="38"/>
  <c r="X333" i="42"/>
  <c r="Y332" i="42"/>
  <c r="X333" i="41"/>
  <c r="Y332" i="41"/>
  <c r="X333" i="15"/>
  <c r="Y332" i="15"/>
  <c r="X333" i="27"/>
  <c r="Y332" i="27"/>
  <c r="X333" i="29"/>
  <c r="Y332" i="29"/>
  <c r="X333" i="23"/>
  <c r="Y332" i="23"/>
  <c r="X333" i="35"/>
  <c r="Y332" i="35"/>
  <c r="X333" i="36"/>
  <c r="Y332" i="36"/>
  <c r="X333" i="17"/>
  <c r="Y332" i="17"/>
  <c r="X333" i="40"/>
  <c r="Y332" i="40"/>
  <c r="X333" i="37"/>
  <c r="Y332" i="37"/>
  <c r="X333" i="33"/>
  <c r="Y332" i="33"/>
  <c r="X333" i="39"/>
  <c r="Y332" i="39"/>
  <c r="X333" i="45"/>
  <c r="Y332" i="45"/>
  <c r="X333" i="24"/>
  <c r="Y332" i="24"/>
  <c r="X333" i="16"/>
  <c r="Y332" i="16"/>
  <c r="X333" i="32"/>
  <c r="Y332" i="32"/>
  <c r="X333" i="47"/>
  <c r="Y332" i="47"/>
  <c r="X333" i="43"/>
  <c r="Y332" i="43"/>
  <c r="X333" i="21"/>
  <c r="Y332" i="21"/>
  <c r="X334" i="43" l="1"/>
  <c r="Y333" i="43"/>
  <c r="X334" i="32"/>
  <c r="Y333" i="32"/>
  <c r="X334" i="24"/>
  <c r="Y333" i="24"/>
  <c r="X334" i="39"/>
  <c r="Y333" i="39"/>
  <c r="X334" i="37"/>
  <c r="Y333" i="37"/>
  <c r="X334" i="17"/>
  <c r="Y333" i="17"/>
  <c r="X334" i="35"/>
  <c r="Y333" i="35"/>
  <c r="X334" i="29"/>
  <c r="Y333" i="29"/>
  <c r="X334" i="15"/>
  <c r="Y333" i="15"/>
  <c r="X334" i="42"/>
  <c r="Y333" i="42"/>
  <c r="X334" i="26"/>
  <c r="Y333" i="26"/>
  <c r="Y333" i="25"/>
  <c r="X334" i="25"/>
  <c r="X334" i="28"/>
  <c r="Y333" i="28"/>
  <c r="X334" i="14"/>
  <c r="Y333" i="14"/>
  <c r="X334" i="20"/>
  <c r="Y333" i="20"/>
  <c r="X334" i="21"/>
  <c r="Y333" i="21"/>
  <c r="X334" i="47"/>
  <c r="Y333" i="47"/>
  <c r="Y333" i="16"/>
  <c r="X334" i="16"/>
  <c r="X334" i="45"/>
  <c r="Y333" i="45"/>
  <c r="Y333" i="33"/>
  <c r="X334" i="33"/>
  <c r="X334" i="40"/>
  <c r="Y333" i="40"/>
  <c r="X334" i="36"/>
  <c r="Y333" i="36"/>
  <c r="X334" i="23"/>
  <c r="Y333" i="23"/>
  <c r="X334" i="27"/>
  <c r="Y333" i="27"/>
  <c r="X334" i="41"/>
  <c r="Y333" i="41"/>
  <c r="X334" i="38"/>
  <c r="Y333" i="38"/>
  <c r="X334" i="46"/>
  <c r="Y333" i="46"/>
  <c r="Y333" i="19"/>
  <c r="X334" i="19"/>
  <c r="X334" i="30"/>
  <c r="Y333" i="30"/>
  <c r="X334" i="34"/>
  <c r="Y333" i="34"/>
  <c r="X334" i="31"/>
  <c r="Y333" i="31"/>
  <c r="Y334" i="19" l="1"/>
  <c r="X335" i="19"/>
  <c r="X335" i="33"/>
  <c r="Y334" i="33"/>
  <c r="X335" i="16"/>
  <c r="Y334" i="16"/>
  <c r="X335" i="25"/>
  <c r="Y334" i="25"/>
  <c r="X335" i="34"/>
  <c r="Y334" i="34"/>
  <c r="X335" i="38"/>
  <c r="Y334" i="38"/>
  <c r="X335" i="27"/>
  <c r="Y334" i="27"/>
  <c r="X335" i="36"/>
  <c r="Y334" i="36"/>
  <c r="X335" i="21"/>
  <c r="Y334" i="21"/>
  <c r="X335" i="14"/>
  <c r="Y334" i="14"/>
  <c r="X335" i="42"/>
  <c r="Y334" i="42"/>
  <c r="Y334" i="29"/>
  <c r="X335" i="29"/>
  <c r="X335" i="17"/>
  <c r="Y334" i="17"/>
  <c r="Y334" i="39"/>
  <c r="X335" i="39"/>
  <c r="X335" i="32"/>
  <c r="Y334" i="32"/>
  <c r="X335" i="31"/>
  <c r="Y334" i="31"/>
  <c r="X335" i="30"/>
  <c r="Y334" i="30"/>
  <c r="Y334" i="46"/>
  <c r="X335" i="46"/>
  <c r="X335" i="41"/>
  <c r="Y334" i="41"/>
  <c r="Y334" i="23"/>
  <c r="X335" i="23"/>
  <c r="X335" i="40"/>
  <c r="Y334" i="40"/>
  <c r="X335" i="45"/>
  <c r="Y334" i="45"/>
  <c r="X335" i="47"/>
  <c r="Y334" i="47"/>
  <c r="X335" i="20"/>
  <c r="Y334" i="20"/>
  <c r="X335" i="28"/>
  <c r="Y334" i="28"/>
  <c r="X335" i="26"/>
  <c r="Y334" i="26"/>
  <c r="X335" i="15"/>
  <c r="Y334" i="15"/>
  <c r="Y334" i="35"/>
  <c r="X335" i="35"/>
  <c r="X335" i="37"/>
  <c r="Y334" i="37"/>
  <c r="X335" i="24"/>
  <c r="Y334" i="24"/>
  <c r="X335" i="43"/>
  <c r="Y334" i="43"/>
  <c r="X336" i="23" l="1"/>
  <c r="Y335" i="23"/>
  <c r="X336" i="46"/>
  <c r="Y335" i="46"/>
  <c r="X336" i="39"/>
  <c r="Y335" i="39"/>
  <c r="X336" i="29"/>
  <c r="Y335" i="29"/>
  <c r="X336" i="35"/>
  <c r="Y335" i="35"/>
  <c r="X336" i="26"/>
  <c r="Y335" i="26"/>
  <c r="X336" i="20"/>
  <c r="Y335" i="20"/>
  <c r="X336" i="45"/>
  <c r="Y335" i="45"/>
  <c r="X336" i="31"/>
  <c r="Y335" i="31"/>
  <c r="Y335" i="14"/>
  <c r="X336" i="14"/>
  <c r="X336" i="36"/>
  <c r="Y335" i="36"/>
  <c r="X336" i="38"/>
  <c r="Y335" i="38"/>
  <c r="X336" i="25"/>
  <c r="Y335" i="25"/>
  <c r="X336" i="33"/>
  <c r="Y335" i="33"/>
  <c r="X336" i="19"/>
  <c r="Y335" i="19"/>
  <c r="X336" i="24"/>
  <c r="Y335" i="24"/>
  <c r="X336" i="43"/>
  <c r="Y335" i="43"/>
  <c r="X336" i="37"/>
  <c r="Y335" i="37"/>
  <c r="X336" i="15"/>
  <c r="Y335" i="15"/>
  <c r="X336" i="28"/>
  <c r="Y335" i="28"/>
  <c r="X336" i="47"/>
  <c r="Y335" i="47"/>
  <c r="X336" i="40"/>
  <c r="Y335" i="40"/>
  <c r="X336" i="41"/>
  <c r="Y335" i="41"/>
  <c r="X336" i="30"/>
  <c r="Y335" i="30"/>
  <c r="X336" i="32"/>
  <c r="Y335" i="32"/>
  <c r="X336" i="17"/>
  <c r="Y335" i="17"/>
  <c r="X336" i="42"/>
  <c r="Y335" i="42"/>
  <c r="X336" i="21"/>
  <c r="Y335" i="21"/>
  <c r="X336" i="27"/>
  <c r="Y335" i="27"/>
  <c r="X336" i="34"/>
  <c r="Y335" i="34"/>
  <c r="X336" i="16"/>
  <c r="Y335" i="16"/>
  <c r="X337" i="14" l="1"/>
  <c r="Y336" i="14"/>
  <c r="X337" i="34"/>
  <c r="Y336" i="34"/>
  <c r="X337" i="21"/>
  <c r="Y336" i="21"/>
  <c r="X337" i="17"/>
  <c r="Y336" i="17"/>
  <c r="X337" i="30"/>
  <c r="Y336" i="30"/>
  <c r="X337" i="40"/>
  <c r="Y336" i="40"/>
  <c r="X337" i="28"/>
  <c r="Y336" i="28"/>
  <c r="X337" i="37"/>
  <c r="Y336" i="37"/>
  <c r="X337" i="24"/>
  <c r="Y336" i="24"/>
  <c r="X337" i="33"/>
  <c r="Y336" i="33"/>
  <c r="X337" i="38"/>
  <c r="Y336" i="38"/>
  <c r="X337" i="45"/>
  <c r="Y336" i="45"/>
  <c r="X337" i="26"/>
  <c r="Y336" i="26"/>
  <c r="X337" i="29"/>
  <c r="Y336" i="29"/>
  <c r="X337" i="46"/>
  <c r="Y336" i="46"/>
  <c r="X337" i="16"/>
  <c r="Y336" i="16"/>
  <c r="X337" i="27"/>
  <c r="Y336" i="27"/>
  <c r="X337" i="42"/>
  <c r="Y336" i="42"/>
  <c r="X337" i="32"/>
  <c r="Y336" i="32"/>
  <c r="X337" i="41"/>
  <c r="Y336" i="41"/>
  <c r="X337" i="47"/>
  <c r="Y336" i="47"/>
  <c r="X337" i="15"/>
  <c r="Y336" i="15"/>
  <c r="X337" i="43"/>
  <c r="Y336" i="43"/>
  <c r="X337" i="19"/>
  <c r="Y336" i="19"/>
  <c r="X337" i="25"/>
  <c r="Y336" i="25"/>
  <c r="X337" i="36"/>
  <c r="Y336" i="36"/>
  <c r="X337" i="31"/>
  <c r="Y336" i="31"/>
  <c r="X337" i="20"/>
  <c r="Y336" i="20"/>
  <c r="X337" i="35"/>
  <c r="Y336" i="35"/>
  <c r="X337" i="39"/>
  <c r="Y336" i="39"/>
  <c r="X337" i="23"/>
  <c r="Y336" i="23"/>
  <c r="X338" i="39" l="1"/>
  <c r="Y337" i="39"/>
  <c r="X338" i="20"/>
  <c r="Y337" i="20"/>
  <c r="X338" i="36"/>
  <c r="Y337" i="36"/>
  <c r="X338" i="19"/>
  <c r="Y337" i="19"/>
  <c r="X338" i="15"/>
  <c r="Y337" i="15"/>
  <c r="X338" i="41"/>
  <c r="Y337" i="41"/>
  <c r="X338" i="42"/>
  <c r="Y337" i="42"/>
  <c r="X338" i="16"/>
  <c r="Y337" i="16"/>
  <c r="X338" i="29"/>
  <c r="Y337" i="29"/>
  <c r="X338" i="45"/>
  <c r="Y337" i="45"/>
  <c r="X338" i="33"/>
  <c r="Y337" i="33"/>
  <c r="X338" i="37"/>
  <c r="Y337" i="37"/>
  <c r="X338" i="40"/>
  <c r="Y337" i="40"/>
  <c r="X338" i="17"/>
  <c r="Y337" i="17"/>
  <c r="X338" i="34"/>
  <c r="Y337" i="34"/>
  <c r="X338" i="23"/>
  <c r="Y337" i="23"/>
  <c r="X338" i="35"/>
  <c r="Y337" i="35"/>
  <c r="X338" i="31"/>
  <c r="Y337" i="31"/>
  <c r="X338" i="25"/>
  <c r="Y337" i="25"/>
  <c r="X338" i="43"/>
  <c r="Y337" i="43"/>
  <c r="X338" i="47"/>
  <c r="Y337" i="47"/>
  <c r="X338" i="32"/>
  <c r="Y337" i="32"/>
  <c r="X338" i="27"/>
  <c r="Y337" i="27"/>
  <c r="X338" i="46"/>
  <c r="Y337" i="46"/>
  <c r="X338" i="26"/>
  <c r="Y337" i="26"/>
  <c r="X338" i="38"/>
  <c r="Y337" i="38"/>
  <c r="X338" i="24"/>
  <c r="Y337" i="24"/>
  <c r="X338" i="28"/>
  <c r="Y337" i="28"/>
  <c r="X338" i="30"/>
  <c r="Y337" i="30"/>
  <c r="X338" i="21"/>
  <c r="Y337" i="21"/>
  <c r="X338" i="14"/>
  <c r="Y337" i="14"/>
  <c r="X339" i="21" l="1"/>
  <c r="Y338" i="21"/>
  <c r="X339" i="28"/>
  <c r="Y338" i="28"/>
  <c r="X339" i="38"/>
  <c r="Y338" i="38"/>
  <c r="X339" i="46"/>
  <c r="Y338" i="46"/>
  <c r="X339" i="32"/>
  <c r="Y338" i="32"/>
  <c r="X339" i="43"/>
  <c r="Y338" i="43"/>
  <c r="X339" i="31"/>
  <c r="Y338" i="31"/>
  <c r="X339" i="23"/>
  <c r="Y338" i="23"/>
  <c r="X339" i="17"/>
  <c r="Y338" i="17"/>
  <c r="X339" i="37"/>
  <c r="Y338" i="37"/>
  <c r="X339" i="45"/>
  <c r="Y338" i="45"/>
  <c r="X339" i="16"/>
  <c r="Y338" i="16"/>
  <c r="X339" i="41"/>
  <c r="Y338" i="41"/>
  <c r="X339" i="19"/>
  <c r="Y338" i="19"/>
  <c r="X339" i="20"/>
  <c r="Y338" i="20"/>
  <c r="X339" i="14"/>
  <c r="Y338" i="14"/>
  <c r="X339" i="30"/>
  <c r="Y338" i="30"/>
  <c r="X339" i="24"/>
  <c r="Y338" i="24"/>
  <c r="X339" i="26"/>
  <c r="Y338" i="26"/>
  <c r="X339" i="27"/>
  <c r="Y338" i="27"/>
  <c r="X339" i="47"/>
  <c r="Y338" i="47"/>
  <c r="X339" i="25"/>
  <c r="Y338" i="25"/>
  <c r="X339" i="35"/>
  <c r="Y338" i="35"/>
  <c r="X339" i="34"/>
  <c r="Y338" i="34"/>
  <c r="X339" i="40"/>
  <c r="Y338" i="40"/>
  <c r="X339" i="33"/>
  <c r="Y338" i="33"/>
  <c r="X339" i="29"/>
  <c r="Y338" i="29"/>
  <c r="X339" i="42"/>
  <c r="Y338" i="42"/>
  <c r="X339" i="15"/>
  <c r="Y338" i="15"/>
  <c r="X339" i="36"/>
  <c r="Y338" i="36"/>
  <c r="X339" i="39"/>
  <c r="Y338" i="39"/>
  <c r="X340" i="36" l="1"/>
  <c r="Y339" i="36"/>
  <c r="X340" i="42"/>
  <c r="Y339" i="42"/>
  <c r="X340" i="33"/>
  <c r="Y339" i="33"/>
  <c r="X340" i="34"/>
  <c r="Y339" i="34"/>
  <c r="X340" i="25"/>
  <c r="Y339" i="25"/>
  <c r="X340" i="27"/>
  <c r="Y339" i="27"/>
  <c r="X340" i="24"/>
  <c r="Y339" i="24"/>
  <c r="X340" i="14"/>
  <c r="Y339" i="14"/>
  <c r="Y339" i="19"/>
  <c r="X340" i="19"/>
  <c r="X340" i="16"/>
  <c r="Y339" i="16"/>
  <c r="X340" i="37"/>
  <c r="Y339" i="37"/>
  <c r="X340" i="23"/>
  <c r="Y339" i="23"/>
  <c r="X340" i="43"/>
  <c r="Y339" i="43"/>
  <c r="X340" i="46"/>
  <c r="Y339" i="46"/>
  <c r="X340" i="28"/>
  <c r="Y339" i="28"/>
  <c r="X340" i="39"/>
  <c r="Y339" i="39"/>
  <c r="X340" i="15"/>
  <c r="Y339" i="15"/>
  <c r="X340" i="29"/>
  <c r="Y339" i="29"/>
  <c r="X340" i="40"/>
  <c r="Y339" i="40"/>
  <c r="X340" i="35"/>
  <c r="Y339" i="35"/>
  <c r="X340" i="47"/>
  <c r="Y339" i="47"/>
  <c r="X340" i="26"/>
  <c r="Y339" i="26"/>
  <c r="X340" i="30"/>
  <c r="Y339" i="30"/>
  <c r="X340" i="20"/>
  <c r="Y339" i="20"/>
  <c r="X340" i="41"/>
  <c r="Y339" i="41"/>
  <c r="X340" i="45"/>
  <c r="Y339" i="45"/>
  <c r="X340" i="17"/>
  <c r="Y339" i="17"/>
  <c r="X340" i="31"/>
  <c r="Y339" i="31"/>
  <c r="X340" i="32"/>
  <c r="Y339" i="32"/>
  <c r="X340" i="38"/>
  <c r="Y339" i="38"/>
  <c r="Y339" i="21"/>
  <c r="X340" i="21"/>
  <c r="X341" i="38" l="1"/>
  <c r="Y340" i="38"/>
  <c r="X341" i="31"/>
  <c r="Y340" i="31"/>
  <c r="X341" i="45"/>
  <c r="Y340" i="45"/>
  <c r="X341" i="20"/>
  <c r="Y340" i="20"/>
  <c r="X341" i="26"/>
  <c r="Y340" i="26"/>
  <c r="X341" i="35"/>
  <c r="Y340" i="35"/>
  <c r="X341" i="29"/>
  <c r="Y340" i="29"/>
  <c r="X341" i="39"/>
  <c r="Y340" i="39"/>
  <c r="X341" i="46"/>
  <c r="Y340" i="46"/>
  <c r="X341" i="23"/>
  <c r="Y340" i="23"/>
  <c r="X341" i="16"/>
  <c r="Y340" i="16"/>
  <c r="X341" i="14"/>
  <c r="Y340" i="14"/>
  <c r="X341" i="27"/>
  <c r="Y340" i="27"/>
  <c r="X341" i="34"/>
  <c r="Y340" i="34"/>
  <c r="X341" i="42"/>
  <c r="Y340" i="42"/>
  <c r="X341" i="21"/>
  <c r="Y340" i="21"/>
  <c r="X341" i="19"/>
  <c r="Y340" i="19"/>
  <c r="X341" i="32"/>
  <c r="Y340" i="32"/>
  <c r="X341" i="17"/>
  <c r="Y340" i="17"/>
  <c r="X341" i="41"/>
  <c r="Y340" i="41"/>
  <c r="X341" i="30"/>
  <c r="Y340" i="30"/>
  <c r="X341" i="47"/>
  <c r="Y340" i="47"/>
  <c r="X341" i="40"/>
  <c r="Y340" i="40"/>
  <c r="X341" i="15"/>
  <c r="Y340" i="15"/>
  <c r="X341" i="28"/>
  <c r="Y340" i="28"/>
  <c r="X341" i="43"/>
  <c r="Y340" i="43"/>
  <c r="X341" i="37"/>
  <c r="Y340" i="37"/>
  <c r="X341" i="24"/>
  <c r="Y340" i="24"/>
  <c r="X341" i="25"/>
  <c r="Y340" i="25"/>
  <c r="X341" i="33"/>
  <c r="Y340" i="33"/>
  <c r="X341" i="36"/>
  <c r="Y340" i="36"/>
  <c r="X342" i="33" l="1"/>
  <c r="Y341" i="33"/>
  <c r="X342" i="24"/>
  <c r="Y341" i="24"/>
  <c r="X342" i="43"/>
  <c r="Y341" i="43"/>
  <c r="X342" i="15"/>
  <c r="Y341" i="15"/>
  <c r="X342" i="47"/>
  <c r="Y341" i="47"/>
  <c r="X342" i="41"/>
  <c r="Y341" i="41"/>
  <c r="X342" i="32"/>
  <c r="Y341" i="32"/>
  <c r="X342" i="21"/>
  <c r="Y341" i="21"/>
  <c r="X342" i="34"/>
  <c r="Y341" i="34"/>
  <c r="X342" i="14"/>
  <c r="Y341" i="14"/>
  <c r="X342" i="23"/>
  <c r="Y341" i="23"/>
  <c r="X342" i="39"/>
  <c r="Y341" i="39"/>
  <c r="X342" i="35"/>
  <c r="Y341" i="35"/>
  <c r="X342" i="20"/>
  <c r="Y341" i="20"/>
  <c r="X342" i="31"/>
  <c r="Y341" i="31"/>
  <c r="X342" i="36"/>
  <c r="Y341" i="36"/>
  <c r="X342" i="25"/>
  <c r="Y341" i="25"/>
  <c r="X342" i="37"/>
  <c r="Y341" i="37"/>
  <c r="X342" i="28"/>
  <c r="Y341" i="28"/>
  <c r="X342" i="40"/>
  <c r="Y341" i="40"/>
  <c r="X342" i="30"/>
  <c r="Y341" i="30"/>
  <c r="X342" i="17"/>
  <c r="Y341" i="17"/>
  <c r="X342" i="19"/>
  <c r="Y341" i="19"/>
  <c r="X342" i="42"/>
  <c r="Y341" i="42"/>
  <c r="X342" i="27"/>
  <c r="Y341" i="27"/>
  <c r="X342" i="16"/>
  <c r="Y341" i="16"/>
  <c r="X342" i="46"/>
  <c r="Y341" i="46"/>
  <c r="X342" i="29"/>
  <c r="Y341" i="29"/>
  <c r="X342" i="26"/>
  <c r="Y341" i="26"/>
  <c r="X342" i="45"/>
  <c r="Y341" i="45"/>
  <c r="X342" i="38"/>
  <c r="Y341" i="38"/>
  <c r="X343" i="45" l="1"/>
  <c r="Y342" i="45"/>
  <c r="X343" i="29"/>
  <c r="Y342" i="29"/>
  <c r="X343" i="16"/>
  <c r="Y342" i="16"/>
  <c r="X343" i="42"/>
  <c r="Y342" i="42"/>
  <c r="X343" i="17"/>
  <c r="Y342" i="17"/>
  <c r="X343" i="40"/>
  <c r="Y342" i="40"/>
  <c r="X343" i="37"/>
  <c r="Y342" i="37"/>
  <c r="X343" i="36"/>
  <c r="Y342" i="36"/>
  <c r="X343" i="20"/>
  <c r="Y342" i="20"/>
  <c r="X343" i="39"/>
  <c r="Y342" i="39"/>
  <c r="X343" i="14"/>
  <c r="Y342" i="14"/>
  <c r="X343" i="21"/>
  <c r="Y342" i="21"/>
  <c r="X343" i="41"/>
  <c r="Y342" i="41"/>
  <c r="X343" i="15"/>
  <c r="Y342" i="15"/>
  <c r="X343" i="24"/>
  <c r="Y342" i="24"/>
  <c r="X343" i="38"/>
  <c r="Y342" i="38"/>
  <c r="X343" i="26"/>
  <c r="Y342" i="26"/>
  <c r="X343" i="46"/>
  <c r="Y342" i="46"/>
  <c r="X343" i="27"/>
  <c r="Y342" i="27"/>
  <c r="X343" i="19"/>
  <c r="Y342" i="19"/>
  <c r="X343" i="30"/>
  <c r="Y342" i="30"/>
  <c r="X343" i="28"/>
  <c r="Y342" i="28"/>
  <c r="X343" i="25"/>
  <c r="Y342" i="25"/>
  <c r="X343" i="31"/>
  <c r="Y342" i="31"/>
  <c r="X343" i="35"/>
  <c r="Y342" i="35"/>
  <c r="X343" i="23"/>
  <c r="Y342" i="23"/>
  <c r="X343" i="34"/>
  <c r="Y342" i="34"/>
  <c r="X343" i="32"/>
  <c r="Y342" i="32"/>
  <c r="X343" i="47"/>
  <c r="Y342" i="47"/>
  <c r="X343" i="43"/>
  <c r="Y342" i="43"/>
  <c r="X343" i="33"/>
  <c r="Y342" i="33"/>
  <c r="X344" i="43" l="1"/>
  <c r="Y343" i="43"/>
  <c r="X344" i="32"/>
  <c r="Y343" i="32"/>
  <c r="X344" i="23"/>
  <c r="Y343" i="23"/>
  <c r="X344" i="31"/>
  <c r="Y343" i="31"/>
  <c r="X344" i="28"/>
  <c r="Y343" i="28"/>
  <c r="X344" i="19"/>
  <c r="Y343" i="19"/>
  <c r="X344" i="46"/>
  <c r="Y343" i="46"/>
  <c r="X344" i="38"/>
  <c r="Y343" i="38"/>
  <c r="X344" i="15"/>
  <c r="Y343" i="15"/>
  <c r="X344" i="21"/>
  <c r="Y343" i="21"/>
  <c r="X344" i="39"/>
  <c r="Y343" i="39"/>
  <c r="X344" i="36"/>
  <c r="Y343" i="36"/>
  <c r="X344" i="40"/>
  <c r="Y343" i="40"/>
  <c r="X344" i="42"/>
  <c r="Y343" i="42"/>
  <c r="X344" i="29"/>
  <c r="Y343" i="29"/>
  <c r="X344" i="33"/>
  <c r="Y343" i="33"/>
  <c r="X344" i="47"/>
  <c r="Y343" i="47"/>
  <c r="X344" i="34"/>
  <c r="Y343" i="34"/>
  <c r="X344" i="35"/>
  <c r="Y343" i="35"/>
  <c r="X344" i="25"/>
  <c r="Y343" i="25"/>
  <c r="X344" i="30"/>
  <c r="Y343" i="30"/>
  <c r="X344" i="27"/>
  <c r="Y343" i="27"/>
  <c r="X344" i="26"/>
  <c r="Y343" i="26"/>
  <c r="X344" i="24"/>
  <c r="Y343" i="24"/>
  <c r="X344" i="41"/>
  <c r="Y343" i="41"/>
  <c r="X344" i="14"/>
  <c r="Y343" i="14"/>
  <c r="X344" i="20"/>
  <c r="Y343" i="20"/>
  <c r="X344" i="37"/>
  <c r="Y343" i="37"/>
  <c r="X344" i="17"/>
  <c r="Y343" i="17"/>
  <c r="X344" i="16"/>
  <c r="Y343" i="16"/>
  <c r="X344" i="45"/>
  <c r="Y343" i="45"/>
  <c r="Y344" i="16" l="1"/>
  <c r="X345" i="16"/>
  <c r="X345" i="37"/>
  <c r="Y344" i="37"/>
  <c r="X345" i="14"/>
  <c r="Y344" i="14"/>
  <c r="X345" i="24"/>
  <c r="Y344" i="24"/>
  <c r="X345" i="27"/>
  <c r="Y344" i="27"/>
  <c r="X345" i="25"/>
  <c r="Y344" i="25"/>
  <c r="X345" i="34"/>
  <c r="Y344" i="34"/>
  <c r="X345" i="33"/>
  <c r="Y344" i="33"/>
  <c r="X345" i="42"/>
  <c r="Y344" i="42"/>
  <c r="X345" i="36"/>
  <c r="Y344" i="36"/>
  <c r="X345" i="21"/>
  <c r="Y344" i="21"/>
  <c r="X345" i="38"/>
  <c r="Y344" i="38"/>
  <c r="X345" i="19"/>
  <c r="Y344" i="19"/>
  <c r="X345" i="31"/>
  <c r="Y344" i="31"/>
  <c r="X345" i="32"/>
  <c r="Y344" i="32"/>
  <c r="X345" i="45"/>
  <c r="Y344" i="45"/>
  <c r="X345" i="17"/>
  <c r="Y344" i="17"/>
  <c r="X345" i="20"/>
  <c r="Y344" i="20"/>
  <c r="X345" i="41"/>
  <c r="Y344" i="41"/>
  <c r="X345" i="26"/>
  <c r="Y344" i="26"/>
  <c r="X345" i="30"/>
  <c r="Y344" i="30"/>
  <c r="X345" i="35"/>
  <c r="Y344" i="35"/>
  <c r="X345" i="47"/>
  <c r="Y344" i="47"/>
  <c r="X345" i="29"/>
  <c r="Y344" i="29"/>
  <c r="X345" i="40"/>
  <c r="Y344" i="40"/>
  <c r="X345" i="39"/>
  <c r="Y344" i="39"/>
  <c r="X345" i="15"/>
  <c r="Y344" i="15"/>
  <c r="X345" i="46"/>
  <c r="Y344" i="46"/>
  <c r="X345" i="28"/>
  <c r="Y344" i="28"/>
  <c r="X345" i="23"/>
  <c r="Y344" i="23"/>
  <c r="X345" i="43"/>
  <c r="Y344" i="43"/>
  <c r="X346" i="23" l="1"/>
  <c r="Y345" i="23"/>
  <c r="X346" i="46"/>
  <c r="Y345" i="46"/>
  <c r="X346" i="39"/>
  <c r="Y345" i="39"/>
  <c r="X346" i="29"/>
  <c r="Y345" i="29"/>
  <c r="X346" i="35"/>
  <c r="Y345" i="35"/>
  <c r="X346" i="26"/>
  <c r="Y345" i="26"/>
  <c r="X346" i="20"/>
  <c r="Y345" i="20"/>
  <c r="X346" i="45"/>
  <c r="Y345" i="45"/>
  <c r="X346" i="31"/>
  <c r="Y345" i="31"/>
  <c r="X346" i="38"/>
  <c r="Y345" i="38"/>
  <c r="X346" i="36"/>
  <c r="Y345" i="36"/>
  <c r="X346" i="33"/>
  <c r="Y345" i="33"/>
  <c r="X346" i="25"/>
  <c r="Y345" i="25"/>
  <c r="X346" i="24"/>
  <c r="Y345" i="24"/>
  <c r="X346" i="37"/>
  <c r="Y345" i="37"/>
  <c r="X346" i="16"/>
  <c r="Y345" i="16"/>
  <c r="X346" i="43"/>
  <c r="Y345" i="43"/>
  <c r="X346" i="28"/>
  <c r="Y345" i="28"/>
  <c r="X346" i="15"/>
  <c r="Y345" i="15"/>
  <c r="X346" i="40"/>
  <c r="Y345" i="40"/>
  <c r="X346" i="47"/>
  <c r="Y345" i="47"/>
  <c r="X346" i="30"/>
  <c r="Y345" i="30"/>
  <c r="X346" i="41"/>
  <c r="Y345" i="41"/>
  <c r="X346" i="17"/>
  <c r="Y345" i="17"/>
  <c r="X346" i="32"/>
  <c r="Y345" i="32"/>
  <c r="X346" i="19"/>
  <c r="Y345" i="19"/>
  <c r="X346" i="21"/>
  <c r="Y345" i="21"/>
  <c r="X346" i="42"/>
  <c r="Y345" i="42"/>
  <c r="X346" i="34"/>
  <c r="Y345" i="34"/>
  <c r="X346" i="27"/>
  <c r="Y345" i="27"/>
  <c r="X346" i="14"/>
  <c r="Y345" i="14"/>
  <c r="X347" i="27" l="1"/>
  <c r="Y346" i="27"/>
  <c r="X347" i="42"/>
  <c r="Y346" i="42"/>
  <c r="X347" i="19"/>
  <c r="Y346" i="19"/>
  <c r="X347" i="17"/>
  <c r="Y346" i="17"/>
  <c r="X347" i="30"/>
  <c r="Y346" i="30"/>
  <c r="X347" i="40"/>
  <c r="Y346" i="40"/>
  <c r="X347" i="28"/>
  <c r="Y346" i="28"/>
  <c r="X347" i="16"/>
  <c r="Y346" i="16"/>
  <c r="X347" i="24"/>
  <c r="Y346" i="24"/>
  <c r="X347" i="33"/>
  <c r="Y346" i="33"/>
  <c r="X347" i="38"/>
  <c r="Y346" i="38"/>
  <c r="X347" i="45"/>
  <c r="Y346" i="45"/>
  <c r="X347" i="26"/>
  <c r="Y346" i="26"/>
  <c r="X347" i="29"/>
  <c r="Y346" i="29"/>
  <c r="X347" i="46"/>
  <c r="Y346" i="46"/>
  <c r="Y346" i="14"/>
  <c r="X347" i="14"/>
  <c r="X347" i="34"/>
  <c r="Y346" i="34"/>
  <c r="X347" i="21"/>
  <c r="Y346" i="21"/>
  <c r="X347" i="32"/>
  <c r="Y346" i="32"/>
  <c r="X347" i="41"/>
  <c r="Y346" i="41"/>
  <c r="X347" i="47"/>
  <c r="Y346" i="47"/>
  <c r="X347" i="15"/>
  <c r="Y346" i="15"/>
  <c r="X347" i="43"/>
  <c r="Y346" i="43"/>
  <c r="X347" i="37"/>
  <c r="Y346" i="37"/>
  <c r="X347" i="25"/>
  <c r="Y346" i="25"/>
  <c r="X347" i="36"/>
  <c r="Y346" i="36"/>
  <c r="X347" i="31"/>
  <c r="Y346" i="31"/>
  <c r="X347" i="20"/>
  <c r="Y346" i="20"/>
  <c r="X347" i="35"/>
  <c r="Y346" i="35"/>
  <c r="X347" i="39"/>
  <c r="Y346" i="39"/>
  <c r="X347" i="23"/>
  <c r="Y346" i="23"/>
  <c r="X348" i="14" l="1"/>
  <c r="Y347" i="14"/>
  <c r="X348" i="39"/>
  <c r="Y347" i="39"/>
  <c r="X348" i="20"/>
  <c r="Y347" i="20"/>
  <c r="X348" i="36"/>
  <c r="Y347" i="36"/>
  <c r="X348" i="37"/>
  <c r="Y347" i="37"/>
  <c r="X348" i="15"/>
  <c r="Y347" i="15"/>
  <c r="X348" i="41"/>
  <c r="Y347" i="41"/>
  <c r="X348" i="21"/>
  <c r="Y347" i="21"/>
  <c r="X348" i="29"/>
  <c r="Y347" i="29"/>
  <c r="X348" i="45"/>
  <c r="Y347" i="45"/>
  <c r="X348" i="33"/>
  <c r="Y347" i="33"/>
  <c r="X348" i="16"/>
  <c r="Y347" i="16"/>
  <c r="X348" i="40"/>
  <c r="Y347" i="40"/>
  <c r="X348" i="17"/>
  <c r="Y347" i="17"/>
  <c r="X348" i="42"/>
  <c r="Y347" i="42"/>
  <c r="X348" i="23"/>
  <c r="Y347" i="23"/>
  <c r="X348" i="35"/>
  <c r="Y347" i="35"/>
  <c r="X348" i="31"/>
  <c r="Y347" i="31"/>
  <c r="X348" i="25"/>
  <c r="Y347" i="25"/>
  <c r="X348" i="43"/>
  <c r="Y347" i="43"/>
  <c r="X348" i="47"/>
  <c r="Y347" i="47"/>
  <c r="X348" i="32"/>
  <c r="Y347" i="32"/>
  <c r="X348" i="34"/>
  <c r="Y347" i="34"/>
  <c r="X348" i="46"/>
  <c r="Y347" i="46"/>
  <c r="X348" i="26"/>
  <c r="Y347" i="26"/>
  <c r="X348" i="38"/>
  <c r="Y347" i="38"/>
  <c r="X348" i="24"/>
  <c r="Y347" i="24"/>
  <c r="X348" i="28"/>
  <c r="Y347" i="28"/>
  <c r="X348" i="30"/>
  <c r="Y347" i="30"/>
  <c r="X348" i="19"/>
  <c r="Y347" i="19"/>
  <c r="X348" i="27"/>
  <c r="Y347" i="27"/>
  <c r="X349" i="19" l="1"/>
  <c r="Y348" i="19"/>
  <c r="X349" i="28"/>
  <c r="Y348" i="28"/>
  <c r="X349" i="38"/>
  <c r="Y348" i="38"/>
  <c r="X349" i="46"/>
  <c r="Y348" i="46"/>
  <c r="X349" i="32"/>
  <c r="Y348" i="32"/>
  <c r="X349" i="43"/>
  <c r="Y348" i="43"/>
  <c r="X349" i="31"/>
  <c r="Y348" i="31"/>
  <c r="X349" i="23"/>
  <c r="Y348" i="23"/>
  <c r="X349" i="17"/>
  <c r="Y348" i="17"/>
  <c r="X349" i="16"/>
  <c r="Y348" i="16"/>
  <c r="X349" i="45"/>
  <c r="Y348" i="45"/>
  <c r="X349" i="21"/>
  <c r="Y348" i="21"/>
  <c r="X349" i="15"/>
  <c r="Y348" i="15"/>
  <c r="X349" i="36"/>
  <c r="Y348" i="36"/>
  <c r="X349" i="39"/>
  <c r="Y348" i="39"/>
  <c r="X349" i="27"/>
  <c r="Y348" i="27"/>
  <c r="X349" i="30"/>
  <c r="Y348" i="30"/>
  <c r="X349" i="24"/>
  <c r="Y348" i="24"/>
  <c r="X349" i="26"/>
  <c r="Y348" i="26"/>
  <c r="X349" i="34"/>
  <c r="Y348" i="34"/>
  <c r="X349" i="47"/>
  <c r="Y348" i="47"/>
  <c r="X349" i="25"/>
  <c r="Y348" i="25"/>
  <c r="X349" i="35"/>
  <c r="Y348" i="35"/>
  <c r="X349" i="42"/>
  <c r="Y348" i="42"/>
  <c r="X349" i="40"/>
  <c r="Y348" i="40"/>
  <c r="X349" i="33"/>
  <c r="Y348" i="33"/>
  <c r="X349" i="29"/>
  <c r="Y348" i="29"/>
  <c r="X349" i="41"/>
  <c r="Y348" i="41"/>
  <c r="X349" i="37"/>
  <c r="Y348" i="37"/>
  <c r="X349" i="20"/>
  <c r="Y348" i="20"/>
  <c r="X349" i="14"/>
  <c r="Y348" i="14"/>
  <c r="X350" i="20" l="1"/>
  <c r="Y349" i="20"/>
  <c r="X350" i="41"/>
  <c r="Y349" i="41"/>
  <c r="X350" i="33"/>
  <c r="Y349" i="33"/>
  <c r="X350" i="42"/>
  <c r="Y349" i="42"/>
  <c r="X350" i="25"/>
  <c r="Y349" i="25"/>
  <c r="X350" i="34"/>
  <c r="Y349" i="34"/>
  <c r="X350" i="24"/>
  <c r="Y349" i="24"/>
  <c r="X350" i="27"/>
  <c r="Y349" i="27"/>
  <c r="X350" i="36"/>
  <c r="Y349" i="36"/>
  <c r="X350" i="21"/>
  <c r="Y349" i="21"/>
  <c r="X350" i="16"/>
  <c r="Y349" i="16"/>
  <c r="X350" i="23"/>
  <c r="Y349" i="23"/>
  <c r="X350" i="43"/>
  <c r="Y349" i="43"/>
  <c r="X350" i="46"/>
  <c r="Y349" i="46"/>
  <c r="X350" i="28"/>
  <c r="Y349" i="28"/>
  <c r="X350" i="14"/>
  <c r="Y349" i="14"/>
  <c r="X350" i="37"/>
  <c r="Y349" i="37"/>
  <c r="X350" i="29"/>
  <c r="Y349" i="29"/>
  <c r="X350" i="40"/>
  <c r="Y349" i="40"/>
  <c r="X350" i="35"/>
  <c r="Y349" i="35"/>
  <c r="X350" i="47"/>
  <c r="Y349" i="47"/>
  <c r="X350" i="26"/>
  <c r="Y349" i="26"/>
  <c r="X350" i="30"/>
  <c r="Y349" i="30"/>
  <c r="X350" i="39"/>
  <c r="Y349" i="39"/>
  <c r="X350" i="15"/>
  <c r="Y349" i="15"/>
  <c r="X350" i="45"/>
  <c r="Y349" i="45"/>
  <c r="X350" i="17"/>
  <c r="Y349" i="17"/>
  <c r="X350" i="31"/>
  <c r="Y349" i="31"/>
  <c r="X350" i="32"/>
  <c r="Y349" i="32"/>
  <c r="X350" i="38"/>
  <c r="Y349" i="38"/>
  <c r="X350" i="19"/>
  <c r="Y349" i="19"/>
  <c r="X351" i="38" l="1"/>
  <c r="Y350" i="38"/>
  <c r="X351" i="31"/>
  <c r="Y350" i="31"/>
  <c r="X351" i="45"/>
  <c r="Y350" i="45"/>
  <c r="X351" i="39"/>
  <c r="Y350" i="39"/>
  <c r="X351" i="26"/>
  <c r="Y350" i="26"/>
  <c r="X351" i="35"/>
  <c r="Y350" i="35"/>
  <c r="X351" i="29"/>
  <c r="Y350" i="29"/>
  <c r="X351" i="14"/>
  <c r="Y350" i="14"/>
  <c r="X351" i="46"/>
  <c r="Y350" i="46"/>
  <c r="X351" i="23"/>
  <c r="Y350" i="23"/>
  <c r="X351" i="21"/>
  <c r="Y350" i="21"/>
  <c r="X351" i="27"/>
  <c r="Y350" i="27"/>
  <c r="X351" i="34"/>
  <c r="Y350" i="34"/>
  <c r="X351" i="42"/>
  <c r="Y350" i="42"/>
  <c r="X351" i="41"/>
  <c r="Y350" i="41"/>
  <c r="X351" i="19"/>
  <c r="Y350" i="19"/>
  <c r="X351" i="32"/>
  <c r="Y350" i="32"/>
  <c r="X351" i="17"/>
  <c r="Y350" i="17"/>
  <c r="X351" i="15"/>
  <c r="Y350" i="15"/>
  <c r="X351" i="30"/>
  <c r="Y350" i="30"/>
  <c r="X351" i="47"/>
  <c r="Y350" i="47"/>
  <c r="X351" i="40"/>
  <c r="Y350" i="40"/>
  <c r="X351" i="37"/>
  <c r="Y350" i="37"/>
  <c r="X351" i="28"/>
  <c r="Y350" i="28"/>
  <c r="X351" i="43"/>
  <c r="Y350" i="43"/>
  <c r="X351" i="16"/>
  <c r="Y350" i="16"/>
  <c r="X351" i="36"/>
  <c r="Y350" i="36"/>
  <c r="X351" i="24"/>
  <c r="Y350" i="24"/>
  <c r="X351" i="25"/>
  <c r="Y350" i="25"/>
  <c r="X351" i="33"/>
  <c r="Y350" i="33"/>
  <c r="X351" i="20"/>
  <c r="Y350" i="20"/>
  <c r="X352" i="33" l="1"/>
  <c r="Y351" i="33"/>
  <c r="X352" i="24"/>
  <c r="Y351" i="24"/>
  <c r="X352" i="16"/>
  <c r="Y351" i="16"/>
  <c r="X352" i="28"/>
  <c r="Y351" i="28"/>
  <c r="X352" i="40"/>
  <c r="Y351" i="40"/>
  <c r="X352" i="30"/>
  <c r="Y351" i="30"/>
  <c r="X352" i="17"/>
  <c r="Y351" i="17"/>
  <c r="X352" i="19"/>
  <c r="Y351" i="19"/>
  <c r="X352" i="42"/>
  <c r="Y351" i="42"/>
  <c r="X352" i="27"/>
  <c r="Y351" i="27"/>
  <c r="X352" i="23"/>
  <c r="Y351" i="23"/>
  <c r="X352" i="14"/>
  <c r="Y351" i="14"/>
  <c r="X352" i="35"/>
  <c r="Y351" i="35"/>
  <c r="X352" i="39"/>
  <c r="Y351" i="39"/>
  <c r="X352" i="31"/>
  <c r="Y351" i="31"/>
  <c r="X352" i="20"/>
  <c r="Y351" i="20"/>
  <c r="X352" i="25"/>
  <c r="Y351" i="25"/>
  <c r="X352" i="36"/>
  <c r="Y351" i="36"/>
  <c r="X352" i="43"/>
  <c r="Y351" i="43"/>
  <c r="X352" i="37"/>
  <c r="Y351" i="37"/>
  <c r="X352" i="47"/>
  <c r="Y351" i="47"/>
  <c r="X352" i="15"/>
  <c r="Y351" i="15"/>
  <c r="X352" i="32"/>
  <c r="Y351" i="32"/>
  <c r="X352" i="41"/>
  <c r="Y351" i="41"/>
  <c r="X352" i="34"/>
  <c r="Y351" i="34"/>
  <c r="X352" i="21"/>
  <c r="Y351" i="21"/>
  <c r="X352" i="46"/>
  <c r="Y351" i="46"/>
  <c r="X352" i="29"/>
  <c r="Y351" i="29"/>
  <c r="X352" i="26"/>
  <c r="Y351" i="26"/>
  <c r="X352" i="45"/>
  <c r="Y351" i="45"/>
  <c r="X352" i="38"/>
  <c r="Y351" i="38"/>
  <c r="X353" i="45" l="1"/>
  <c r="Y352" i="45"/>
  <c r="X353" i="29"/>
  <c r="Y352" i="29"/>
  <c r="X353" i="21"/>
  <c r="Y352" i="21"/>
  <c r="X353" i="41"/>
  <c r="Y352" i="41"/>
  <c r="X353" i="15"/>
  <c r="Y352" i="15"/>
  <c r="X353" i="37"/>
  <c r="Y352" i="37"/>
  <c r="X353" i="36"/>
  <c r="Y352" i="36"/>
  <c r="X353" i="20"/>
  <c r="Y352" i="20"/>
  <c r="X353" i="39"/>
  <c r="Y352" i="39"/>
  <c r="Y352" i="14"/>
  <c r="X353" i="14"/>
  <c r="X353" i="27"/>
  <c r="Y352" i="27"/>
  <c r="X353" i="19"/>
  <c r="Y352" i="19"/>
  <c r="X353" i="30"/>
  <c r="Y352" i="30"/>
  <c r="X353" i="28"/>
  <c r="Y352" i="28"/>
  <c r="X353" i="24"/>
  <c r="Y352" i="24"/>
  <c r="X353" i="38"/>
  <c r="Y352" i="38"/>
  <c r="X353" i="26"/>
  <c r="Y352" i="26"/>
  <c r="X353" i="46"/>
  <c r="Y352" i="46"/>
  <c r="X353" i="34"/>
  <c r="Y352" i="34"/>
  <c r="X353" i="32"/>
  <c r="Y352" i="32"/>
  <c r="X353" i="47"/>
  <c r="Y352" i="47"/>
  <c r="X353" i="43"/>
  <c r="Y352" i="43"/>
  <c r="X353" i="25"/>
  <c r="Y352" i="25"/>
  <c r="X353" i="31"/>
  <c r="Y352" i="31"/>
  <c r="X353" i="35"/>
  <c r="Y352" i="35"/>
  <c r="X353" i="23"/>
  <c r="Y352" i="23"/>
  <c r="X353" i="42"/>
  <c r="Y352" i="42"/>
  <c r="X353" i="17"/>
  <c r="Y352" i="17"/>
  <c r="X353" i="40"/>
  <c r="Y352" i="40"/>
  <c r="X353" i="16"/>
  <c r="Y352" i="16"/>
  <c r="X353" i="33"/>
  <c r="Y352" i="33"/>
  <c r="X354" i="14" l="1"/>
  <c r="Y353" i="14"/>
  <c r="Y353" i="16"/>
  <c r="X354" i="16"/>
  <c r="X354" i="17"/>
  <c r="Y353" i="17"/>
  <c r="Y353" i="23"/>
  <c r="X354" i="23"/>
  <c r="X354" i="31"/>
  <c r="Y353" i="31"/>
  <c r="X354" i="43"/>
  <c r="Y353" i="43"/>
  <c r="X354" i="32"/>
  <c r="Y353" i="32"/>
  <c r="X354" i="46"/>
  <c r="Y353" i="46"/>
  <c r="X354" i="38"/>
  <c r="Y353" i="38"/>
  <c r="X354" i="28"/>
  <c r="Y353" i="28"/>
  <c r="X354" i="19"/>
  <c r="Y353" i="19"/>
  <c r="X354" i="20"/>
  <c r="Y353" i="20"/>
  <c r="X354" i="37"/>
  <c r="Y353" i="37"/>
  <c r="X354" i="41"/>
  <c r="Y353" i="41"/>
  <c r="X354" i="29"/>
  <c r="Y353" i="29"/>
  <c r="Y353" i="33"/>
  <c r="X354" i="33"/>
  <c r="X354" i="40"/>
  <c r="Y353" i="40"/>
  <c r="X354" i="42"/>
  <c r="Y353" i="42"/>
  <c r="X354" i="35"/>
  <c r="Y353" i="35"/>
  <c r="X354" i="25"/>
  <c r="Y353" i="25"/>
  <c r="X354" i="47"/>
  <c r="Y353" i="47"/>
  <c r="X354" i="34"/>
  <c r="Y353" i="34"/>
  <c r="X354" i="26"/>
  <c r="Y353" i="26"/>
  <c r="X354" i="24"/>
  <c r="Y353" i="24"/>
  <c r="X354" i="30"/>
  <c r="Y353" i="30"/>
  <c r="Y353" i="27"/>
  <c r="X354" i="27"/>
  <c r="X354" i="39"/>
  <c r="Y353" i="39"/>
  <c r="X354" i="36"/>
  <c r="Y353" i="36"/>
  <c r="X354" i="15"/>
  <c r="Y353" i="15"/>
  <c r="Y353" i="21"/>
  <c r="X354" i="21"/>
  <c r="X354" i="45"/>
  <c r="Y353" i="45"/>
  <c r="X355" i="21" l="1"/>
  <c r="Y354" i="21"/>
  <c r="X355" i="27"/>
  <c r="Y354" i="27"/>
  <c r="X355" i="33"/>
  <c r="Y354" i="33"/>
  <c r="X355" i="23"/>
  <c r="Y354" i="23"/>
  <c r="X355" i="16"/>
  <c r="Y354" i="16"/>
  <c r="X355" i="36"/>
  <c r="Y354" i="36"/>
  <c r="X355" i="24"/>
  <c r="Y354" i="24"/>
  <c r="X355" i="34"/>
  <c r="Y354" i="34"/>
  <c r="X355" i="25"/>
  <c r="Y354" i="25"/>
  <c r="X355" i="42"/>
  <c r="Y354" i="42"/>
  <c r="X355" i="41"/>
  <c r="Y354" i="41"/>
  <c r="X355" i="20"/>
  <c r="Y354" i="20"/>
  <c r="X355" i="28"/>
  <c r="Y354" i="28"/>
  <c r="X355" i="46"/>
  <c r="Y354" i="46"/>
  <c r="X355" i="43"/>
  <c r="Y354" i="43"/>
  <c r="X355" i="45"/>
  <c r="Y354" i="45"/>
  <c r="X355" i="15"/>
  <c r="Y354" i="15"/>
  <c r="X355" i="39"/>
  <c r="Y354" i="39"/>
  <c r="X355" i="30"/>
  <c r="Y354" i="30"/>
  <c r="X355" i="26"/>
  <c r="Y354" i="26"/>
  <c r="X355" i="47"/>
  <c r="Y354" i="47"/>
  <c r="X355" i="35"/>
  <c r="Y354" i="35"/>
  <c r="X355" i="40"/>
  <c r="Y354" i="40"/>
  <c r="X355" i="29"/>
  <c r="Y354" i="29"/>
  <c r="X355" i="37"/>
  <c r="Y354" i="37"/>
  <c r="Y354" i="19"/>
  <c r="X355" i="19"/>
  <c r="X355" i="38"/>
  <c r="Y354" i="38"/>
  <c r="X355" i="32"/>
  <c r="Y354" i="32"/>
  <c r="Y354" i="31"/>
  <c r="X355" i="31"/>
  <c r="X355" i="17"/>
  <c r="Y354" i="17"/>
  <c r="X355" i="14"/>
  <c r="Y354" i="14"/>
  <c r="X356" i="17" l="1"/>
  <c r="Y355" i="17"/>
  <c r="X356" i="32"/>
  <c r="Y355" i="32"/>
  <c r="X356" i="29"/>
  <c r="Y355" i="29"/>
  <c r="X356" i="35"/>
  <c r="Y355" i="35"/>
  <c r="X356" i="26"/>
  <c r="Y355" i="26"/>
  <c r="X356" i="39"/>
  <c r="Y355" i="39"/>
  <c r="X356" i="45"/>
  <c r="Y355" i="45"/>
  <c r="X356" i="46"/>
  <c r="Y355" i="46"/>
  <c r="X356" i="20"/>
  <c r="Y355" i="20"/>
  <c r="X356" i="42"/>
  <c r="Y355" i="42"/>
  <c r="X356" i="34"/>
  <c r="Y355" i="34"/>
  <c r="X356" i="36"/>
  <c r="Y355" i="36"/>
  <c r="X356" i="23"/>
  <c r="Y355" i="23"/>
  <c r="X356" i="27"/>
  <c r="Y355" i="27"/>
  <c r="X356" i="19"/>
  <c r="Y355" i="19"/>
  <c r="X356" i="31"/>
  <c r="Y355" i="31"/>
  <c r="X356" i="14"/>
  <c r="Y355" i="14"/>
  <c r="X356" i="38"/>
  <c r="Y355" i="38"/>
  <c r="X356" i="37"/>
  <c r="Y355" i="37"/>
  <c r="X356" i="40"/>
  <c r="Y355" i="40"/>
  <c r="X356" i="47"/>
  <c r="Y355" i="47"/>
  <c r="X356" i="30"/>
  <c r="Y355" i="30"/>
  <c r="X356" i="15"/>
  <c r="Y355" i="15"/>
  <c r="X356" i="43"/>
  <c r="Y355" i="43"/>
  <c r="X356" i="28"/>
  <c r="Y355" i="28"/>
  <c r="X356" i="41"/>
  <c r="Y355" i="41"/>
  <c r="X356" i="25"/>
  <c r="Y355" i="25"/>
  <c r="X356" i="24"/>
  <c r="Y355" i="24"/>
  <c r="X356" i="16"/>
  <c r="Y355" i="16"/>
  <c r="X356" i="33"/>
  <c r="Y355" i="33"/>
  <c r="X356" i="21"/>
  <c r="Y355" i="21"/>
  <c r="X357" i="33" l="1"/>
  <c r="Y356" i="33"/>
  <c r="X357" i="24"/>
  <c r="Y356" i="24"/>
  <c r="X357" i="41"/>
  <c r="Y356" i="41"/>
  <c r="X357" i="43"/>
  <c r="Y356" i="43"/>
  <c r="X357" i="30"/>
  <c r="Y356" i="30"/>
  <c r="X357" i="40"/>
  <c r="Y356" i="40"/>
  <c r="X357" i="38"/>
  <c r="Y356" i="38"/>
  <c r="X357" i="31"/>
  <c r="Y356" i="31"/>
  <c r="X357" i="27"/>
  <c r="Y356" i="27"/>
  <c r="X357" i="36"/>
  <c r="Y356" i="36"/>
  <c r="X357" i="42"/>
  <c r="Y356" i="42"/>
  <c r="X357" i="46"/>
  <c r="Y356" i="46"/>
  <c r="X357" i="39"/>
  <c r="Y356" i="39"/>
  <c r="X357" i="35"/>
  <c r="Y356" i="35"/>
  <c r="X357" i="32"/>
  <c r="Y356" i="32"/>
  <c r="X357" i="21"/>
  <c r="Y356" i="21"/>
  <c r="X357" i="16"/>
  <c r="Y356" i="16"/>
  <c r="X357" i="25"/>
  <c r="Y356" i="25"/>
  <c r="X357" i="28"/>
  <c r="Y356" i="28"/>
  <c r="X357" i="15"/>
  <c r="Y356" i="15"/>
  <c r="X357" i="47"/>
  <c r="Y356" i="47"/>
  <c r="X357" i="37"/>
  <c r="Y356" i="37"/>
  <c r="Y356" i="14"/>
  <c r="X357" i="14"/>
  <c r="X357" i="19"/>
  <c r="Y356" i="19"/>
  <c r="X357" i="23"/>
  <c r="Y356" i="23"/>
  <c r="X357" i="34"/>
  <c r="Y356" i="34"/>
  <c r="X357" i="20"/>
  <c r="Y356" i="20"/>
  <c r="X357" i="45"/>
  <c r="Y356" i="45"/>
  <c r="X357" i="26"/>
  <c r="Y356" i="26"/>
  <c r="X357" i="29"/>
  <c r="Y356" i="29"/>
  <c r="X357" i="17"/>
  <c r="Y356" i="17"/>
  <c r="X358" i="29" l="1"/>
  <c r="Y357" i="29"/>
  <c r="X358" i="45"/>
  <c r="Y357" i="45"/>
  <c r="X358" i="34"/>
  <c r="Y357" i="34"/>
  <c r="X358" i="19"/>
  <c r="Y357" i="19"/>
  <c r="X358" i="37"/>
  <c r="Y357" i="37"/>
  <c r="X358" i="15"/>
  <c r="Y357" i="15"/>
  <c r="X358" i="25"/>
  <c r="Y357" i="25"/>
  <c r="Y357" i="21"/>
  <c r="X358" i="21"/>
  <c r="X358" i="35"/>
  <c r="Y357" i="35"/>
  <c r="X358" i="46"/>
  <c r="Y357" i="46"/>
  <c r="X358" i="36"/>
  <c r="Y357" i="36"/>
  <c r="X358" i="31"/>
  <c r="Y357" i="31"/>
  <c r="X358" i="40"/>
  <c r="Y357" i="40"/>
  <c r="X358" i="43"/>
  <c r="Y357" i="43"/>
  <c r="X358" i="24"/>
  <c r="Y357" i="24"/>
  <c r="X358" i="14"/>
  <c r="Y357" i="14"/>
  <c r="X358" i="17"/>
  <c r="Y357" i="17"/>
  <c r="X358" i="26"/>
  <c r="Y357" i="26"/>
  <c r="X358" i="20"/>
  <c r="Y357" i="20"/>
  <c r="X358" i="23"/>
  <c r="Y357" i="23"/>
  <c r="X358" i="47"/>
  <c r="Y357" i="47"/>
  <c r="X358" i="28"/>
  <c r="Y357" i="28"/>
  <c r="X358" i="16"/>
  <c r="Y357" i="16"/>
  <c r="X358" i="32"/>
  <c r="Y357" i="32"/>
  <c r="X358" i="39"/>
  <c r="Y357" i="39"/>
  <c r="X358" i="42"/>
  <c r="Y357" i="42"/>
  <c r="X358" i="27"/>
  <c r="Y357" i="27"/>
  <c r="X358" i="38"/>
  <c r="Y357" i="38"/>
  <c r="X358" i="30"/>
  <c r="Y357" i="30"/>
  <c r="X358" i="41"/>
  <c r="Y357" i="41"/>
  <c r="X358" i="33"/>
  <c r="Y357" i="33"/>
  <c r="X359" i="21" l="1"/>
  <c r="Y358" i="21"/>
  <c r="X359" i="41"/>
  <c r="Y358" i="41"/>
  <c r="X359" i="38"/>
  <c r="Y358" i="38"/>
  <c r="X359" i="42"/>
  <c r="Y358" i="42"/>
  <c r="X359" i="32"/>
  <c r="Y358" i="32"/>
  <c r="X359" i="28"/>
  <c r="Y358" i="28"/>
  <c r="X359" i="23"/>
  <c r="Y358" i="23"/>
  <c r="X359" i="26"/>
  <c r="Y358" i="26"/>
  <c r="X359" i="14"/>
  <c r="Y358" i="14"/>
  <c r="X359" i="43"/>
  <c r="Y358" i="43"/>
  <c r="X359" i="31"/>
  <c r="Y358" i="31"/>
  <c r="X359" i="46"/>
  <c r="Y358" i="46"/>
  <c r="X359" i="15"/>
  <c r="Y358" i="15"/>
  <c r="Y358" i="19"/>
  <c r="X359" i="19"/>
  <c r="X359" i="45"/>
  <c r="Y358" i="45"/>
  <c r="X359" i="33"/>
  <c r="Y358" i="33"/>
  <c r="X359" i="30"/>
  <c r="Y358" i="30"/>
  <c r="X359" i="27"/>
  <c r="Y358" i="27"/>
  <c r="X359" i="39"/>
  <c r="Y358" i="39"/>
  <c r="X359" i="16"/>
  <c r="Y358" i="16"/>
  <c r="X359" i="47"/>
  <c r="Y358" i="47"/>
  <c r="X359" i="20"/>
  <c r="Y358" i="20"/>
  <c r="X359" i="17"/>
  <c r="Y358" i="17"/>
  <c r="X359" i="24"/>
  <c r="Y358" i="24"/>
  <c r="X359" i="40"/>
  <c r="Y358" i="40"/>
  <c r="X359" i="36"/>
  <c r="Y358" i="36"/>
  <c r="X359" i="35"/>
  <c r="Y358" i="35"/>
  <c r="X359" i="25"/>
  <c r="Y358" i="25"/>
  <c r="X359" i="37"/>
  <c r="Y358" i="37"/>
  <c r="X359" i="34"/>
  <c r="Y358" i="34"/>
  <c r="X359" i="29"/>
  <c r="Y358" i="29"/>
  <c r="X360" i="19" l="1"/>
  <c r="Y359" i="19"/>
  <c r="X360" i="34"/>
  <c r="Y359" i="34"/>
  <c r="X360" i="25"/>
  <c r="Y359" i="25"/>
  <c r="X360" i="36"/>
  <c r="Y359" i="36"/>
  <c r="X360" i="24"/>
  <c r="Y359" i="24"/>
  <c r="X360" i="20"/>
  <c r="Y359" i="20"/>
  <c r="Y359" i="16"/>
  <c r="X360" i="16"/>
  <c r="X360" i="27"/>
  <c r="Y359" i="27"/>
  <c r="X360" i="33"/>
  <c r="Y359" i="33"/>
  <c r="X360" i="46"/>
  <c r="Y359" i="46"/>
  <c r="X360" i="43"/>
  <c r="Y359" i="43"/>
  <c r="X360" i="26"/>
  <c r="Y359" i="26"/>
  <c r="X360" i="28"/>
  <c r="Y359" i="28"/>
  <c r="X360" i="42"/>
  <c r="Y359" i="42"/>
  <c r="X360" i="41"/>
  <c r="Y359" i="41"/>
  <c r="X360" i="29"/>
  <c r="Y359" i="29"/>
  <c r="X360" i="37"/>
  <c r="Y359" i="37"/>
  <c r="X360" i="35"/>
  <c r="Y359" i="35"/>
  <c r="X360" i="40"/>
  <c r="Y359" i="40"/>
  <c r="X360" i="17"/>
  <c r="Y359" i="17"/>
  <c r="X360" i="47"/>
  <c r="Y359" i="47"/>
  <c r="X360" i="39"/>
  <c r="Y359" i="39"/>
  <c r="X360" i="30"/>
  <c r="Y359" i="30"/>
  <c r="X360" i="45"/>
  <c r="Y359" i="45"/>
  <c r="X360" i="15"/>
  <c r="Y359" i="15"/>
  <c r="X360" i="31"/>
  <c r="Y359" i="31"/>
  <c r="Y359" i="14"/>
  <c r="X360" i="14"/>
  <c r="X360" i="23"/>
  <c r="Y359" i="23"/>
  <c r="X360" i="32"/>
  <c r="Y359" i="32"/>
  <c r="X360" i="38"/>
  <c r="Y359" i="38"/>
  <c r="X360" i="21"/>
  <c r="Y359" i="21"/>
  <c r="X361" i="38" l="1"/>
  <c r="Y360" i="38"/>
  <c r="X361" i="23"/>
  <c r="Y360" i="23"/>
  <c r="X361" i="31"/>
  <c r="Y360" i="31"/>
  <c r="X361" i="45"/>
  <c r="Y360" i="45"/>
  <c r="X361" i="39"/>
  <c r="Y360" i="39"/>
  <c r="X361" i="17"/>
  <c r="Y360" i="17"/>
  <c r="X361" i="35"/>
  <c r="Y360" i="35"/>
  <c r="X361" i="29"/>
  <c r="Y360" i="29"/>
  <c r="X361" i="42"/>
  <c r="Y360" i="42"/>
  <c r="X361" i="26"/>
  <c r="Y360" i="26"/>
  <c r="X361" i="46"/>
  <c r="Y360" i="46"/>
  <c r="X361" i="27"/>
  <c r="Y360" i="27"/>
  <c r="X361" i="20"/>
  <c r="Y360" i="20"/>
  <c r="X361" i="36"/>
  <c r="Y360" i="36"/>
  <c r="X361" i="34"/>
  <c r="Y360" i="34"/>
  <c r="X361" i="16"/>
  <c r="Y360" i="16"/>
  <c r="Y360" i="14"/>
  <c r="X361" i="14"/>
  <c r="Y360" i="21"/>
  <c r="X361" i="21"/>
  <c r="X361" i="32"/>
  <c r="Y360" i="32"/>
  <c r="X361" i="15"/>
  <c r="Y360" i="15"/>
  <c r="X361" i="30"/>
  <c r="Y360" i="30"/>
  <c r="X361" i="47"/>
  <c r="Y360" i="47"/>
  <c r="X361" i="40"/>
  <c r="Y360" i="40"/>
  <c r="X361" i="37"/>
  <c r="Y360" i="37"/>
  <c r="X361" i="41"/>
  <c r="Y360" i="41"/>
  <c r="X361" i="28"/>
  <c r="Y360" i="28"/>
  <c r="X361" i="43"/>
  <c r="Y360" i="43"/>
  <c r="X361" i="33"/>
  <c r="Y360" i="33"/>
  <c r="X361" i="24"/>
  <c r="Y360" i="24"/>
  <c r="X361" i="25"/>
  <c r="Y360" i="25"/>
  <c r="X361" i="19"/>
  <c r="Y360" i="19"/>
  <c r="X362" i="21" l="1"/>
  <c r="Y361" i="21"/>
  <c r="X362" i="25"/>
  <c r="Y361" i="25"/>
  <c r="X362" i="33"/>
  <c r="Y361" i="33"/>
  <c r="X362" i="28"/>
  <c r="Y361" i="28"/>
  <c r="X362" i="37"/>
  <c r="Y361" i="37"/>
  <c r="X362" i="47"/>
  <c r="Y361" i="47"/>
  <c r="X362" i="15"/>
  <c r="Y361" i="15"/>
  <c r="Y361" i="16"/>
  <c r="X362" i="16"/>
  <c r="X362" i="36"/>
  <c r="Y361" i="36"/>
  <c r="X362" i="27"/>
  <c r="Y361" i="27"/>
  <c r="X362" i="26"/>
  <c r="Y361" i="26"/>
  <c r="X362" i="29"/>
  <c r="Y361" i="29"/>
  <c r="X362" i="17"/>
  <c r="Y361" i="17"/>
  <c r="X362" i="45"/>
  <c r="Y361" i="45"/>
  <c r="X362" i="23"/>
  <c r="Y361" i="23"/>
  <c r="X362" i="14"/>
  <c r="Y361" i="14"/>
  <c r="X362" i="19"/>
  <c r="Y361" i="19"/>
  <c r="X362" i="24"/>
  <c r="Y361" i="24"/>
  <c r="X362" i="43"/>
  <c r="Y361" i="43"/>
  <c r="X362" i="41"/>
  <c r="Y361" i="41"/>
  <c r="X362" i="40"/>
  <c r="Y361" i="40"/>
  <c r="X362" i="30"/>
  <c r="Y361" i="30"/>
  <c r="X362" i="32"/>
  <c r="Y361" i="32"/>
  <c r="X362" i="34"/>
  <c r="Y361" i="34"/>
  <c r="X362" i="20"/>
  <c r="Y361" i="20"/>
  <c r="X362" i="46"/>
  <c r="Y361" i="46"/>
  <c r="X362" i="42"/>
  <c r="Y361" i="42"/>
  <c r="X362" i="35"/>
  <c r="Y361" i="35"/>
  <c r="X362" i="39"/>
  <c r="Y361" i="39"/>
  <c r="X362" i="31"/>
  <c r="Y361" i="31"/>
  <c r="X362" i="38"/>
  <c r="Y361" i="38"/>
  <c r="X363" i="16" l="1"/>
  <c r="Y362" i="16"/>
  <c r="X363" i="31"/>
  <c r="Y362" i="31"/>
  <c r="X363" i="35"/>
  <c r="Y362" i="35"/>
  <c r="X363" i="46"/>
  <c r="Y362" i="46"/>
  <c r="Y362" i="34"/>
  <c r="X363" i="34"/>
  <c r="Y362" i="30"/>
  <c r="X363" i="30"/>
  <c r="X363" i="41"/>
  <c r="Y362" i="41"/>
  <c r="X363" i="24"/>
  <c r="Y362" i="24"/>
  <c r="X363" i="14"/>
  <c r="Y362" i="14"/>
  <c r="X363" i="45"/>
  <c r="Y362" i="45"/>
  <c r="X363" i="29"/>
  <c r="Y362" i="29"/>
  <c r="X363" i="27"/>
  <c r="Y362" i="27"/>
  <c r="X363" i="47"/>
  <c r="Y362" i="47"/>
  <c r="X363" i="28"/>
  <c r="Y362" i="28"/>
  <c r="X363" i="25"/>
  <c r="Y362" i="25"/>
  <c r="X363" i="38"/>
  <c r="Y362" i="38"/>
  <c r="X363" i="39"/>
  <c r="Y362" i="39"/>
  <c r="X363" i="42"/>
  <c r="Y362" i="42"/>
  <c r="X363" i="20"/>
  <c r="Y362" i="20"/>
  <c r="X363" i="32"/>
  <c r="Y362" i="32"/>
  <c r="X363" i="40"/>
  <c r="Y362" i="40"/>
  <c r="X363" i="43"/>
  <c r="Y362" i="43"/>
  <c r="X363" i="19"/>
  <c r="Y362" i="19"/>
  <c r="X363" i="23"/>
  <c r="Y362" i="23"/>
  <c r="Y362" i="17"/>
  <c r="X363" i="17"/>
  <c r="Y362" i="26"/>
  <c r="X363" i="26"/>
  <c r="X363" i="36"/>
  <c r="Y362" i="36"/>
  <c r="X363" i="15"/>
  <c r="Y362" i="15"/>
  <c r="X363" i="37"/>
  <c r="Y362" i="37"/>
  <c r="X363" i="33"/>
  <c r="Y362" i="33"/>
  <c r="X363" i="21"/>
  <c r="Y362" i="21"/>
  <c r="X364" i="30" l="1"/>
  <c r="Y363" i="30"/>
  <c r="X364" i="26"/>
  <c r="Y363" i="26"/>
  <c r="X364" i="33"/>
  <c r="Y363" i="33"/>
  <c r="X364" i="15"/>
  <c r="Y363" i="15"/>
  <c r="Y363" i="23"/>
  <c r="X364" i="23"/>
  <c r="X364" i="43"/>
  <c r="Y363" i="43"/>
  <c r="X364" i="32"/>
  <c r="Y363" i="32"/>
  <c r="X364" i="42"/>
  <c r="Y363" i="42"/>
  <c r="X364" i="38"/>
  <c r="Y363" i="38"/>
  <c r="X364" i="28"/>
  <c r="Y363" i="28"/>
  <c r="X364" i="27"/>
  <c r="Y363" i="27"/>
  <c r="X364" i="45"/>
  <c r="Y363" i="45"/>
  <c r="X364" i="24"/>
  <c r="Y363" i="24"/>
  <c r="X364" i="46"/>
  <c r="Y363" i="46"/>
  <c r="X364" i="31"/>
  <c r="Y363" i="31"/>
  <c r="X364" i="34"/>
  <c r="Y363" i="34"/>
  <c r="X364" i="17"/>
  <c r="Y363" i="17"/>
  <c r="X364" i="21"/>
  <c r="Y363" i="21"/>
  <c r="X364" i="37"/>
  <c r="Y363" i="37"/>
  <c r="X364" i="36"/>
  <c r="Y363" i="36"/>
  <c r="X364" i="19"/>
  <c r="Y363" i="19"/>
  <c r="X364" i="40"/>
  <c r="Y363" i="40"/>
  <c r="X364" i="20"/>
  <c r="Y363" i="20"/>
  <c r="X364" i="39"/>
  <c r="Y363" i="39"/>
  <c r="X364" i="25"/>
  <c r="Y363" i="25"/>
  <c r="X364" i="47"/>
  <c r="Y363" i="47"/>
  <c r="X364" i="29"/>
  <c r="Y363" i="29"/>
  <c r="Y363" i="14"/>
  <c r="X364" i="14"/>
  <c r="X364" i="41"/>
  <c r="Y363" i="41"/>
  <c r="X364" i="35"/>
  <c r="Y363" i="35"/>
  <c r="Y363" i="16"/>
  <c r="X364" i="16"/>
  <c r="X365" i="35" l="1"/>
  <c r="Y364" i="35"/>
  <c r="X365" i="47"/>
  <c r="Y364" i="47"/>
  <c r="X365" i="39"/>
  <c r="Y364" i="39"/>
  <c r="X365" i="40"/>
  <c r="Y364" i="40"/>
  <c r="X365" i="36"/>
  <c r="Y364" i="36"/>
  <c r="X365" i="21"/>
  <c r="Y364" i="21"/>
  <c r="X365" i="34"/>
  <c r="Y364" i="34"/>
  <c r="X365" i="46"/>
  <c r="Y364" i="46"/>
  <c r="X365" i="45"/>
  <c r="Y364" i="45"/>
  <c r="Y364" i="28"/>
  <c r="X365" i="28"/>
  <c r="X365" i="42"/>
  <c r="Y364" i="42"/>
  <c r="X365" i="43"/>
  <c r="Y364" i="43"/>
  <c r="X365" i="15"/>
  <c r="Y364" i="15"/>
  <c r="X365" i="26"/>
  <c r="Y364" i="26"/>
  <c r="X365" i="16"/>
  <c r="Y364" i="16"/>
  <c r="X365" i="23"/>
  <c r="Y364" i="23"/>
  <c r="Y364" i="14"/>
  <c r="X365" i="14"/>
  <c r="X365" i="41"/>
  <c r="Y364" i="41"/>
  <c r="X365" i="29"/>
  <c r="Y364" i="29"/>
  <c r="X365" i="25"/>
  <c r="Y364" i="25"/>
  <c r="X365" i="20"/>
  <c r="Y364" i="20"/>
  <c r="X365" i="19"/>
  <c r="Y364" i="19"/>
  <c r="X365" i="37"/>
  <c r="Y364" i="37"/>
  <c r="X365" i="17"/>
  <c r="Y364" i="17"/>
  <c r="X365" i="31"/>
  <c r="Y364" i="31"/>
  <c r="X365" i="24"/>
  <c r="Y364" i="24"/>
  <c r="X365" i="27"/>
  <c r="Y364" i="27"/>
  <c r="X365" i="38"/>
  <c r="Y364" i="38"/>
  <c r="X365" i="32"/>
  <c r="Y364" i="32"/>
  <c r="X365" i="33"/>
  <c r="Y364" i="33"/>
  <c r="X365" i="30"/>
  <c r="Y364" i="30"/>
  <c r="X366" i="28" l="1"/>
  <c r="Y365" i="28"/>
  <c r="X366" i="33"/>
  <c r="Y365" i="33"/>
  <c r="X366" i="38"/>
  <c r="Y365" i="38"/>
  <c r="X366" i="24"/>
  <c r="Y365" i="24"/>
  <c r="X366" i="17"/>
  <c r="Y365" i="17"/>
  <c r="X366" i="19"/>
  <c r="Y365" i="19"/>
  <c r="X366" i="25"/>
  <c r="Y365" i="25"/>
  <c r="X366" i="41"/>
  <c r="Y365" i="41"/>
  <c r="X366" i="23"/>
  <c r="Y365" i="23"/>
  <c r="X366" i="26"/>
  <c r="Y365" i="26"/>
  <c r="X366" i="43"/>
  <c r="Y365" i="43"/>
  <c r="X366" i="46"/>
  <c r="Y365" i="46"/>
  <c r="X366" i="21"/>
  <c r="Y365" i="21"/>
  <c r="X366" i="40"/>
  <c r="Y365" i="40"/>
  <c r="X366" i="47"/>
  <c r="Y365" i="47"/>
  <c r="Y365" i="14"/>
  <c r="X366" i="14"/>
  <c r="X366" i="30"/>
  <c r="Y365" i="30"/>
  <c r="X366" i="32"/>
  <c r="Y365" i="32"/>
  <c r="X366" i="27"/>
  <c r="Y365" i="27"/>
  <c r="X366" i="31"/>
  <c r="Y365" i="31"/>
  <c r="X366" i="37"/>
  <c r="Y365" i="37"/>
  <c r="X366" i="20"/>
  <c r="Y365" i="20"/>
  <c r="X366" i="29"/>
  <c r="Y365" i="29"/>
  <c r="Y365" i="16"/>
  <c r="X366" i="16"/>
  <c r="X366" i="15"/>
  <c r="Y365" i="15"/>
  <c r="X366" i="42"/>
  <c r="Y365" i="42"/>
  <c r="X366" i="45"/>
  <c r="Y365" i="45"/>
  <c r="X366" i="34"/>
  <c r="Y365" i="34"/>
  <c r="X366" i="36"/>
  <c r="Y365" i="36"/>
  <c r="X366" i="39"/>
  <c r="Y365" i="39"/>
  <c r="X366" i="35"/>
  <c r="Y365" i="35"/>
  <c r="X367" i="16" l="1"/>
  <c r="Y366" i="16"/>
  <c r="Y366" i="14"/>
  <c r="X367" i="14"/>
  <c r="X367" i="39"/>
  <c r="Y366" i="39"/>
  <c r="X367" i="34"/>
  <c r="Y366" i="34"/>
  <c r="X367" i="42"/>
  <c r="Y366" i="42"/>
  <c r="X367" i="20"/>
  <c r="Y366" i="20"/>
  <c r="X367" i="31"/>
  <c r="Y366" i="31"/>
  <c r="X367" i="32"/>
  <c r="Y366" i="32"/>
  <c r="X367" i="40"/>
  <c r="Y366" i="40"/>
  <c r="X367" i="46"/>
  <c r="Y366" i="46"/>
  <c r="X367" i="26"/>
  <c r="Y366" i="26"/>
  <c r="X367" i="41"/>
  <c r="Y366" i="41"/>
  <c r="X367" i="19"/>
  <c r="Y366" i="19"/>
  <c r="X367" i="24"/>
  <c r="Y366" i="24"/>
  <c r="X367" i="33"/>
  <c r="Y366" i="33"/>
  <c r="X367" i="35"/>
  <c r="Y366" i="35"/>
  <c r="X367" i="36"/>
  <c r="Y366" i="36"/>
  <c r="X367" i="45"/>
  <c r="Y366" i="45"/>
  <c r="X367" i="15"/>
  <c r="Y366" i="15"/>
  <c r="X367" i="29"/>
  <c r="Y366" i="29"/>
  <c r="X367" i="37"/>
  <c r="Y366" i="37"/>
  <c r="X367" i="27"/>
  <c r="Y366" i="27"/>
  <c r="X367" i="30"/>
  <c r="Y366" i="30"/>
  <c r="X367" i="47"/>
  <c r="Y366" i="47"/>
  <c r="X367" i="21"/>
  <c r="Y366" i="21"/>
  <c r="X367" i="43"/>
  <c r="Y366" i="43"/>
  <c r="X367" i="23"/>
  <c r="Y366" i="23"/>
  <c r="X367" i="25"/>
  <c r="Y366" i="25"/>
  <c r="X367" i="17"/>
  <c r="Y366" i="17"/>
  <c r="X367" i="38"/>
  <c r="Y366" i="38"/>
  <c r="X367" i="28"/>
  <c r="Y366" i="28"/>
  <c r="Y367" i="14" l="1"/>
  <c r="X368" i="14"/>
  <c r="X368" i="38"/>
  <c r="Y367" i="38"/>
  <c r="X368" i="25"/>
  <c r="Y367" i="25"/>
  <c r="Y367" i="43"/>
  <c r="X368" i="43"/>
  <c r="X368" i="47"/>
  <c r="Y367" i="47"/>
  <c r="Y367" i="27"/>
  <c r="X368" i="27"/>
  <c r="Y367" i="29"/>
  <c r="X368" i="29"/>
  <c r="X368" i="45"/>
  <c r="Y367" i="45"/>
  <c r="Y367" i="35"/>
  <c r="X368" i="35"/>
  <c r="X368" i="24"/>
  <c r="Y367" i="24"/>
  <c r="X368" i="41"/>
  <c r="Y367" i="41"/>
  <c r="Y367" i="46"/>
  <c r="X368" i="46"/>
  <c r="X368" i="32"/>
  <c r="Y367" i="32"/>
  <c r="X368" i="20"/>
  <c r="Y367" i="20"/>
  <c r="X368" i="34"/>
  <c r="Y367" i="34"/>
  <c r="X368" i="28"/>
  <c r="Y367" i="28"/>
  <c r="X368" i="17"/>
  <c r="Y367" i="17"/>
  <c r="Y367" i="23"/>
  <c r="X368" i="23"/>
  <c r="Y367" i="21"/>
  <c r="X368" i="21"/>
  <c r="X368" i="30"/>
  <c r="Y367" i="30"/>
  <c r="Y367" i="37"/>
  <c r="X368" i="37"/>
  <c r="X368" i="15"/>
  <c r="Y367" i="15"/>
  <c r="X368" i="36"/>
  <c r="Y367" i="36"/>
  <c r="Y367" i="33"/>
  <c r="X368" i="33"/>
  <c r="X368" i="19"/>
  <c r="Y367" i="19"/>
  <c r="X368" i="26"/>
  <c r="Y367" i="26"/>
  <c r="X368" i="40"/>
  <c r="Y367" i="40"/>
  <c r="X368" i="31"/>
  <c r="Y367" i="31"/>
  <c r="X368" i="42"/>
  <c r="Y367" i="42"/>
  <c r="Y367" i="39"/>
  <c r="X368" i="39"/>
  <c r="X368" i="16"/>
  <c r="Y367" i="16"/>
  <c r="X369" i="33" l="1"/>
  <c r="Y368" i="33"/>
  <c r="X369" i="23"/>
  <c r="Y368" i="23"/>
  <c r="X369" i="46"/>
  <c r="Y368" i="46"/>
  <c r="X369" i="27"/>
  <c r="Y368" i="27"/>
  <c r="X369" i="43"/>
  <c r="Y368" i="43"/>
  <c r="X369" i="26"/>
  <c r="Y368" i="26"/>
  <c r="X369" i="15"/>
  <c r="Y368" i="15"/>
  <c r="X369" i="30"/>
  <c r="Y368" i="30"/>
  <c r="X369" i="28"/>
  <c r="Y368" i="28"/>
  <c r="X369" i="20"/>
  <c r="Y368" i="20"/>
  <c r="X369" i="24"/>
  <c r="Y368" i="24"/>
  <c r="X369" i="45"/>
  <c r="Y368" i="45"/>
  <c r="X369" i="38"/>
  <c r="Y368" i="38"/>
  <c r="X369" i="37"/>
  <c r="Y368" i="37"/>
  <c r="Y368" i="21"/>
  <c r="X369" i="21"/>
  <c r="Y368" i="35"/>
  <c r="X369" i="35"/>
  <c r="Y368" i="29"/>
  <c r="X369" i="29"/>
  <c r="Y368" i="14"/>
  <c r="X369" i="14"/>
  <c r="X369" i="39"/>
  <c r="Y368" i="39"/>
  <c r="X369" i="31"/>
  <c r="Y368" i="31"/>
  <c r="X369" i="16"/>
  <c r="Y368" i="16"/>
  <c r="X369" i="42"/>
  <c r="Y368" i="42"/>
  <c r="X369" i="40"/>
  <c r="Y368" i="40"/>
  <c r="Y368" i="19"/>
  <c r="X369" i="19"/>
  <c r="X369" i="36"/>
  <c r="Y368" i="36"/>
  <c r="X369" i="17"/>
  <c r="Y368" i="17"/>
  <c r="X369" i="34"/>
  <c r="Y368" i="34"/>
  <c r="X369" i="32"/>
  <c r="Y368" i="32"/>
  <c r="Y368" i="41"/>
  <c r="X369" i="41"/>
  <c r="X369" i="47"/>
  <c r="Y368" i="47"/>
  <c r="Y368" i="25"/>
  <c r="X369" i="25"/>
  <c r="Y369" i="14" l="1"/>
  <c r="X370" i="14"/>
  <c r="Y369" i="35"/>
  <c r="X370" i="35"/>
  <c r="Y369" i="19"/>
  <c r="X370" i="19"/>
  <c r="X370" i="47"/>
  <c r="Y369" i="47"/>
  <c r="X370" i="32"/>
  <c r="Y369" i="32"/>
  <c r="X370" i="17"/>
  <c r="Y369" i="17"/>
  <c r="X370" i="42"/>
  <c r="Y369" i="42"/>
  <c r="Y369" i="31"/>
  <c r="X370" i="31"/>
  <c r="X370" i="37"/>
  <c r="Y369" i="37"/>
  <c r="X370" i="45"/>
  <c r="Y369" i="45"/>
  <c r="X370" i="20"/>
  <c r="Y369" i="20"/>
  <c r="X370" i="30"/>
  <c r="Y369" i="30"/>
  <c r="X370" i="26"/>
  <c r="Y369" i="26"/>
  <c r="X370" i="27"/>
  <c r="Y369" i="27"/>
  <c r="Y369" i="23"/>
  <c r="X370" i="23"/>
  <c r="X370" i="41"/>
  <c r="Y369" i="41"/>
  <c r="Y369" i="29"/>
  <c r="X370" i="29"/>
  <c r="X370" i="21"/>
  <c r="Y369" i="21"/>
  <c r="Y369" i="25"/>
  <c r="X370" i="25"/>
  <c r="X370" i="34"/>
  <c r="Y369" i="34"/>
  <c r="X370" i="36"/>
  <c r="Y369" i="36"/>
  <c r="X370" i="40"/>
  <c r="Y369" i="40"/>
  <c r="X370" i="16"/>
  <c r="Y369" i="16"/>
  <c r="Y369" i="39"/>
  <c r="X370" i="39"/>
  <c r="X370" i="38"/>
  <c r="Y369" i="38"/>
  <c r="X370" i="24"/>
  <c r="Y369" i="24"/>
  <c r="X370" i="28"/>
  <c r="Y369" i="28"/>
  <c r="X370" i="15"/>
  <c r="Y369" i="15"/>
  <c r="Y369" i="43"/>
  <c r="X370" i="43"/>
  <c r="X370" i="46"/>
  <c r="Y369" i="46"/>
  <c r="X370" i="33"/>
  <c r="Y369" i="33"/>
  <c r="Y370" i="39" l="1"/>
  <c r="X371" i="39"/>
  <c r="Y370" i="31"/>
  <c r="X371" i="31"/>
  <c r="Y370" i="35"/>
  <c r="X371" i="35"/>
  <c r="Y370" i="46"/>
  <c r="X371" i="46"/>
  <c r="X371" i="15"/>
  <c r="Y370" i="15"/>
  <c r="X371" i="24"/>
  <c r="Y370" i="24"/>
  <c r="X371" i="40"/>
  <c r="Y370" i="40"/>
  <c r="X371" i="34"/>
  <c r="Y370" i="34"/>
  <c r="X371" i="21"/>
  <c r="Y370" i="21"/>
  <c r="Y370" i="41"/>
  <c r="X371" i="41"/>
  <c r="Y370" i="27"/>
  <c r="X371" i="27"/>
  <c r="X371" i="30"/>
  <c r="Y370" i="30"/>
  <c r="X371" i="45"/>
  <c r="Y370" i="45"/>
  <c r="X371" i="17"/>
  <c r="Y370" i="17"/>
  <c r="X371" i="47"/>
  <c r="Y370" i="47"/>
  <c r="Y370" i="43"/>
  <c r="X371" i="43"/>
  <c r="Y370" i="25"/>
  <c r="X371" i="25"/>
  <c r="X371" i="29"/>
  <c r="Y370" i="29"/>
  <c r="Y370" i="23"/>
  <c r="X371" i="23"/>
  <c r="Y370" i="19"/>
  <c r="X371" i="19"/>
  <c r="X371" i="14"/>
  <c r="Y370" i="14"/>
  <c r="Y370" i="33"/>
  <c r="X371" i="33"/>
  <c r="X371" i="28"/>
  <c r="Y370" i="28"/>
  <c r="X371" i="38"/>
  <c r="Y370" i="38"/>
  <c r="X371" i="16"/>
  <c r="Y370" i="16"/>
  <c r="X371" i="36"/>
  <c r="Y370" i="36"/>
  <c r="X371" i="26"/>
  <c r="Y370" i="26"/>
  <c r="X371" i="20"/>
  <c r="Y370" i="20"/>
  <c r="X371" i="37"/>
  <c r="Y370" i="37"/>
  <c r="X371" i="42"/>
  <c r="Y370" i="42"/>
  <c r="X371" i="32"/>
  <c r="Y370" i="32"/>
  <c r="X372" i="42" l="1"/>
  <c r="Y371" i="42"/>
  <c r="Y371" i="33"/>
  <c r="X372" i="33"/>
  <c r="Y371" i="19"/>
  <c r="X372" i="19"/>
  <c r="Y371" i="43"/>
  <c r="X372" i="43"/>
  <c r="X372" i="41"/>
  <c r="Y371" i="41"/>
  <c r="X372" i="46"/>
  <c r="Y371" i="46"/>
  <c r="Y371" i="31"/>
  <c r="X372" i="31"/>
  <c r="X372" i="38"/>
  <c r="Y371" i="38"/>
  <c r="Y371" i="29"/>
  <c r="X372" i="29"/>
  <c r="X372" i="17"/>
  <c r="Y371" i="17"/>
  <c r="X372" i="30"/>
  <c r="Y371" i="30"/>
  <c r="X372" i="34"/>
  <c r="Y371" i="34"/>
  <c r="X372" i="24"/>
  <c r="Y371" i="24"/>
  <c r="X372" i="36"/>
  <c r="Y371" i="36"/>
  <c r="Y371" i="23"/>
  <c r="X372" i="23"/>
  <c r="Y371" i="25"/>
  <c r="X372" i="25"/>
  <c r="X372" i="27"/>
  <c r="Y371" i="27"/>
  <c r="Y371" i="35"/>
  <c r="X372" i="35"/>
  <c r="Y371" i="39"/>
  <c r="X372" i="39"/>
  <c r="X372" i="20"/>
  <c r="Y371" i="20"/>
  <c r="X372" i="32"/>
  <c r="Y371" i="32"/>
  <c r="X372" i="37"/>
  <c r="Y371" i="37"/>
  <c r="X372" i="26"/>
  <c r="Y371" i="26"/>
  <c r="Y371" i="16"/>
  <c r="X372" i="16"/>
  <c r="X372" i="28"/>
  <c r="Y371" i="28"/>
  <c r="X372" i="14"/>
  <c r="Y371" i="14"/>
  <c r="X372" i="47"/>
  <c r="Y371" i="47"/>
  <c r="X372" i="45"/>
  <c r="Y371" i="45"/>
  <c r="X372" i="21"/>
  <c r="Y371" i="21"/>
  <c r="X372" i="40"/>
  <c r="Y371" i="40"/>
  <c r="X372" i="15"/>
  <c r="Y371" i="15"/>
  <c r="Y372" i="35" l="1"/>
  <c r="X373" i="35"/>
  <c r="Y372" i="25"/>
  <c r="X373" i="25"/>
  <c r="X373" i="43"/>
  <c r="Y372" i="43"/>
  <c r="Y372" i="33"/>
  <c r="X373" i="33"/>
  <c r="X373" i="16"/>
  <c r="Y372" i="16"/>
  <c r="X373" i="45"/>
  <c r="Y372" i="45"/>
  <c r="X373" i="37"/>
  <c r="Y372" i="37"/>
  <c r="X373" i="20"/>
  <c r="Y372" i="20"/>
  <c r="X373" i="36"/>
  <c r="Y372" i="36"/>
  <c r="X373" i="34"/>
  <c r="Y372" i="34"/>
  <c r="X373" i="17"/>
  <c r="Y372" i="17"/>
  <c r="X373" i="38"/>
  <c r="Y372" i="38"/>
  <c r="Y372" i="46"/>
  <c r="X373" i="46"/>
  <c r="X373" i="40"/>
  <c r="Y372" i="40"/>
  <c r="Y372" i="39"/>
  <c r="X373" i="39"/>
  <c r="Y372" i="23"/>
  <c r="X373" i="23"/>
  <c r="Y372" i="29"/>
  <c r="X373" i="29"/>
  <c r="X373" i="31"/>
  <c r="Y372" i="31"/>
  <c r="Y372" i="19"/>
  <c r="X373" i="19"/>
  <c r="X373" i="14"/>
  <c r="Y372" i="14"/>
  <c r="X373" i="15"/>
  <c r="Y372" i="15"/>
  <c r="X373" i="21"/>
  <c r="Y372" i="21"/>
  <c r="X373" i="47"/>
  <c r="Y372" i="47"/>
  <c r="X373" i="28"/>
  <c r="Y372" i="28"/>
  <c r="X373" i="26"/>
  <c r="Y372" i="26"/>
  <c r="X373" i="32"/>
  <c r="Y372" i="32"/>
  <c r="X373" i="27"/>
  <c r="Y372" i="27"/>
  <c r="X373" i="24"/>
  <c r="Y372" i="24"/>
  <c r="X373" i="30"/>
  <c r="Y372" i="30"/>
  <c r="Y372" i="41"/>
  <c r="X373" i="41"/>
  <c r="X373" i="42"/>
  <c r="Y372" i="42"/>
  <c r="Y373" i="23" l="1"/>
  <c r="X374" i="23"/>
  <c r="X374" i="33"/>
  <c r="Y373" i="33"/>
  <c r="Y373" i="25"/>
  <c r="X374" i="25"/>
  <c r="X374" i="41"/>
  <c r="Y373" i="41"/>
  <c r="X374" i="24"/>
  <c r="Y373" i="24"/>
  <c r="X374" i="32"/>
  <c r="Y373" i="32"/>
  <c r="X374" i="28"/>
  <c r="Y373" i="28"/>
  <c r="X374" i="21"/>
  <c r="Y373" i="21"/>
  <c r="Y373" i="14"/>
  <c r="X374" i="14"/>
  <c r="X374" i="31"/>
  <c r="Y373" i="31"/>
  <c r="X374" i="40"/>
  <c r="Y373" i="40"/>
  <c r="X374" i="38"/>
  <c r="Y373" i="38"/>
  <c r="X374" i="34"/>
  <c r="Y373" i="34"/>
  <c r="X374" i="20"/>
  <c r="Y373" i="20"/>
  <c r="X374" i="45"/>
  <c r="Y373" i="45"/>
  <c r="Y373" i="19"/>
  <c r="X374" i="19"/>
  <c r="Y373" i="29"/>
  <c r="X374" i="29"/>
  <c r="Y373" i="39"/>
  <c r="X374" i="39"/>
  <c r="X374" i="46"/>
  <c r="Y373" i="46"/>
  <c r="X374" i="35"/>
  <c r="Y373" i="35"/>
  <c r="X374" i="42"/>
  <c r="Y373" i="42"/>
  <c r="X374" i="30"/>
  <c r="Y373" i="30"/>
  <c r="X374" i="27"/>
  <c r="Y373" i="27"/>
  <c r="X374" i="26"/>
  <c r="Y373" i="26"/>
  <c r="X374" i="47"/>
  <c r="Y373" i="47"/>
  <c r="X374" i="15"/>
  <c r="Y373" i="15"/>
  <c r="X374" i="17"/>
  <c r="Y373" i="17"/>
  <c r="X374" i="36"/>
  <c r="Y373" i="36"/>
  <c r="Y373" i="37"/>
  <c r="X374" i="37"/>
  <c r="Y373" i="16"/>
  <c r="X374" i="16"/>
  <c r="Y373" i="43"/>
  <c r="X374" i="43"/>
  <c r="Y374" i="16" l="1"/>
  <c r="X375" i="16"/>
  <c r="X375" i="19"/>
  <c r="Y374" i="19"/>
  <c r="X375" i="36"/>
  <c r="Y374" i="36"/>
  <c r="X375" i="15"/>
  <c r="Y374" i="15"/>
  <c r="X375" i="26"/>
  <c r="Y374" i="26"/>
  <c r="X375" i="30"/>
  <c r="Y374" i="30"/>
  <c r="X375" i="35"/>
  <c r="Y374" i="35"/>
  <c r="X375" i="20"/>
  <c r="Y374" i="20"/>
  <c r="X375" i="38"/>
  <c r="Y374" i="38"/>
  <c r="Y374" i="31"/>
  <c r="X375" i="31"/>
  <c r="Y374" i="21"/>
  <c r="X375" i="21"/>
  <c r="X375" i="32"/>
  <c r="Y374" i="32"/>
  <c r="Y374" i="41"/>
  <c r="X375" i="41"/>
  <c r="Y374" i="33"/>
  <c r="X375" i="33"/>
  <c r="X375" i="39"/>
  <c r="Y374" i="39"/>
  <c r="X375" i="29"/>
  <c r="Y374" i="29"/>
  <c r="X375" i="14"/>
  <c r="Y374" i="14"/>
  <c r="Y374" i="25"/>
  <c r="X375" i="25"/>
  <c r="X375" i="23"/>
  <c r="Y374" i="23"/>
  <c r="Y374" i="43"/>
  <c r="X375" i="43"/>
  <c r="Y374" i="37"/>
  <c r="X375" i="37"/>
  <c r="X375" i="17"/>
  <c r="Y374" i="17"/>
  <c r="X375" i="47"/>
  <c r="Y374" i="47"/>
  <c r="Y374" i="27"/>
  <c r="X375" i="27"/>
  <c r="X375" i="42"/>
  <c r="Y374" i="42"/>
  <c r="X375" i="46"/>
  <c r="Y374" i="46"/>
  <c r="X375" i="45"/>
  <c r="Y374" i="45"/>
  <c r="X375" i="34"/>
  <c r="Y374" i="34"/>
  <c r="X375" i="40"/>
  <c r="Y374" i="40"/>
  <c r="X375" i="28"/>
  <c r="Y374" i="28"/>
  <c r="X375" i="24"/>
  <c r="Y374" i="24"/>
  <c r="X376" i="27" l="1"/>
  <c r="Y375" i="27"/>
  <c r="X376" i="43"/>
  <c r="Y375" i="43"/>
  <c r="Y375" i="25"/>
  <c r="X376" i="25"/>
  <c r="Y375" i="33"/>
  <c r="X376" i="33"/>
  <c r="Y375" i="31"/>
  <c r="X376" i="31"/>
  <c r="X376" i="28"/>
  <c r="Y375" i="28"/>
  <c r="X376" i="34"/>
  <c r="Y375" i="34"/>
  <c r="X376" i="46"/>
  <c r="Y375" i="46"/>
  <c r="X376" i="17"/>
  <c r="Y375" i="17"/>
  <c r="Y375" i="29"/>
  <c r="X376" i="29"/>
  <c r="X376" i="32"/>
  <c r="Y375" i="32"/>
  <c r="X376" i="20"/>
  <c r="Y375" i="20"/>
  <c r="X376" i="30"/>
  <c r="Y375" i="30"/>
  <c r="X376" i="15"/>
  <c r="Y375" i="15"/>
  <c r="Y375" i="19"/>
  <c r="X376" i="19"/>
  <c r="Y375" i="37"/>
  <c r="X376" i="37"/>
  <c r="Y375" i="41"/>
  <c r="X376" i="41"/>
  <c r="X376" i="21"/>
  <c r="Y375" i="21"/>
  <c r="Y375" i="16"/>
  <c r="X376" i="16"/>
  <c r="X376" i="24"/>
  <c r="Y375" i="24"/>
  <c r="X376" i="40"/>
  <c r="Y375" i="40"/>
  <c r="X376" i="45"/>
  <c r="Y375" i="45"/>
  <c r="X376" i="42"/>
  <c r="Y375" i="42"/>
  <c r="X376" i="47"/>
  <c r="Y375" i="47"/>
  <c r="Y375" i="23"/>
  <c r="X376" i="23"/>
  <c r="Y375" i="14"/>
  <c r="X376" i="14"/>
  <c r="X376" i="39"/>
  <c r="Y375" i="39"/>
  <c r="X376" i="38"/>
  <c r="Y375" i="38"/>
  <c r="X376" i="35"/>
  <c r="Y375" i="35"/>
  <c r="X376" i="26"/>
  <c r="Y375" i="26"/>
  <c r="X376" i="36"/>
  <c r="Y375" i="36"/>
  <c r="X377" i="14" l="1"/>
  <c r="Y376" i="14"/>
  <c r="X377" i="37"/>
  <c r="Y376" i="37"/>
  <c r="X377" i="29"/>
  <c r="Y376" i="29"/>
  <c r="Y376" i="33"/>
  <c r="X377" i="33"/>
  <c r="X377" i="26"/>
  <c r="Y376" i="26"/>
  <c r="X377" i="38"/>
  <c r="Y376" i="38"/>
  <c r="X377" i="47"/>
  <c r="Y376" i="47"/>
  <c r="X377" i="45"/>
  <c r="Y376" i="45"/>
  <c r="X377" i="24"/>
  <c r="Y376" i="24"/>
  <c r="Y376" i="21"/>
  <c r="X377" i="21"/>
  <c r="X377" i="15"/>
  <c r="Y376" i="15"/>
  <c r="X377" i="20"/>
  <c r="Y376" i="20"/>
  <c r="X377" i="46"/>
  <c r="Y376" i="46"/>
  <c r="X377" i="28"/>
  <c r="Y376" i="28"/>
  <c r="X377" i="43"/>
  <c r="Y376" i="43"/>
  <c r="X377" i="23"/>
  <c r="Y376" i="23"/>
  <c r="X377" i="16"/>
  <c r="Y376" i="16"/>
  <c r="Y376" i="41"/>
  <c r="X377" i="41"/>
  <c r="Y376" i="19"/>
  <c r="X377" i="19"/>
  <c r="X377" i="31"/>
  <c r="Y376" i="31"/>
  <c r="Y376" i="25"/>
  <c r="X377" i="25"/>
  <c r="X377" i="36"/>
  <c r="Y376" i="36"/>
  <c r="X377" i="35"/>
  <c r="Y376" i="35"/>
  <c r="Y376" i="39"/>
  <c r="X377" i="39"/>
  <c r="X377" i="42"/>
  <c r="Y376" i="42"/>
  <c r="X377" i="40"/>
  <c r="Y376" i="40"/>
  <c r="X377" i="30"/>
  <c r="Y376" i="30"/>
  <c r="X377" i="32"/>
  <c r="Y376" i="32"/>
  <c r="X377" i="17"/>
  <c r="Y376" i="17"/>
  <c r="X377" i="34"/>
  <c r="Y376" i="34"/>
  <c r="Y376" i="27"/>
  <c r="X377" i="27"/>
  <c r="Y377" i="39" l="1"/>
  <c r="X378" i="39"/>
  <c r="X378" i="41"/>
  <c r="Y377" i="41"/>
  <c r="Y377" i="21"/>
  <c r="X378" i="21"/>
  <c r="Y377" i="33"/>
  <c r="X378" i="33"/>
  <c r="X378" i="32"/>
  <c r="Y377" i="32"/>
  <c r="X378" i="36"/>
  <c r="Y377" i="36"/>
  <c r="Y377" i="31"/>
  <c r="X378" i="31"/>
  <c r="Y377" i="23"/>
  <c r="X378" i="23"/>
  <c r="X378" i="28"/>
  <c r="Y377" i="28"/>
  <c r="X378" i="20"/>
  <c r="Y377" i="20"/>
  <c r="X378" i="45"/>
  <c r="Y377" i="45"/>
  <c r="X378" i="38"/>
  <c r="Y377" i="38"/>
  <c r="Y377" i="37"/>
  <c r="X378" i="37"/>
  <c r="X378" i="34"/>
  <c r="Y377" i="34"/>
  <c r="X378" i="25"/>
  <c r="Y377" i="25"/>
  <c r="X378" i="19"/>
  <c r="Y377" i="19"/>
  <c r="X378" i="40"/>
  <c r="Y377" i="40"/>
  <c r="Y377" i="27"/>
  <c r="X378" i="27"/>
  <c r="X378" i="17"/>
  <c r="Y377" i="17"/>
  <c r="X378" i="30"/>
  <c r="Y377" i="30"/>
  <c r="X378" i="42"/>
  <c r="Y377" i="42"/>
  <c r="X378" i="35"/>
  <c r="Y377" i="35"/>
  <c r="Y377" i="16"/>
  <c r="X378" i="16"/>
  <c r="X378" i="43"/>
  <c r="Y377" i="43"/>
  <c r="X378" i="46"/>
  <c r="Y377" i="46"/>
  <c r="X378" i="15"/>
  <c r="Y377" i="15"/>
  <c r="X378" i="24"/>
  <c r="Y377" i="24"/>
  <c r="X378" i="47"/>
  <c r="Y377" i="47"/>
  <c r="X378" i="26"/>
  <c r="Y377" i="26"/>
  <c r="Y377" i="29"/>
  <c r="X378" i="29"/>
  <c r="Y377" i="14"/>
  <c r="X378" i="14"/>
  <c r="Y378" i="27" l="1"/>
  <c r="X379" i="27"/>
  <c r="Y378" i="23"/>
  <c r="X379" i="23"/>
  <c r="Y378" i="33"/>
  <c r="X379" i="33"/>
  <c r="X379" i="14"/>
  <c r="Y378" i="14"/>
  <c r="Y378" i="29"/>
  <c r="X379" i="29"/>
  <c r="X379" i="47"/>
  <c r="Y378" i="47"/>
  <c r="X379" i="15"/>
  <c r="Y378" i="15"/>
  <c r="Y378" i="43"/>
  <c r="X379" i="43"/>
  <c r="Y378" i="35"/>
  <c r="X379" i="35"/>
  <c r="X379" i="30"/>
  <c r="Y378" i="30"/>
  <c r="X379" i="19"/>
  <c r="Y378" i="19"/>
  <c r="X379" i="34"/>
  <c r="Y378" i="34"/>
  <c r="X379" i="38"/>
  <c r="Y378" i="38"/>
  <c r="X379" i="20"/>
  <c r="Y378" i="20"/>
  <c r="X379" i="36"/>
  <c r="Y378" i="36"/>
  <c r="X379" i="41"/>
  <c r="Y378" i="41"/>
  <c r="Y378" i="16"/>
  <c r="X379" i="16"/>
  <c r="Y378" i="37"/>
  <c r="X379" i="37"/>
  <c r="X379" i="31"/>
  <c r="Y378" i="31"/>
  <c r="Y378" i="21"/>
  <c r="X379" i="21"/>
  <c r="Y378" i="39"/>
  <c r="X379" i="39"/>
  <c r="X379" i="26"/>
  <c r="Y378" i="26"/>
  <c r="X379" i="24"/>
  <c r="Y378" i="24"/>
  <c r="Y378" i="46"/>
  <c r="X379" i="46"/>
  <c r="X379" i="42"/>
  <c r="Y378" i="42"/>
  <c r="X379" i="17"/>
  <c r="Y378" i="17"/>
  <c r="X379" i="40"/>
  <c r="Y378" i="40"/>
  <c r="X379" i="25"/>
  <c r="Y378" i="25"/>
  <c r="X379" i="45"/>
  <c r="Y378" i="45"/>
  <c r="X379" i="28"/>
  <c r="Y378" i="28"/>
  <c r="X379" i="32"/>
  <c r="Y378" i="32"/>
  <c r="Y379" i="43" l="1"/>
  <c r="X380" i="43"/>
  <c r="Y379" i="23"/>
  <c r="X380" i="23"/>
  <c r="Y379" i="46"/>
  <c r="X380" i="46"/>
  <c r="Y379" i="21"/>
  <c r="X380" i="21"/>
  <c r="X380" i="37"/>
  <c r="Y379" i="37"/>
  <c r="X380" i="28"/>
  <c r="Y379" i="28"/>
  <c r="X380" i="25"/>
  <c r="Y379" i="25"/>
  <c r="X380" i="17"/>
  <c r="Y379" i="17"/>
  <c r="X380" i="26"/>
  <c r="Y379" i="26"/>
  <c r="X380" i="41"/>
  <c r="Y379" i="41"/>
  <c r="X380" i="20"/>
  <c r="Y379" i="20"/>
  <c r="X380" i="34"/>
  <c r="Y379" i="34"/>
  <c r="X380" i="30"/>
  <c r="Y379" i="30"/>
  <c r="X380" i="47"/>
  <c r="Y379" i="47"/>
  <c r="X380" i="14"/>
  <c r="Y379" i="14"/>
  <c r="Y379" i="39"/>
  <c r="X380" i="39"/>
  <c r="X380" i="16"/>
  <c r="Y379" i="16"/>
  <c r="Y379" i="35"/>
  <c r="X380" i="35"/>
  <c r="Y379" i="29"/>
  <c r="X380" i="29"/>
  <c r="Y379" i="33"/>
  <c r="X380" i="33"/>
  <c r="Y379" i="27"/>
  <c r="X380" i="27"/>
  <c r="X380" i="32"/>
  <c r="Y379" i="32"/>
  <c r="X380" i="45"/>
  <c r="Y379" i="45"/>
  <c r="X380" i="40"/>
  <c r="Y379" i="40"/>
  <c r="X380" i="42"/>
  <c r="Y379" i="42"/>
  <c r="X380" i="24"/>
  <c r="Y379" i="24"/>
  <c r="X380" i="31"/>
  <c r="Y379" i="31"/>
  <c r="X380" i="36"/>
  <c r="Y379" i="36"/>
  <c r="X380" i="38"/>
  <c r="Y379" i="38"/>
  <c r="X380" i="19"/>
  <c r="Y379" i="19"/>
  <c r="X380" i="15"/>
  <c r="Y379" i="15"/>
  <c r="X381" i="33" l="1"/>
  <c r="Y380" i="33"/>
  <c r="Y380" i="35"/>
  <c r="X381" i="35"/>
  <c r="Y380" i="39"/>
  <c r="X381" i="39"/>
  <c r="X381" i="21"/>
  <c r="Y380" i="21"/>
  <c r="Y380" i="23"/>
  <c r="X381" i="23"/>
  <c r="Y380" i="19"/>
  <c r="X381" i="19"/>
  <c r="X381" i="36"/>
  <c r="Y380" i="36"/>
  <c r="X381" i="24"/>
  <c r="Y380" i="24"/>
  <c r="X381" i="40"/>
  <c r="Y380" i="40"/>
  <c r="X381" i="32"/>
  <c r="Y380" i="32"/>
  <c r="X381" i="47"/>
  <c r="Y380" i="47"/>
  <c r="X381" i="34"/>
  <c r="Y380" i="34"/>
  <c r="Y380" i="41"/>
  <c r="X381" i="41"/>
  <c r="X381" i="17"/>
  <c r="Y380" i="17"/>
  <c r="X381" i="28"/>
  <c r="Y380" i="28"/>
  <c r="X381" i="27"/>
  <c r="Y380" i="27"/>
  <c r="Y380" i="29"/>
  <c r="X381" i="29"/>
  <c r="X381" i="46"/>
  <c r="Y380" i="46"/>
  <c r="X381" i="43"/>
  <c r="Y380" i="43"/>
  <c r="X381" i="15"/>
  <c r="Y380" i="15"/>
  <c r="X381" i="38"/>
  <c r="Y380" i="38"/>
  <c r="X381" i="31"/>
  <c r="Y380" i="31"/>
  <c r="X381" i="42"/>
  <c r="Y380" i="42"/>
  <c r="X381" i="45"/>
  <c r="Y380" i="45"/>
  <c r="Y380" i="16"/>
  <c r="X381" i="16"/>
  <c r="Y380" i="14"/>
  <c r="X381" i="14"/>
  <c r="X381" i="30"/>
  <c r="Y380" i="30"/>
  <c r="X381" i="20"/>
  <c r="Y380" i="20"/>
  <c r="X381" i="26"/>
  <c r="Y380" i="26"/>
  <c r="Y380" i="25"/>
  <c r="X381" i="25"/>
  <c r="X381" i="37"/>
  <c r="Y380" i="37"/>
  <c r="X382" i="14" l="1"/>
  <c r="Y381" i="14"/>
  <c r="Y381" i="19"/>
  <c r="X382" i="19"/>
  <c r="X382" i="35"/>
  <c r="Y381" i="35"/>
  <c r="X382" i="20"/>
  <c r="Y381" i="20"/>
  <c r="X382" i="45"/>
  <c r="Y381" i="45"/>
  <c r="Y381" i="31"/>
  <c r="X382" i="31"/>
  <c r="X382" i="15"/>
  <c r="Y381" i="15"/>
  <c r="X382" i="46"/>
  <c r="Y381" i="46"/>
  <c r="X382" i="27"/>
  <c r="Y381" i="27"/>
  <c r="X382" i="17"/>
  <c r="Y381" i="17"/>
  <c r="X382" i="34"/>
  <c r="Y381" i="34"/>
  <c r="X382" i="32"/>
  <c r="Y381" i="32"/>
  <c r="X382" i="24"/>
  <c r="Y381" i="24"/>
  <c r="Y381" i="21"/>
  <c r="X382" i="21"/>
  <c r="X382" i="16"/>
  <c r="Y381" i="16"/>
  <c r="Y381" i="29"/>
  <c r="X382" i="29"/>
  <c r="X382" i="41"/>
  <c r="Y381" i="41"/>
  <c r="X382" i="23"/>
  <c r="Y381" i="23"/>
  <c r="X382" i="39"/>
  <c r="Y381" i="39"/>
  <c r="Y381" i="25"/>
  <c r="X382" i="25"/>
  <c r="X382" i="37"/>
  <c r="Y381" i="37"/>
  <c r="X382" i="26"/>
  <c r="Y381" i="26"/>
  <c r="X382" i="30"/>
  <c r="Y381" i="30"/>
  <c r="X382" i="42"/>
  <c r="Y381" i="42"/>
  <c r="X382" i="38"/>
  <c r="Y381" i="38"/>
  <c r="X382" i="43"/>
  <c r="Y381" i="43"/>
  <c r="X382" i="28"/>
  <c r="Y381" i="28"/>
  <c r="X382" i="47"/>
  <c r="Y381" i="47"/>
  <c r="X382" i="40"/>
  <c r="Y381" i="40"/>
  <c r="X382" i="36"/>
  <c r="Y381" i="36"/>
  <c r="X382" i="33"/>
  <c r="Y381" i="33"/>
  <c r="X383" i="25" l="1"/>
  <c r="Y382" i="25"/>
  <c r="X383" i="29"/>
  <c r="Y382" i="29"/>
  <c r="X383" i="21"/>
  <c r="Y382" i="21"/>
  <c r="X383" i="31"/>
  <c r="Y382" i="31"/>
  <c r="X383" i="19"/>
  <c r="Y382" i="19"/>
  <c r="X383" i="36"/>
  <c r="Y382" i="36"/>
  <c r="X383" i="47"/>
  <c r="Y382" i="47"/>
  <c r="Y382" i="43"/>
  <c r="X383" i="43"/>
  <c r="X383" i="42"/>
  <c r="Y382" i="42"/>
  <c r="X383" i="26"/>
  <c r="Y382" i="26"/>
  <c r="X383" i="23"/>
  <c r="Y382" i="23"/>
  <c r="X383" i="32"/>
  <c r="Y382" i="32"/>
  <c r="X383" i="17"/>
  <c r="Y382" i="17"/>
  <c r="X383" i="46"/>
  <c r="Y382" i="46"/>
  <c r="X383" i="20"/>
  <c r="Y382" i="20"/>
  <c r="X383" i="33"/>
  <c r="Y382" i="33"/>
  <c r="X383" i="40"/>
  <c r="Y382" i="40"/>
  <c r="X383" i="28"/>
  <c r="Y382" i="28"/>
  <c r="X383" i="38"/>
  <c r="Y382" i="38"/>
  <c r="X383" i="30"/>
  <c r="Y382" i="30"/>
  <c r="X383" i="37"/>
  <c r="Y382" i="37"/>
  <c r="X383" i="39"/>
  <c r="Y382" i="39"/>
  <c r="X383" i="41"/>
  <c r="Y382" i="41"/>
  <c r="X383" i="16"/>
  <c r="Y382" i="16"/>
  <c r="X383" i="24"/>
  <c r="Y382" i="24"/>
  <c r="X383" i="34"/>
  <c r="Y382" i="34"/>
  <c r="X383" i="27"/>
  <c r="Y382" i="27"/>
  <c r="X383" i="15"/>
  <c r="Y382" i="15"/>
  <c r="X383" i="45"/>
  <c r="Y382" i="45"/>
  <c r="X383" i="35"/>
  <c r="Y382" i="35"/>
  <c r="X383" i="14"/>
  <c r="Y382" i="14"/>
  <c r="X384" i="43" l="1"/>
  <c r="Y383" i="43"/>
  <c r="X384" i="35"/>
  <c r="Y383" i="35"/>
  <c r="X384" i="15"/>
  <c r="Y383" i="15"/>
  <c r="X384" i="34"/>
  <c r="Y383" i="34"/>
  <c r="X384" i="16"/>
  <c r="Y383" i="16"/>
  <c r="X384" i="39"/>
  <c r="Y383" i="39"/>
  <c r="X384" i="30"/>
  <c r="Y383" i="30"/>
  <c r="X384" i="28"/>
  <c r="Y383" i="28"/>
  <c r="X384" i="33"/>
  <c r="Y383" i="33"/>
  <c r="X384" i="46"/>
  <c r="Y383" i="46"/>
  <c r="X384" i="32"/>
  <c r="Y383" i="32"/>
  <c r="X384" i="26"/>
  <c r="Y383" i="26"/>
  <c r="X384" i="36"/>
  <c r="Y383" i="36"/>
  <c r="X384" i="31"/>
  <c r="Y383" i="31"/>
  <c r="X384" i="29"/>
  <c r="Y383" i="29"/>
  <c r="Y383" i="14"/>
  <c r="X384" i="14"/>
  <c r="X384" i="45"/>
  <c r="Y383" i="45"/>
  <c r="X384" i="27"/>
  <c r="Y383" i="27"/>
  <c r="X384" i="24"/>
  <c r="Y383" i="24"/>
  <c r="X384" i="41"/>
  <c r="Y383" i="41"/>
  <c r="X384" i="37"/>
  <c r="Y383" i="37"/>
  <c r="X384" i="38"/>
  <c r="Y383" i="38"/>
  <c r="X384" i="40"/>
  <c r="Y383" i="40"/>
  <c r="X384" i="20"/>
  <c r="Y383" i="20"/>
  <c r="X384" i="17"/>
  <c r="Y383" i="17"/>
  <c r="X384" i="23"/>
  <c r="Y383" i="23"/>
  <c r="X384" i="42"/>
  <c r="Y383" i="42"/>
  <c r="X384" i="47"/>
  <c r="Y383" i="47"/>
  <c r="X384" i="19"/>
  <c r="Y383" i="19"/>
  <c r="X384" i="21"/>
  <c r="Y383" i="21"/>
  <c r="X384" i="25"/>
  <c r="Y383" i="25"/>
  <c r="Y384" i="14" l="1"/>
  <c r="X385" i="14"/>
  <c r="X385" i="21"/>
  <c r="Y384" i="21"/>
  <c r="X385" i="47"/>
  <c r="Y384" i="47"/>
  <c r="Y384" i="23"/>
  <c r="X385" i="23"/>
  <c r="X385" i="20"/>
  <c r="Y384" i="20"/>
  <c r="X385" i="38"/>
  <c r="Y384" i="38"/>
  <c r="Y384" i="41"/>
  <c r="X385" i="41"/>
  <c r="Y384" i="27"/>
  <c r="X385" i="27"/>
  <c r="X385" i="31"/>
  <c r="Y384" i="31"/>
  <c r="X385" i="26"/>
  <c r="Y384" i="26"/>
  <c r="Y384" i="46"/>
  <c r="X385" i="46"/>
  <c r="X385" i="28"/>
  <c r="Y384" i="28"/>
  <c r="X385" i="39"/>
  <c r="Y384" i="39"/>
  <c r="X385" i="34"/>
  <c r="Y384" i="34"/>
  <c r="Y384" i="35"/>
  <c r="X385" i="35"/>
  <c r="X385" i="25"/>
  <c r="Y384" i="25"/>
  <c r="Y384" i="19"/>
  <c r="X385" i="19"/>
  <c r="X385" i="42"/>
  <c r="Y384" i="42"/>
  <c r="X385" i="17"/>
  <c r="Y384" i="17"/>
  <c r="X385" i="40"/>
  <c r="Y384" i="40"/>
  <c r="X385" i="37"/>
  <c r="Y384" i="37"/>
  <c r="X385" i="24"/>
  <c r="Y384" i="24"/>
  <c r="X385" i="45"/>
  <c r="Y384" i="45"/>
  <c r="X385" i="29"/>
  <c r="Y384" i="29"/>
  <c r="X385" i="36"/>
  <c r="Y384" i="36"/>
  <c r="X385" i="32"/>
  <c r="Y384" i="32"/>
  <c r="X385" i="33"/>
  <c r="Y384" i="33"/>
  <c r="X385" i="30"/>
  <c r="Y384" i="30"/>
  <c r="X385" i="16"/>
  <c r="Y384" i="16"/>
  <c r="X385" i="15"/>
  <c r="Y384" i="15"/>
  <c r="X385" i="43"/>
  <c r="Y384" i="43"/>
  <c r="X386" i="27" l="1"/>
  <c r="Y385" i="27"/>
  <c r="X386" i="23"/>
  <c r="Y385" i="23"/>
  <c r="X386" i="15"/>
  <c r="Y385" i="15"/>
  <c r="X386" i="32"/>
  <c r="Y385" i="32"/>
  <c r="X386" i="29"/>
  <c r="Y385" i="29"/>
  <c r="X386" i="24"/>
  <c r="Y385" i="24"/>
  <c r="X386" i="40"/>
  <c r="Y385" i="40"/>
  <c r="X386" i="42"/>
  <c r="Y385" i="42"/>
  <c r="X386" i="25"/>
  <c r="Y385" i="25"/>
  <c r="X386" i="34"/>
  <c r="Y385" i="34"/>
  <c r="X386" i="28"/>
  <c r="Y385" i="28"/>
  <c r="X386" i="26"/>
  <c r="Y385" i="26"/>
  <c r="X386" i="38"/>
  <c r="Y385" i="38"/>
  <c r="X386" i="21"/>
  <c r="Y385" i="21"/>
  <c r="Y385" i="19"/>
  <c r="X386" i="19"/>
  <c r="X386" i="35"/>
  <c r="Y385" i="35"/>
  <c r="X386" i="46"/>
  <c r="Y385" i="46"/>
  <c r="X386" i="41"/>
  <c r="Y385" i="41"/>
  <c r="X386" i="14"/>
  <c r="Y385" i="14"/>
  <c r="X386" i="30"/>
  <c r="Y385" i="30"/>
  <c r="Y385" i="43"/>
  <c r="X386" i="43"/>
  <c r="X386" i="16"/>
  <c r="Y385" i="16"/>
  <c r="X386" i="33"/>
  <c r="Y385" i="33"/>
  <c r="X386" i="36"/>
  <c r="Y385" i="36"/>
  <c r="X386" i="45"/>
  <c r="Y385" i="45"/>
  <c r="X386" i="37"/>
  <c r="Y385" i="37"/>
  <c r="X386" i="17"/>
  <c r="Y385" i="17"/>
  <c r="X386" i="39"/>
  <c r="Y385" i="39"/>
  <c r="Y385" i="31"/>
  <c r="X386" i="31"/>
  <c r="X386" i="20"/>
  <c r="Y385" i="20"/>
  <c r="X386" i="47"/>
  <c r="Y385" i="47"/>
  <c r="X387" i="20" l="1"/>
  <c r="Y386" i="20"/>
  <c r="X387" i="39"/>
  <c r="Y386" i="39"/>
  <c r="Y386" i="37"/>
  <c r="X387" i="37"/>
  <c r="X387" i="36"/>
  <c r="Y386" i="36"/>
  <c r="X387" i="16"/>
  <c r="Y386" i="16"/>
  <c r="X387" i="30"/>
  <c r="Y386" i="30"/>
  <c r="Y386" i="41"/>
  <c r="X387" i="41"/>
  <c r="X387" i="35"/>
  <c r="Y386" i="35"/>
  <c r="X387" i="21"/>
  <c r="Y386" i="21"/>
  <c r="X387" i="26"/>
  <c r="Y386" i="26"/>
  <c r="X387" i="34"/>
  <c r="Y386" i="34"/>
  <c r="X387" i="42"/>
  <c r="Y386" i="42"/>
  <c r="X387" i="24"/>
  <c r="Y386" i="24"/>
  <c r="X387" i="32"/>
  <c r="Y386" i="32"/>
  <c r="X387" i="23"/>
  <c r="Y386" i="23"/>
  <c r="X387" i="43"/>
  <c r="Y386" i="43"/>
  <c r="X387" i="19"/>
  <c r="Y386" i="19"/>
  <c r="X387" i="31"/>
  <c r="Y386" i="31"/>
  <c r="X387" i="47"/>
  <c r="Y386" i="47"/>
  <c r="X387" i="17"/>
  <c r="Y386" i="17"/>
  <c r="X387" i="45"/>
  <c r="Y386" i="45"/>
  <c r="Y386" i="33"/>
  <c r="X387" i="33"/>
  <c r="Y386" i="14"/>
  <c r="X387" i="14"/>
  <c r="Y386" i="46"/>
  <c r="X387" i="46"/>
  <c r="X387" i="38"/>
  <c r="Y386" i="38"/>
  <c r="X387" i="28"/>
  <c r="Y386" i="28"/>
  <c r="X387" i="25"/>
  <c r="Y386" i="25"/>
  <c r="X387" i="40"/>
  <c r="Y386" i="40"/>
  <c r="Y386" i="29"/>
  <c r="X387" i="29"/>
  <c r="X387" i="15"/>
  <c r="Y386" i="15"/>
  <c r="X387" i="27"/>
  <c r="Y386" i="27"/>
  <c r="Y387" i="33" l="1"/>
  <c r="X388" i="33"/>
  <c r="X388" i="46"/>
  <c r="Y387" i="46"/>
  <c r="X388" i="15"/>
  <c r="Y387" i="15"/>
  <c r="X388" i="40"/>
  <c r="Y387" i="40"/>
  <c r="X388" i="28"/>
  <c r="Y387" i="28"/>
  <c r="X388" i="17"/>
  <c r="Y387" i="17"/>
  <c r="X388" i="31"/>
  <c r="Y387" i="31"/>
  <c r="X388" i="43"/>
  <c r="Y387" i="43"/>
  <c r="X388" i="32"/>
  <c r="Y387" i="32"/>
  <c r="X388" i="42"/>
  <c r="Y387" i="42"/>
  <c r="X388" i="26"/>
  <c r="Y387" i="26"/>
  <c r="Y387" i="35"/>
  <c r="X388" i="35"/>
  <c r="X388" i="30"/>
  <c r="Y387" i="30"/>
  <c r="X388" i="36"/>
  <c r="Y387" i="36"/>
  <c r="Y387" i="39"/>
  <c r="X388" i="39"/>
  <c r="Y387" i="14"/>
  <c r="X388" i="14"/>
  <c r="X388" i="41"/>
  <c r="Y387" i="41"/>
  <c r="X388" i="37"/>
  <c r="Y387" i="37"/>
  <c r="Y387" i="29"/>
  <c r="X388" i="29"/>
  <c r="X388" i="27"/>
  <c r="Y387" i="27"/>
  <c r="Y387" i="25"/>
  <c r="X388" i="25"/>
  <c r="X388" i="38"/>
  <c r="Y387" i="38"/>
  <c r="X388" i="45"/>
  <c r="Y387" i="45"/>
  <c r="X388" i="47"/>
  <c r="Y387" i="47"/>
  <c r="Y387" i="19"/>
  <c r="X388" i="19"/>
  <c r="X388" i="23"/>
  <c r="Y387" i="23"/>
  <c r="X388" i="24"/>
  <c r="Y387" i="24"/>
  <c r="X388" i="34"/>
  <c r="Y387" i="34"/>
  <c r="Y387" i="21"/>
  <c r="X388" i="21"/>
  <c r="X388" i="16"/>
  <c r="Y387" i="16"/>
  <c r="X388" i="20"/>
  <c r="Y387" i="20"/>
  <c r="X389" i="14" l="1"/>
  <c r="Y388" i="14"/>
  <c r="Y388" i="35"/>
  <c r="X389" i="35"/>
  <c r="X389" i="16"/>
  <c r="Y388" i="16"/>
  <c r="X389" i="34"/>
  <c r="Y388" i="34"/>
  <c r="X389" i="23"/>
  <c r="Y388" i="23"/>
  <c r="X389" i="47"/>
  <c r="Y388" i="47"/>
  <c r="X389" i="38"/>
  <c r="Y388" i="38"/>
  <c r="X389" i="27"/>
  <c r="Y388" i="27"/>
  <c r="X389" i="37"/>
  <c r="Y388" i="37"/>
  <c r="X389" i="36"/>
  <c r="Y388" i="36"/>
  <c r="X389" i="42"/>
  <c r="Y388" i="42"/>
  <c r="X389" i="43"/>
  <c r="Y388" i="43"/>
  <c r="X389" i="17"/>
  <c r="Y388" i="17"/>
  <c r="X389" i="40"/>
  <c r="Y388" i="40"/>
  <c r="X389" i="46"/>
  <c r="Y388" i="46"/>
  <c r="Y388" i="21"/>
  <c r="X389" i="21"/>
  <c r="Y388" i="19"/>
  <c r="X389" i="19"/>
  <c r="Y388" i="25"/>
  <c r="X389" i="25"/>
  <c r="Y388" i="29"/>
  <c r="X389" i="29"/>
  <c r="X389" i="39"/>
  <c r="Y388" i="39"/>
  <c r="X389" i="33"/>
  <c r="Y388" i="33"/>
  <c r="X389" i="20"/>
  <c r="Y388" i="20"/>
  <c r="X389" i="24"/>
  <c r="Y388" i="24"/>
  <c r="X389" i="45"/>
  <c r="Y388" i="45"/>
  <c r="X389" i="41"/>
  <c r="Y388" i="41"/>
  <c r="X389" i="30"/>
  <c r="Y388" i="30"/>
  <c r="X389" i="26"/>
  <c r="Y388" i="26"/>
  <c r="X389" i="32"/>
  <c r="Y388" i="32"/>
  <c r="X389" i="31"/>
  <c r="Y388" i="31"/>
  <c r="X389" i="28"/>
  <c r="Y388" i="28"/>
  <c r="X389" i="15"/>
  <c r="Y388" i="15"/>
  <c r="Y389" i="25" l="1"/>
  <c r="X390" i="25"/>
  <c r="X390" i="21"/>
  <c r="Y389" i="21"/>
  <c r="Y389" i="35"/>
  <c r="X390" i="35"/>
  <c r="X390" i="28"/>
  <c r="Y389" i="28"/>
  <c r="X390" i="32"/>
  <c r="Y389" i="32"/>
  <c r="X390" i="30"/>
  <c r="Y389" i="30"/>
  <c r="X390" i="45"/>
  <c r="Y389" i="45"/>
  <c r="X390" i="20"/>
  <c r="Y389" i="20"/>
  <c r="Y389" i="39"/>
  <c r="X390" i="39"/>
  <c r="X390" i="40"/>
  <c r="Y389" i="40"/>
  <c r="Y389" i="43"/>
  <c r="X390" i="43"/>
  <c r="X390" i="36"/>
  <c r="Y389" i="36"/>
  <c r="X390" i="27"/>
  <c r="Y389" i="27"/>
  <c r="X390" i="47"/>
  <c r="Y389" i="47"/>
  <c r="X390" i="34"/>
  <c r="Y389" i="34"/>
  <c r="Y389" i="29"/>
  <c r="X390" i="29"/>
  <c r="X390" i="19"/>
  <c r="Y389" i="19"/>
  <c r="X390" i="15"/>
  <c r="Y389" i="15"/>
  <c r="Y389" i="31"/>
  <c r="X390" i="31"/>
  <c r="X390" i="26"/>
  <c r="Y389" i="26"/>
  <c r="X390" i="41"/>
  <c r="Y389" i="41"/>
  <c r="X390" i="24"/>
  <c r="Y389" i="24"/>
  <c r="X390" i="33"/>
  <c r="Y389" i="33"/>
  <c r="Y389" i="46"/>
  <c r="X390" i="46"/>
  <c r="X390" i="17"/>
  <c r="Y389" i="17"/>
  <c r="X390" i="42"/>
  <c r="Y389" i="42"/>
  <c r="X390" i="37"/>
  <c r="Y389" i="37"/>
  <c r="X390" i="38"/>
  <c r="Y389" i="38"/>
  <c r="X390" i="23"/>
  <c r="Y389" i="23"/>
  <c r="Y389" i="16"/>
  <c r="X390" i="16"/>
  <c r="Y389" i="14"/>
  <c r="X390" i="14"/>
  <c r="Y390" i="46" l="1"/>
  <c r="X391" i="46"/>
  <c r="Y390" i="29"/>
  <c r="X391" i="29"/>
  <c r="X391" i="16"/>
  <c r="Y390" i="16"/>
  <c r="X391" i="38"/>
  <c r="Y390" i="38"/>
  <c r="X391" i="42"/>
  <c r="Y390" i="42"/>
  <c r="X391" i="24"/>
  <c r="Y390" i="24"/>
  <c r="X391" i="26"/>
  <c r="Y390" i="26"/>
  <c r="X391" i="15"/>
  <c r="Y390" i="15"/>
  <c r="X391" i="47"/>
  <c r="Y390" i="47"/>
  <c r="X391" i="36"/>
  <c r="Y390" i="36"/>
  <c r="X391" i="40"/>
  <c r="Y390" i="40"/>
  <c r="X391" i="20"/>
  <c r="Y390" i="20"/>
  <c r="X391" i="30"/>
  <c r="Y390" i="30"/>
  <c r="X391" i="28"/>
  <c r="Y390" i="28"/>
  <c r="Y390" i="21"/>
  <c r="X391" i="21"/>
  <c r="X391" i="14"/>
  <c r="Y390" i="14"/>
  <c r="Y390" i="31"/>
  <c r="X391" i="31"/>
  <c r="X391" i="43"/>
  <c r="Y390" i="43"/>
  <c r="Y390" i="39"/>
  <c r="X391" i="39"/>
  <c r="Y390" i="35"/>
  <c r="X391" i="35"/>
  <c r="Y390" i="25"/>
  <c r="X391" i="25"/>
  <c r="X391" i="23"/>
  <c r="Y390" i="23"/>
  <c r="X391" i="37"/>
  <c r="Y390" i="37"/>
  <c r="X391" i="17"/>
  <c r="Y390" i="17"/>
  <c r="Y390" i="33"/>
  <c r="X391" i="33"/>
  <c r="Y390" i="41"/>
  <c r="X391" i="41"/>
  <c r="X391" i="19"/>
  <c r="Y390" i="19"/>
  <c r="X391" i="34"/>
  <c r="Y390" i="34"/>
  <c r="X391" i="27"/>
  <c r="Y390" i="27"/>
  <c r="X391" i="45"/>
  <c r="Y390" i="45"/>
  <c r="X391" i="32"/>
  <c r="Y390" i="32"/>
  <c r="X392" i="41" l="1"/>
  <c r="Y391" i="41"/>
  <c r="X392" i="35"/>
  <c r="Y391" i="35"/>
  <c r="X392" i="29"/>
  <c r="Y391" i="29"/>
  <c r="X392" i="45"/>
  <c r="Y391" i="45"/>
  <c r="X392" i="34"/>
  <c r="Y391" i="34"/>
  <c r="X392" i="17"/>
  <c r="Y391" i="17"/>
  <c r="X392" i="23"/>
  <c r="Y391" i="23"/>
  <c r="X392" i="43"/>
  <c r="Y391" i="43"/>
  <c r="Y391" i="14"/>
  <c r="X392" i="14"/>
  <c r="X392" i="28"/>
  <c r="Y391" i="28"/>
  <c r="X392" i="20"/>
  <c r="Y391" i="20"/>
  <c r="X392" i="36"/>
  <c r="Y391" i="36"/>
  <c r="X392" i="15"/>
  <c r="Y391" i="15"/>
  <c r="X392" i="24"/>
  <c r="Y391" i="24"/>
  <c r="X392" i="38"/>
  <c r="Y391" i="38"/>
  <c r="X392" i="33"/>
  <c r="Y391" i="33"/>
  <c r="X392" i="25"/>
  <c r="Y391" i="25"/>
  <c r="X392" i="39"/>
  <c r="Y391" i="39"/>
  <c r="X392" i="31"/>
  <c r="Y391" i="31"/>
  <c r="X392" i="21"/>
  <c r="Y391" i="21"/>
  <c r="X392" i="46"/>
  <c r="Y391" i="46"/>
  <c r="X392" i="32"/>
  <c r="Y391" i="32"/>
  <c r="X392" i="27"/>
  <c r="Y391" i="27"/>
  <c r="X392" i="19"/>
  <c r="Y391" i="19"/>
  <c r="X392" i="37"/>
  <c r="Y391" i="37"/>
  <c r="X392" i="30"/>
  <c r="Y391" i="30"/>
  <c r="X392" i="40"/>
  <c r="Y391" i="40"/>
  <c r="X392" i="47"/>
  <c r="Y391" i="47"/>
  <c r="X392" i="26"/>
  <c r="Y391" i="26"/>
  <c r="X392" i="42"/>
  <c r="Y391" i="42"/>
  <c r="X392" i="16"/>
  <c r="Y391" i="16"/>
  <c r="X393" i="42" l="1"/>
  <c r="Y392" i="42"/>
  <c r="X393" i="47"/>
  <c r="Y392" i="47"/>
  <c r="X393" i="30"/>
  <c r="Y392" i="30"/>
  <c r="Y392" i="19"/>
  <c r="X393" i="19"/>
  <c r="X393" i="32"/>
  <c r="Y392" i="32"/>
  <c r="X393" i="21"/>
  <c r="Y392" i="21"/>
  <c r="X393" i="39"/>
  <c r="Y392" i="39"/>
  <c r="X393" i="33"/>
  <c r="Y392" i="33"/>
  <c r="X393" i="24"/>
  <c r="Y392" i="24"/>
  <c r="X393" i="36"/>
  <c r="Y392" i="36"/>
  <c r="X393" i="28"/>
  <c r="Y392" i="28"/>
  <c r="X393" i="43"/>
  <c r="Y392" i="43"/>
  <c r="X393" i="17"/>
  <c r="Y392" i="17"/>
  <c r="X393" i="45"/>
  <c r="Y392" i="45"/>
  <c r="X393" i="35"/>
  <c r="Y392" i="35"/>
  <c r="X393" i="14"/>
  <c r="Y392" i="14"/>
  <c r="X393" i="16"/>
  <c r="Y392" i="16"/>
  <c r="X393" i="26"/>
  <c r="Y392" i="26"/>
  <c r="X393" i="40"/>
  <c r="Y392" i="40"/>
  <c r="X393" i="37"/>
  <c r="Y392" i="37"/>
  <c r="Y392" i="27"/>
  <c r="X393" i="27"/>
  <c r="X393" i="46"/>
  <c r="Y392" i="46"/>
  <c r="X393" i="31"/>
  <c r="Y392" i="31"/>
  <c r="X393" i="25"/>
  <c r="Y392" i="25"/>
  <c r="X393" i="38"/>
  <c r="Y392" i="38"/>
  <c r="X393" i="15"/>
  <c r="Y392" i="15"/>
  <c r="X393" i="20"/>
  <c r="Y392" i="20"/>
  <c r="Y392" i="23"/>
  <c r="X393" i="23"/>
  <c r="X393" i="34"/>
  <c r="Y392" i="34"/>
  <c r="X393" i="29"/>
  <c r="Y392" i="29"/>
  <c r="X393" i="41"/>
  <c r="Y392" i="41"/>
  <c r="X394" i="19" l="1"/>
  <c r="Y393" i="19"/>
  <c r="X394" i="29"/>
  <c r="Y393" i="29"/>
  <c r="X394" i="15"/>
  <c r="Y393" i="15"/>
  <c r="X394" i="25"/>
  <c r="Y393" i="25"/>
  <c r="X394" i="46"/>
  <c r="Y393" i="46"/>
  <c r="X394" i="37"/>
  <c r="Y393" i="37"/>
  <c r="X394" i="26"/>
  <c r="Y393" i="26"/>
  <c r="X394" i="14"/>
  <c r="Y393" i="14"/>
  <c r="X394" i="45"/>
  <c r="Y393" i="45"/>
  <c r="X394" i="43"/>
  <c r="Y393" i="43"/>
  <c r="X394" i="36"/>
  <c r="Y393" i="36"/>
  <c r="X394" i="33"/>
  <c r="Y393" i="33"/>
  <c r="X394" i="21"/>
  <c r="Y393" i="21"/>
  <c r="X394" i="47"/>
  <c r="Y393" i="47"/>
  <c r="X394" i="23"/>
  <c r="Y393" i="23"/>
  <c r="X394" i="27"/>
  <c r="Y393" i="27"/>
  <c r="X394" i="41"/>
  <c r="Y393" i="41"/>
  <c r="X394" i="34"/>
  <c r="Y393" i="34"/>
  <c r="X394" i="20"/>
  <c r="Y393" i="20"/>
  <c r="X394" i="38"/>
  <c r="Y393" i="38"/>
  <c r="X394" i="31"/>
  <c r="Y393" i="31"/>
  <c r="X394" i="40"/>
  <c r="Y393" i="40"/>
  <c r="Y393" i="16"/>
  <c r="X394" i="16"/>
  <c r="X394" i="35"/>
  <c r="Y393" i="35"/>
  <c r="X394" i="17"/>
  <c r="Y393" i="17"/>
  <c r="X394" i="28"/>
  <c r="Y393" i="28"/>
  <c r="X394" i="24"/>
  <c r="Y393" i="24"/>
  <c r="X394" i="39"/>
  <c r="Y393" i="39"/>
  <c r="X394" i="32"/>
  <c r="Y393" i="32"/>
  <c r="X394" i="30"/>
  <c r="Y393" i="30"/>
  <c r="X394" i="42"/>
  <c r="Y393" i="42"/>
  <c r="X395" i="30" l="1"/>
  <c r="Y394" i="30"/>
  <c r="Y394" i="39"/>
  <c r="X395" i="39"/>
  <c r="X395" i="28"/>
  <c r="Y394" i="28"/>
  <c r="Y394" i="35"/>
  <c r="X395" i="35"/>
  <c r="X395" i="40"/>
  <c r="Y394" i="40"/>
  <c r="X395" i="38"/>
  <c r="Y394" i="38"/>
  <c r="X395" i="34"/>
  <c r="Y394" i="34"/>
  <c r="Y394" i="27"/>
  <c r="X395" i="27"/>
  <c r="X395" i="47"/>
  <c r="Y394" i="47"/>
  <c r="X395" i="33"/>
  <c r="Y394" i="33"/>
  <c r="X395" i="43"/>
  <c r="Y394" i="43"/>
  <c r="Y394" i="14"/>
  <c r="X395" i="14"/>
  <c r="X395" i="37"/>
  <c r="Y394" i="37"/>
  <c r="X395" i="25"/>
  <c r="Y394" i="25"/>
  <c r="X395" i="29"/>
  <c r="Y394" i="29"/>
  <c r="X395" i="16"/>
  <c r="Y394" i="16"/>
  <c r="X395" i="42"/>
  <c r="Y394" i="42"/>
  <c r="X395" i="32"/>
  <c r="Y394" i="32"/>
  <c r="X395" i="24"/>
  <c r="Y394" i="24"/>
  <c r="X395" i="17"/>
  <c r="Y394" i="17"/>
  <c r="X395" i="31"/>
  <c r="Y394" i="31"/>
  <c r="X395" i="20"/>
  <c r="Y394" i="20"/>
  <c r="X395" i="41"/>
  <c r="Y394" i="41"/>
  <c r="Y394" i="23"/>
  <c r="X395" i="23"/>
  <c r="X395" i="21"/>
  <c r="Y394" i="21"/>
  <c r="X395" i="36"/>
  <c r="Y394" i="36"/>
  <c r="X395" i="45"/>
  <c r="Y394" i="45"/>
  <c r="X395" i="26"/>
  <c r="Y394" i="26"/>
  <c r="Y394" i="46"/>
  <c r="X395" i="46"/>
  <c r="X395" i="15"/>
  <c r="Y394" i="15"/>
  <c r="X395" i="19"/>
  <c r="Y394" i="19"/>
  <c r="Y395" i="23" l="1"/>
  <c r="X396" i="23"/>
  <c r="X396" i="14"/>
  <c r="Y395" i="14"/>
  <c r="X396" i="27"/>
  <c r="Y395" i="27"/>
  <c r="Y395" i="35"/>
  <c r="X396" i="35"/>
  <c r="X396" i="39"/>
  <c r="Y395" i="39"/>
  <c r="X396" i="26"/>
  <c r="Y395" i="26"/>
  <c r="X396" i="36"/>
  <c r="Y395" i="36"/>
  <c r="X396" i="20"/>
  <c r="Y395" i="20"/>
  <c r="X396" i="17"/>
  <c r="Y395" i="17"/>
  <c r="X396" i="32"/>
  <c r="Y395" i="32"/>
  <c r="X396" i="16"/>
  <c r="Y395" i="16"/>
  <c r="Y395" i="25"/>
  <c r="X396" i="25"/>
  <c r="Y395" i="33"/>
  <c r="X396" i="33"/>
  <c r="X396" i="38"/>
  <c r="Y395" i="38"/>
  <c r="X396" i="15"/>
  <c r="Y395" i="15"/>
  <c r="X396" i="46"/>
  <c r="Y395" i="46"/>
  <c r="Y395" i="19"/>
  <c r="X396" i="19"/>
  <c r="X396" i="45"/>
  <c r="Y395" i="45"/>
  <c r="X396" i="21"/>
  <c r="Y395" i="21"/>
  <c r="Y395" i="41"/>
  <c r="X396" i="41"/>
  <c r="Y395" i="31"/>
  <c r="X396" i="31"/>
  <c r="X396" i="24"/>
  <c r="Y395" i="24"/>
  <c r="X396" i="42"/>
  <c r="Y395" i="42"/>
  <c r="Y395" i="29"/>
  <c r="X396" i="29"/>
  <c r="X396" i="37"/>
  <c r="Y395" i="37"/>
  <c r="X396" i="43"/>
  <c r="Y395" i="43"/>
  <c r="X396" i="47"/>
  <c r="Y395" i="47"/>
  <c r="X396" i="34"/>
  <c r="Y395" i="34"/>
  <c r="X396" i="40"/>
  <c r="Y395" i="40"/>
  <c r="X396" i="28"/>
  <c r="Y395" i="28"/>
  <c r="X396" i="30"/>
  <c r="Y395" i="30"/>
  <c r="X397" i="29" l="1"/>
  <c r="Y396" i="29"/>
  <c r="X397" i="41"/>
  <c r="Y396" i="41"/>
  <c r="X397" i="25"/>
  <c r="Y396" i="25"/>
  <c r="X397" i="35"/>
  <c r="Y396" i="35"/>
  <c r="X397" i="28"/>
  <c r="Y396" i="28"/>
  <c r="X397" i="34"/>
  <c r="Y396" i="34"/>
  <c r="X397" i="43"/>
  <c r="Y396" i="43"/>
  <c r="X397" i="24"/>
  <c r="Y396" i="24"/>
  <c r="X397" i="45"/>
  <c r="Y396" i="45"/>
  <c r="X397" i="46"/>
  <c r="Y396" i="46"/>
  <c r="X397" i="38"/>
  <c r="Y396" i="38"/>
  <c r="X397" i="32"/>
  <c r="Y396" i="32"/>
  <c r="X397" i="20"/>
  <c r="Y396" i="20"/>
  <c r="X397" i="26"/>
  <c r="Y396" i="26"/>
  <c r="Y396" i="14"/>
  <c r="X397" i="14"/>
  <c r="X397" i="31"/>
  <c r="Y396" i="31"/>
  <c r="X397" i="19"/>
  <c r="Y396" i="19"/>
  <c r="X397" i="33"/>
  <c r="Y396" i="33"/>
  <c r="Y396" i="23"/>
  <c r="X397" i="23"/>
  <c r="X397" i="30"/>
  <c r="Y396" i="30"/>
  <c r="X397" i="40"/>
  <c r="Y396" i="40"/>
  <c r="X397" i="47"/>
  <c r="Y396" i="47"/>
  <c r="X397" i="37"/>
  <c r="Y396" i="37"/>
  <c r="X397" i="42"/>
  <c r="Y396" i="42"/>
  <c r="Y396" i="21"/>
  <c r="X397" i="21"/>
  <c r="X397" i="15"/>
  <c r="Y396" i="15"/>
  <c r="Y396" i="16"/>
  <c r="X397" i="16"/>
  <c r="X397" i="17"/>
  <c r="Y396" i="17"/>
  <c r="X397" i="36"/>
  <c r="Y396" i="36"/>
  <c r="X397" i="39"/>
  <c r="Y396" i="39"/>
  <c r="Y396" i="27"/>
  <c r="X397" i="27"/>
  <c r="Y397" i="39" l="1"/>
  <c r="X398" i="39"/>
  <c r="X398" i="17"/>
  <c r="Y397" i="17"/>
  <c r="X398" i="15"/>
  <c r="Y397" i="15"/>
  <c r="X398" i="42"/>
  <c r="Y397" i="42"/>
  <c r="X398" i="47"/>
  <c r="Y397" i="47"/>
  <c r="X398" i="30"/>
  <c r="Y397" i="30"/>
  <c r="X398" i="33"/>
  <c r="Y397" i="33"/>
  <c r="X398" i="31"/>
  <c r="Y397" i="31"/>
  <c r="X398" i="26"/>
  <c r="Y397" i="26"/>
  <c r="X398" i="32"/>
  <c r="Y397" i="32"/>
  <c r="Y397" i="46"/>
  <c r="X398" i="46"/>
  <c r="X398" i="24"/>
  <c r="Y397" i="24"/>
  <c r="X398" i="34"/>
  <c r="Y397" i="34"/>
  <c r="Y397" i="35"/>
  <c r="X398" i="35"/>
  <c r="Y397" i="41"/>
  <c r="X398" i="41"/>
  <c r="X398" i="23"/>
  <c r="Y397" i="23"/>
  <c r="X398" i="14"/>
  <c r="Y397" i="14"/>
  <c r="X398" i="27"/>
  <c r="Y397" i="27"/>
  <c r="X398" i="16"/>
  <c r="Y397" i="16"/>
  <c r="Y397" i="21"/>
  <c r="X398" i="21"/>
  <c r="X398" i="36"/>
  <c r="Y397" i="36"/>
  <c r="X398" i="37"/>
  <c r="Y397" i="37"/>
  <c r="X398" i="40"/>
  <c r="Y397" i="40"/>
  <c r="Y397" i="19"/>
  <c r="X398" i="19"/>
  <c r="X398" i="20"/>
  <c r="Y397" i="20"/>
  <c r="X398" i="38"/>
  <c r="Y397" i="38"/>
  <c r="X398" i="45"/>
  <c r="Y397" i="45"/>
  <c r="X398" i="43"/>
  <c r="Y397" i="43"/>
  <c r="X398" i="28"/>
  <c r="Y397" i="28"/>
  <c r="Y397" i="25"/>
  <c r="X398" i="25"/>
  <c r="Y397" i="29"/>
  <c r="X398" i="29"/>
  <c r="X399" i="25" l="1"/>
  <c r="Y398" i="25"/>
  <c r="X399" i="19"/>
  <c r="Y398" i="19"/>
  <c r="X399" i="21"/>
  <c r="Y398" i="21"/>
  <c r="X399" i="35"/>
  <c r="Y398" i="35"/>
  <c r="X399" i="43"/>
  <c r="Y398" i="43"/>
  <c r="X399" i="38"/>
  <c r="Y398" i="38"/>
  <c r="X399" i="37"/>
  <c r="Y398" i="37"/>
  <c r="X399" i="27"/>
  <c r="Y398" i="27"/>
  <c r="X399" i="23"/>
  <c r="Y398" i="23"/>
  <c r="X399" i="24"/>
  <c r="Y398" i="24"/>
  <c r="X399" i="32"/>
  <c r="Y398" i="32"/>
  <c r="Y398" i="31"/>
  <c r="X399" i="31"/>
  <c r="X399" i="30"/>
  <c r="Y398" i="30"/>
  <c r="X399" i="42"/>
  <c r="Y398" i="42"/>
  <c r="X399" i="17"/>
  <c r="Y398" i="17"/>
  <c r="X399" i="41"/>
  <c r="Y398" i="41"/>
  <c r="X399" i="46"/>
  <c r="Y398" i="46"/>
  <c r="X399" i="39"/>
  <c r="Y398" i="39"/>
  <c r="X399" i="29"/>
  <c r="Y398" i="29"/>
  <c r="X399" i="28"/>
  <c r="Y398" i="28"/>
  <c r="X399" i="45"/>
  <c r="Y398" i="45"/>
  <c r="X399" i="20"/>
  <c r="Y398" i="20"/>
  <c r="X399" i="40"/>
  <c r="Y398" i="40"/>
  <c r="X399" i="36"/>
  <c r="Y398" i="36"/>
  <c r="X399" i="16"/>
  <c r="Y398" i="16"/>
  <c r="Y398" i="14"/>
  <c r="X399" i="14"/>
  <c r="X399" i="34"/>
  <c r="Y398" i="34"/>
  <c r="X399" i="26"/>
  <c r="Y398" i="26"/>
  <c r="X399" i="33"/>
  <c r="Y398" i="33"/>
  <c r="X399" i="47"/>
  <c r="Y398" i="47"/>
  <c r="X399" i="15"/>
  <c r="Y398" i="15"/>
  <c r="X400" i="31" l="1"/>
  <c r="Y399" i="31"/>
  <c r="X400" i="47"/>
  <c r="Y399" i="47"/>
  <c r="X400" i="26"/>
  <c r="Y399" i="26"/>
  <c r="X400" i="36"/>
  <c r="Y399" i="36"/>
  <c r="X400" i="20"/>
  <c r="Y399" i="20"/>
  <c r="X400" i="28"/>
  <c r="Y399" i="28"/>
  <c r="X400" i="39"/>
  <c r="Y399" i="39"/>
  <c r="X400" i="41"/>
  <c r="Y399" i="41"/>
  <c r="X400" i="42"/>
  <c r="Y399" i="42"/>
  <c r="X400" i="24"/>
  <c r="Y399" i="24"/>
  <c r="X400" i="27"/>
  <c r="Y399" i="27"/>
  <c r="X400" i="38"/>
  <c r="Y399" i="38"/>
  <c r="X400" i="35"/>
  <c r="Y399" i="35"/>
  <c r="X400" i="19"/>
  <c r="Y399" i="19"/>
  <c r="X400" i="14"/>
  <c r="Y399" i="14"/>
  <c r="X400" i="15"/>
  <c r="Y399" i="15"/>
  <c r="X400" i="33"/>
  <c r="Y399" i="33"/>
  <c r="X400" i="34"/>
  <c r="Y399" i="34"/>
  <c r="X400" i="16"/>
  <c r="Y399" i="16"/>
  <c r="X400" i="40"/>
  <c r="Y399" i="40"/>
  <c r="X400" i="45"/>
  <c r="Y399" i="45"/>
  <c r="X400" i="29"/>
  <c r="Y399" i="29"/>
  <c r="X400" i="46"/>
  <c r="Y399" i="46"/>
  <c r="X400" i="17"/>
  <c r="Y399" i="17"/>
  <c r="X400" i="30"/>
  <c r="Y399" i="30"/>
  <c r="X400" i="32"/>
  <c r="Y399" i="32"/>
  <c r="X400" i="23"/>
  <c r="Y399" i="23"/>
  <c r="X400" i="37"/>
  <c r="Y399" i="37"/>
  <c r="X400" i="43"/>
  <c r="Y399" i="43"/>
  <c r="X400" i="21"/>
  <c r="Y399" i="21"/>
  <c r="X400" i="25"/>
  <c r="Y399" i="25"/>
  <c r="X401" i="21" l="1"/>
  <c r="Y400" i="21"/>
  <c r="X401" i="37"/>
  <c r="Y400" i="37"/>
  <c r="X401" i="32"/>
  <c r="Y400" i="32"/>
  <c r="X401" i="17"/>
  <c r="Y400" i="17"/>
  <c r="X401" i="29"/>
  <c r="Y400" i="29"/>
  <c r="X401" i="40"/>
  <c r="Y400" i="40"/>
  <c r="X401" i="34"/>
  <c r="Y400" i="34"/>
  <c r="X401" i="15"/>
  <c r="Y400" i="15"/>
  <c r="X401" i="19"/>
  <c r="Y400" i="19"/>
  <c r="X401" i="38"/>
  <c r="Y400" i="38"/>
  <c r="X401" i="24"/>
  <c r="Y400" i="24"/>
  <c r="X401" i="41"/>
  <c r="Y400" i="41"/>
  <c r="X401" i="28"/>
  <c r="Y400" i="28"/>
  <c r="X401" i="36"/>
  <c r="Y400" i="36"/>
  <c r="X401" i="47"/>
  <c r="Y400" i="47"/>
  <c r="X401" i="25"/>
  <c r="Y400" i="25"/>
  <c r="X401" i="43"/>
  <c r="Y400" i="43"/>
  <c r="X401" i="23"/>
  <c r="Y400" i="23"/>
  <c r="X401" i="30"/>
  <c r="Y400" i="30"/>
  <c r="X401" i="46"/>
  <c r="Y400" i="46"/>
  <c r="X401" i="45"/>
  <c r="Y400" i="45"/>
  <c r="X401" i="16"/>
  <c r="Y400" i="16"/>
  <c r="X401" i="33"/>
  <c r="Y400" i="33"/>
  <c r="X401" i="14"/>
  <c r="Y400" i="14"/>
  <c r="X401" i="35"/>
  <c r="Y400" i="35"/>
  <c r="X401" i="27"/>
  <c r="Y400" i="27"/>
  <c r="X401" i="42"/>
  <c r="Y400" i="42"/>
  <c r="X401" i="39"/>
  <c r="Y400" i="39"/>
  <c r="X401" i="20"/>
  <c r="Y400" i="20"/>
  <c r="X401" i="26"/>
  <c r="Y400" i="26"/>
  <c r="X401" i="31"/>
  <c r="Y400" i="31"/>
  <c r="X402" i="26" l="1"/>
  <c r="Y401" i="26"/>
  <c r="X402" i="39"/>
  <c r="Y401" i="39"/>
  <c r="X402" i="27"/>
  <c r="Y401" i="27"/>
  <c r="Y401" i="14"/>
  <c r="X402" i="14"/>
  <c r="Y401" i="16"/>
  <c r="X402" i="16"/>
  <c r="X402" i="46"/>
  <c r="Y401" i="46"/>
  <c r="Y401" i="23"/>
  <c r="X402" i="23"/>
  <c r="X402" i="25"/>
  <c r="Y401" i="25"/>
  <c r="X402" i="36"/>
  <c r="Y401" i="36"/>
  <c r="X402" i="41"/>
  <c r="Y401" i="41"/>
  <c r="X402" i="38"/>
  <c r="Y401" i="38"/>
  <c r="X402" i="15"/>
  <c r="Y401" i="15"/>
  <c r="X402" i="40"/>
  <c r="Y401" i="40"/>
  <c r="X402" i="17"/>
  <c r="Y401" i="17"/>
  <c r="X402" i="37"/>
  <c r="Y401" i="37"/>
  <c r="X402" i="31"/>
  <c r="Y401" i="31"/>
  <c r="X402" i="20"/>
  <c r="Y401" i="20"/>
  <c r="X402" i="42"/>
  <c r="Y401" i="42"/>
  <c r="X402" i="35"/>
  <c r="Y401" i="35"/>
  <c r="X402" i="33"/>
  <c r="Y401" i="33"/>
  <c r="X402" i="45"/>
  <c r="Y401" i="45"/>
  <c r="X402" i="30"/>
  <c r="Y401" i="30"/>
  <c r="X402" i="43"/>
  <c r="Y401" i="43"/>
  <c r="X402" i="47"/>
  <c r="Y401" i="47"/>
  <c r="X402" i="28"/>
  <c r="Y401" i="28"/>
  <c r="X402" i="24"/>
  <c r="Y401" i="24"/>
  <c r="Y401" i="19"/>
  <c r="X402" i="19"/>
  <c r="X402" i="34"/>
  <c r="Y401" i="34"/>
  <c r="X402" i="29"/>
  <c r="Y401" i="29"/>
  <c r="X402" i="32"/>
  <c r="Y401" i="32"/>
  <c r="X402" i="21"/>
  <c r="Y401" i="21"/>
  <c r="Y402" i="14" l="1"/>
  <c r="X403" i="14"/>
  <c r="X403" i="32"/>
  <c r="Y402" i="32"/>
  <c r="X403" i="34"/>
  <c r="Y402" i="34"/>
  <c r="X403" i="24"/>
  <c r="Y402" i="24"/>
  <c r="X403" i="47"/>
  <c r="Y402" i="47"/>
  <c r="X403" i="30"/>
  <c r="Y402" i="30"/>
  <c r="X403" i="33"/>
  <c r="Y402" i="33"/>
  <c r="X403" i="42"/>
  <c r="Y402" i="42"/>
  <c r="X403" i="31"/>
  <c r="Y402" i="31"/>
  <c r="X403" i="17"/>
  <c r="Y402" i="17"/>
  <c r="X403" i="15"/>
  <c r="Y402" i="15"/>
  <c r="X403" i="41"/>
  <c r="Y402" i="41"/>
  <c r="X403" i="25"/>
  <c r="Y402" i="25"/>
  <c r="X403" i="46"/>
  <c r="Y402" i="46"/>
  <c r="X403" i="39"/>
  <c r="Y402" i="39"/>
  <c r="X403" i="19"/>
  <c r="Y402" i="19"/>
  <c r="X403" i="23"/>
  <c r="Y402" i="23"/>
  <c r="X403" i="16"/>
  <c r="Y402" i="16"/>
  <c r="X403" i="21"/>
  <c r="Y402" i="21"/>
  <c r="X403" i="29"/>
  <c r="Y402" i="29"/>
  <c r="X403" i="28"/>
  <c r="Y402" i="28"/>
  <c r="X403" i="43"/>
  <c r="Y402" i="43"/>
  <c r="X403" i="45"/>
  <c r="Y402" i="45"/>
  <c r="X403" i="35"/>
  <c r="Y402" i="35"/>
  <c r="X403" i="20"/>
  <c r="Y402" i="20"/>
  <c r="X403" i="37"/>
  <c r="Y402" i="37"/>
  <c r="X403" i="40"/>
  <c r="Y402" i="40"/>
  <c r="X403" i="38"/>
  <c r="Y402" i="38"/>
  <c r="X403" i="36"/>
  <c r="Y402" i="36"/>
  <c r="X403" i="27"/>
  <c r="Y402" i="27"/>
  <c r="X403" i="26"/>
  <c r="Y402" i="26"/>
  <c r="X404" i="27" l="1"/>
  <c r="Y403" i="27"/>
  <c r="X404" i="38"/>
  <c r="Y403" i="38"/>
  <c r="X404" i="37"/>
  <c r="Y403" i="37"/>
  <c r="X404" i="35"/>
  <c r="Y403" i="35"/>
  <c r="X404" i="43"/>
  <c r="Y403" i="43"/>
  <c r="X404" i="29"/>
  <c r="Y403" i="29"/>
  <c r="X404" i="16"/>
  <c r="Y403" i="16"/>
  <c r="X404" i="19"/>
  <c r="Y403" i="19"/>
  <c r="X404" i="46"/>
  <c r="Y403" i="46"/>
  <c r="X404" i="41"/>
  <c r="Y403" i="41"/>
  <c r="Y403" i="17"/>
  <c r="X404" i="17"/>
  <c r="X404" i="42"/>
  <c r="Y403" i="42"/>
  <c r="X404" i="30"/>
  <c r="Y403" i="30"/>
  <c r="X404" i="24"/>
  <c r="Y403" i="24"/>
  <c r="X404" i="32"/>
  <c r="Y403" i="32"/>
  <c r="X404" i="14"/>
  <c r="Y403" i="14"/>
  <c r="X404" i="26"/>
  <c r="Y403" i="26"/>
  <c r="X404" i="36"/>
  <c r="Y403" i="36"/>
  <c r="X404" i="40"/>
  <c r="Y403" i="40"/>
  <c r="X404" i="20"/>
  <c r="Y403" i="20"/>
  <c r="X404" i="45"/>
  <c r="Y403" i="45"/>
  <c r="X404" i="28"/>
  <c r="Y403" i="28"/>
  <c r="X404" i="21"/>
  <c r="Y403" i="21"/>
  <c r="X404" i="23"/>
  <c r="Y403" i="23"/>
  <c r="X404" i="39"/>
  <c r="Y403" i="39"/>
  <c r="X404" i="25"/>
  <c r="Y403" i="25"/>
  <c r="X404" i="15"/>
  <c r="Y403" i="15"/>
  <c r="X404" i="31"/>
  <c r="Y403" i="31"/>
  <c r="X404" i="33"/>
  <c r="Y403" i="33"/>
  <c r="X404" i="47"/>
  <c r="Y403" i="47"/>
  <c r="X404" i="34"/>
  <c r="Y403" i="34"/>
  <c r="Y404" i="47" l="1"/>
  <c r="X405" i="47"/>
  <c r="X405" i="31"/>
  <c r="Y404" i="31"/>
  <c r="X405" i="25"/>
  <c r="Y404" i="25"/>
  <c r="X405" i="23"/>
  <c r="Y404" i="23"/>
  <c r="X405" i="28"/>
  <c r="Y404" i="28"/>
  <c r="Y404" i="20"/>
  <c r="X405" i="20"/>
  <c r="Y404" i="36"/>
  <c r="X405" i="36"/>
  <c r="X405" i="14"/>
  <c r="Y404" i="14"/>
  <c r="Y404" i="24"/>
  <c r="X405" i="24"/>
  <c r="Y404" i="42"/>
  <c r="X405" i="42"/>
  <c r="X405" i="41"/>
  <c r="Y404" i="41"/>
  <c r="X405" i="19"/>
  <c r="Y404" i="19"/>
  <c r="X405" i="29"/>
  <c r="Y404" i="29"/>
  <c r="X405" i="35"/>
  <c r="Y404" i="35"/>
  <c r="Y404" i="38"/>
  <c r="X405" i="38"/>
  <c r="Y404" i="17"/>
  <c r="X405" i="17"/>
  <c r="Y404" i="34"/>
  <c r="X405" i="34"/>
  <c r="X405" i="33"/>
  <c r="Y404" i="33"/>
  <c r="Y404" i="15"/>
  <c r="X405" i="15"/>
  <c r="X405" i="39"/>
  <c r="Y404" i="39"/>
  <c r="X405" i="21"/>
  <c r="Y404" i="21"/>
  <c r="Y404" i="45"/>
  <c r="X405" i="45"/>
  <c r="X405" i="40"/>
  <c r="Y404" i="40"/>
  <c r="Y404" i="26"/>
  <c r="X405" i="26"/>
  <c r="Y404" i="32"/>
  <c r="X405" i="32"/>
  <c r="Y404" i="30"/>
  <c r="X405" i="30"/>
  <c r="X405" i="46"/>
  <c r="Y404" i="46"/>
  <c r="X405" i="16"/>
  <c r="Y404" i="16"/>
  <c r="X405" i="43"/>
  <c r="Y404" i="43"/>
  <c r="X405" i="37"/>
  <c r="Y404" i="37"/>
  <c r="X405" i="27"/>
  <c r="Y404" i="27"/>
  <c r="X406" i="30" l="1"/>
  <c r="Y405" i="30"/>
  <c r="X406" i="26"/>
  <c r="Y405" i="26"/>
  <c r="X406" i="45"/>
  <c r="Y405" i="45"/>
  <c r="Y405" i="17"/>
  <c r="X406" i="17"/>
  <c r="X406" i="42"/>
  <c r="Y405" i="42"/>
  <c r="X406" i="20"/>
  <c r="Y405" i="20"/>
  <c r="X406" i="37"/>
  <c r="Y405" i="37"/>
  <c r="X406" i="39"/>
  <c r="Y405" i="39"/>
  <c r="X406" i="33"/>
  <c r="Y405" i="33"/>
  <c r="X406" i="35"/>
  <c r="Y405" i="35"/>
  <c r="X406" i="19"/>
  <c r="Y405" i="19"/>
  <c r="X406" i="14"/>
  <c r="Y405" i="14"/>
  <c r="X406" i="23"/>
  <c r="Y405" i="23"/>
  <c r="X406" i="31"/>
  <c r="Y405" i="31"/>
  <c r="X406" i="16"/>
  <c r="Y405" i="16"/>
  <c r="X406" i="32"/>
  <c r="Y405" i="32"/>
  <c r="X406" i="15"/>
  <c r="Y405" i="15"/>
  <c r="X406" i="34"/>
  <c r="Y405" i="34"/>
  <c r="X406" i="38"/>
  <c r="Y405" i="38"/>
  <c r="X406" i="24"/>
  <c r="Y405" i="24"/>
  <c r="X406" i="36"/>
  <c r="Y405" i="36"/>
  <c r="X406" i="47"/>
  <c r="Y405" i="47"/>
  <c r="X406" i="27"/>
  <c r="Y405" i="27"/>
  <c r="X406" i="43"/>
  <c r="Y405" i="43"/>
  <c r="X406" i="46"/>
  <c r="Y405" i="46"/>
  <c r="Y405" i="40"/>
  <c r="X406" i="40"/>
  <c r="X406" i="21"/>
  <c r="Y405" i="21"/>
  <c r="X406" i="29"/>
  <c r="Y405" i="29"/>
  <c r="X406" i="41"/>
  <c r="Y405" i="41"/>
  <c r="X406" i="28"/>
  <c r="Y405" i="28"/>
  <c r="X406" i="25"/>
  <c r="Y405" i="25"/>
  <c r="X407" i="17" l="1"/>
  <c r="Y406" i="17"/>
  <c r="X407" i="40"/>
  <c r="Y406" i="40"/>
  <c r="Y406" i="28"/>
  <c r="X407" i="28"/>
  <c r="X407" i="29"/>
  <c r="Y406" i="29"/>
  <c r="X407" i="43"/>
  <c r="Y406" i="43"/>
  <c r="X407" i="47"/>
  <c r="Y406" i="47"/>
  <c r="X407" i="24"/>
  <c r="Y406" i="24"/>
  <c r="X407" i="34"/>
  <c r="Y406" i="34"/>
  <c r="X407" i="32"/>
  <c r="Y406" i="32"/>
  <c r="X407" i="31"/>
  <c r="Y406" i="31"/>
  <c r="X407" i="14"/>
  <c r="Y406" i="14"/>
  <c r="X407" i="35"/>
  <c r="Y406" i="35"/>
  <c r="X407" i="39"/>
  <c r="Y406" i="39"/>
  <c r="X407" i="20"/>
  <c r="Y406" i="20"/>
  <c r="X407" i="26"/>
  <c r="Y406" i="26"/>
  <c r="X407" i="25"/>
  <c r="Y406" i="25"/>
  <c r="X407" i="41"/>
  <c r="Y406" i="41"/>
  <c r="X407" i="21"/>
  <c r="Y406" i="21"/>
  <c r="X407" i="46"/>
  <c r="Y406" i="46"/>
  <c r="X407" i="27"/>
  <c r="Y406" i="27"/>
  <c r="X407" i="36"/>
  <c r="Y406" i="36"/>
  <c r="X407" i="38"/>
  <c r="Y406" i="38"/>
  <c r="X407" i="15"/>
  <c r="Y406" i="15"/>
  <c r="X407" i="16"/>
  <c r="Y406" i="16"/>
  <c r="X407" i="23"/>
  <c r="Y406" i="23"/>
  <c r="X407" i="19"/>
  <c r="Y406" i="19"/>
  <c r="X407" i="33"/>
  <c r="Y406" i="33"/>
  <c r="X407" i="37"/>
  <c r="Y406" i="37"/>
  <c r="X407" i="42"/>
  <c r="Y406" i="42"/>
  <c r="X407" i="45"/>
  <c r="Y406" i="45"/>
  <c r="X407" i="30"/>
  <c r="Y406" i="30"/>
  <c r="X408" i="45" l="1"/>
  <c r="Y407" i="45"/>
  <c r="X408" i="37"/>
  <c r="Y407" i="37"/>
  <c r="X408" i="19"/>
  <c r="Y407" i="19"/>
  <c r="X408" i="16"/>
  <c r="Y407" i="16"/>
  <c r="X408" i="38"/>
  <c r="Y407" i="38"/>
  <c r="X408" i="27"/>
  <c r="Y407" i="27"/>
  <c r="X408" i="21"/>
  <c r="Y407" i="21"/>
  <c r="X408" i="25"/>
  <c r="Y407" i="25"/>
  <c r="X408" i="20"/>
  <c r="Y407" i="20"/>
  <c r="X408" i="35"/>
  <c r="Y407" i="35"/>
  <c r="X408" i="31"/>
  <c r="Y407" i="31"/>
  <c r="X408" i="34"/>
  <c r="Y407" i="34"/>
  <c r="X408" i="47"/>
  <c r="Y407" i="47"/>
  <c r="X408" i="29"/>
  <c r="Y407" i="29"/>
  <c r="X408" i="40"/>
  <c r="Y407" i="40"/>
  <c r="X408" i="28"/>
  <c r="Y407" i="28"/>
  <c r="X408" i="30"/>
  <c r="Y407" i="30"/>
  <c r="X408" i="42"/>
  <c r="Y407" i="42"/>
  <c r="X408" i="33"/>
  <c r="Y407" i="33"/>
  <c r="X408" i="23"/>
  <c r="Y407" i="23"/>
  <c r="X408" i="15"/>
  <c r="Y407" i="15"/>
  <c r="X408" i="36"/>
  <c r="Y407" i="36"/>
  <c r="X408" i="46"/>
  <c r="Y407" i="46"/>
  <c r="X408" i="41"/>
  <c r="Y407" i="41"/>
  <c r="X408" i="26"/>
  <c r="Y407" i="26"/>
  <c r="X408" i="39"/>
  <c r="Y407" i="39"/>
  <c r="X408" i="14"/>
  <c r="Y407" i="14"/>
  <c r="X408" i="32"/>
  <c r="Y407" i="32"/>
  <c r="X408" i="24"/>
  <c r="Y407" i="24"/>
  <c r="X408" i="43"/>
  <c r="Y407" i="43"/>
  <c r="X408" i="17"/>
  <c r="Y407" i="17"/>
  <c r="X409" i="43" l="1"/>
  <c r="Y408" i="43"/>
  <c r="X409" i="32"/>
  <c r="Y408" i="32"/>
  <c r="X409" i="39"/>
  <c r="Y408" i="39"/>
  <c r="X409" i="41"/>
  <c r="Y408" i="41"/>
  <c r="X409" i="36"/>
  <c r="Y408" i="36"/>
  <c r="X409" i="23"/>
  <c r="Y408" i="23"/>
  <c r="X409" i="42"/>
  <c r="Y408" i="42"/>
  <c r="X409" i="28"/>
  <c r="Y408" i="28"/>
  <c r="X409" i="29"/>
  <c r="Y408" i="29"/>
  <c r="X409" i="34"/>
  <c r="Y408" i="34"/>
  <c r="X409" i="35"/>
  <c r="Y408" i="35"/>
  <c r="X409" i="25"/>
  <c r="Y408" i="25"/>
  <c r="X409" i="27"/>
  <c r="Y408" i="27"/>
  <c r="X409" i="16"/>
  <c r="Y408" i="16"/>
  <c r="X409" i="37"/>
  <c r="Y408" i="37"/>
  <c r="X409" i="17"/>
  <c r="Y408" i="17"/>
  <c r="X409" i="24"/>
  <c r="Y408" i="24"/>
  <c r="X409" i="14"/>
  <c r="Y408" i="14"/>
  <c r="X409" i="26"/>
  <c r="Y408" i="26"/>
  <c r="X409" i="46"/>
  <c r="Y408" i="46"/>
  <c r="X409" i="15"/>
  <c r="Y408" i="15"/>
  <c r="X409" i="33"/>
  <c r="Y408" i="33"/>
  <c r="X409" i="30"/>
  <c r="Y408" i="30"/>
  <c r="X409" i="40"/>
  <c r="Y408" i="40"/>
  <c r="X409" i="47"/>
  <c r="Y408" i="47"/>
  <c r="X409" i="31"/>
  <c r="Y408" i="31"/>
  <c r="X409" i="20"/>
  <c r="Y408" i="20"/>
  <c r="X409" i="21"/>
  <c r="Y408" i="21"/>
  <c r="X409" i="38"/>
  <c r="Y408" i="38"/>
  <c r="X409" i="19"/>
  <c r="Y408" i="19"/>
  <c r="X409" i="45"/>
  <c r="Y408" i="45"/>
  <c r="X410" i="19" l="1"/>
  <c r="Y409" i="19"/>
  <c r="X410" i="21"/>
  <c r="Y409" i="21"/>
  <c r="X410" i="31"/>
  <c r="Y409" i="31"/>
  <c r="X410" i="40"/>
  <c r="Y409" i="40"/>
  <c r="X410" i="33"/>
  <c r="Y409" i="33"/>
  <c r="X410" i="46"/>
  <c r="Y409" i="46"/>
  <c r="X410" i="14"/>
  <c r="Y409" i="14"/>
  <c r="Y409" i="17"/>
  <c r="X410" i="17"/>
  <c r="X410" i="16"/>
  <c r="Y409" i="16"/>
  <c r="X410" i="25"/>
  <c r="Y409" i="25"/>
  <c r="X410" i="34"/>
  <c r="Y409" i="34"/>
  <c r="X410" i="28"/>
  <c r="Y409" i="28"/>
  <c r="X410" i="23"/>
  <c r="Y409" i="23"/>
  <c r="X410" i="41"/>
  <c r="Y409" i="41"/>
  <c r="X410" i="32"/>
  <c r="Y409" i="32"/>
  <c r="X410" i="45"/>
  <c r="Y409" i="45"/>
  <c r="X410" i="38"/>
  <c r="Y409" i="38"/>
  <c r="X410" i="20"/>
  <c r="Y409" i="20"/>
  <c r="X410" i="47"/>
  <c r="Y409" i="47"/>
  <c r="X410" i="30"/>
  <c r="Y409" i="30"/>
  <c r="Y409" i="15"/>
  <c r="X410" i="15"/>
  <c r="Y409" i="26"/>
  <c r="X410" i="26"/>
  <c r="X410" i="24"/>
  <c r="Y409" i="24"/>
  <c r="X410" i="37"/>
  <c r="Y409" i="37"/>
  <c r="X410" i="27"/>
  <c r="Y409" i="27"/>
  <c r="X410" i="35"/>
  <c r="Y409" i="35"/>
  <c r="X410" i="29"/>
  <c r="Y409" i="29"/>
  <c r="X410" i="42"/>
  <c r="Y409" i="42"/>
  <c r="X410" i="36"/>
  <c r="Y409" i="36"/>
  <c r="X410" i="39"/>
  <c r="Y409" i="39"/>
  <c r="X410" i="43"/>
  <c r="Y409" i="43"/>
  <c r="Y410" i="26" l="1"/>
  <c r="X411" i="26"/>
  <c r="Y410" i="17"/>
  <c r="X411" i="17"/>
  <c r="X411" i="39"/>
  <c r="Y410" i="39"/>
  <c r="Y410" i="42"/>
  <c r="X411" i="42"/>
  <c r="X411" i="35"/>
  <c r="Y410" i="35"/>
  <c r="X411" i="37"/>
  <c r="Y410" i="37"/>
  <c r="Y410" i="30"/>
  <c r="X411" i="30"/>
  <c r="Y410" i="20"/>
  <c r="X411" i="20"/>
  <c r="Y410" i="45"/>
  <c r="X411" i="45"/>
  <c r="X411" i="41"/>
  <c r="Y410" i="41"/>
  <c r="X411" i="28"/>
  <c r="Y410" i="28"/>
  <c r="X411" i="25"/>
  <c r="Y410" i="25"/>
  <c r="X411" i="46"/>
  <c r="Y410" i="46"/>
  <c r="X411" i="40"/>
  <c r="Y410" i="40"/>
  <c r="X411" i="21"/>
  <c r="Y410" i="21"/>
  <c r="Y410" i="15"/>
  <c r="X411" i="15"/>
  <c r="X411" i="43"/>
  <c r="Y410" i="43"/>
  <c r="Y410" i="36"/>
  <c r="X411" i="36"/>
  <c r="X411" i="29"/>
  <c r="Y410" i="29"/>
  <c r="X411" i="27"/>
  <c r="Y410" i="27"/>
  <c r="Y410" i="24"/>
  <c r="X411" i="24"/>
  <c r="Y410" i="47"/>
  <c r="X411" i="47"/>
  <c r="Y410" i="38"/>
  <c r="X411" i="38"/>
  <c r="Y410" i="32"/>
  <c r="X411" i="32"/>
  <c r="X411" i="23"/>
  <c r="Y410" i="23"/>
  <c r="Y410" i="34"/>
  <c r="X411" i="34"/>
  <c r="X411" i="16"/>
  <c r="Y410" i="16"/>
  <c r="X411" i="14"/>
  <c r="Y410" i="14"/>
  <c r="X411" i="33"/>
  <c r="Y410" i="33"/>
  <c r="X411" i="31"/>
  <c r="Y410" i="31"/>
  <c r="X411" i="19"/>
  <c r="Y410" i="19"/>
  <c r="X412" i="34" l="1"/>
  <c r="Y411" i="34"/>
  <c r="X412" i="32"/>
  <c r="Y411" i="32"/>
  <c r="X412" i="47"/>
  <c r="Y411" i="47"/>
  <c r="X412" i="36"/>
  <c r="Y411" i="36"/>
  <c r="Y411" i="15"/>
  <c r="X412" i="15"/>
  <c r="X412" i="20"/>
  <c r="Y411" i="20"/>
  <c r="X412" i="42"/>
  <c r="Y411" i="42"/>
  <c r="X412" i="17"/>
  <c r="Y411" i="17"/>
  <c r="X412" i="31"/>
  <c r="Y411" i="31"/>
  <c r="X412" i="27"/>
  <c r="Y411" i="27"/>
  <c r="Y411" i="40"/>
  <c r="X412" i="40"/>
  <c r="X412" i="25"/>
  <c r="Y411" i="25"/>
  <c r="X412" i="41"/>
  <c r="Y411" i="41"/>
  <c r="X412" i="37"/>
  <c r="Y411" i="37"/>
  <c r="X412" i="14"/>
  <c r="Y411" i="14"/>
  <c r="X412" i="38"/>
  <c r="Y411" i="38"/>
  <c r="X412" i="24"/>
  <c r="Y411" i="24"/>
  <c r="X412" i="45"/>
  <c r="Y411" i="45"/>
  <c r="X412" i="30"/>
  <c r="Y411" i="30"/>
  <c r="X412" i="26"/>
  <c r="Y411" i="26"/>
  <c r="X412" i="19"/>
  <c r="Y411" i="19"/>
  <c r="X412" i="33"/>
  <c r="Y411" i="33"/>
  <c r="X412" i="16"/>
  <c r="Y411" i="16"/>
  <c r="X412" i="23"/>
  <c r="Y411" i="23"/>
  <c r="X412" i="29"/>
  <c r="Y411" i="29"/>
  <c r="X412" i="43"/>
  <c r="Y411" i="43"/>
  <c r="X412" i="21"/>
  <c r="Y411" i="21"/>
  <c r="X412" i="46"/>
  <c r="Y411" i="46"/>
  <c r="X412" i="28"/>
  <c r="Y411" i="28"/>
  <c r="X412" i="35"/>
  <c r="Y411" i="35"/>
  <c r="X412" i="39"/>
  <c r="Y411" i="39"/>
  <c r="X413" i="35" l="1"/>
  <c r="Y412" i="35"/>
  <c r="X413" i="46"/>
  <c r="Y412" i="46"/>
  <c r="X413" i="43"/>
  <c r="Y412" i="43"/>
  <c r="X413" i="23"/>
  <c r="Y412" i="23"/>
  <c r="X413" i="33"/>
  <c r="Y412" i="33"/>
  <c r="Y412" i="26"/>
  <c r="X413" i="26"/>
  <c r="X413" i="45"/>
  <c r="Y412" i="45"/>
  <c r="X413" i="38"/>
  <c r="Y412" i="38"/>
  <c r="X413" i="37"/>
  <c r="Y412" i="37"/>
  <c r="X413" i="25"/>
  <c r="Y412" i="25"/>
  <c r="X413" i="27"/>
  <c r="Y412" i="27"/>
  <c r="Y412" i="17"/>
  <c r="X413" i="17"/>
  <c r="Y412" i="20"/>
  <c r="X413" i="20"/>
  <c r="X413" i="36"/>
  <c r="Y412" i="36"/>
  <c r="X413" i="32"/>
  <c r="Y412" i="32"/>
  <c r="X413" i="40"/>
  <c r="Y412" i="40"/>
  <c r="Y412" i="15"/>
  <c r="X413" i="15"/>
  <c r="X413" i="39"/>
  <c r="Y412" i="39"/>
  <c r="Y412" i="28"/>
  <c r="X413" i="28"/>
  <c r="X413" i="21"/>
  <c r="Y412" i="21"/>
  <c r="X413" i="29"/>
  <c r="Y412" i="29"/>
  <c r="X413" i="16"/>
  <c r="Y412" i="16"/>
  <c r="X413" i="19"/>
  <c r="Y412" i="19"/>
  <c r="X413" i="30"/>
  <c r="Y412" i="30"/>
  <c r="Y412" i="24"/>
  <c r="X413" i="24"/>
  <c r="X413" i="14"/>
  <c r="Y412" i="14"/>
  <c r="X413" i="41"/>
  <c r="Y412" i="41"/>
  <c r="X413" i="31"/>
  <c r="Y412" i="31"/>
  <c r="X413" i="42"/>
  <c r="Y412" i="42"/>
  <c r="X413" i="47"/>
  <c r="Y412" i="47"/>
  <c r="X413" i="34"/>
  <c r="Y412" i="34"/>
  <c r="X414" i="17" l="1"/>
  <c r="Y413" i="17"/>
  <c r="X414" i="26"/>
  <c r="Y413" i="26"/>
  <c r="X414" i="47"/>
  <c r="Y413" i="47"/>
  <c r="X414" i="31"/>
  <c r="Y413" i="31"/>
  <c r="X414" i="14"/>
  <c r="Y413" i="14"/>
  <c r="X414" i="30"/>
  <c r="Y413" i="30"/>
  <c r="Y413" i="16"/>
  <c r="X414" i="16"/>
  <c r="X414" i="21"/>
  <c r="Y413" i="21"/>
  <c r="X414" i="39"/>
  <c r="Y413" i="39"/>
  <c r="X414" i="40"/>
  <c r="Y413" i="40"/>
  <c r="X414" i="36"/>
  <c r="Y413" i="36"/>
  <c r="X414" i="25"/>
  <c r="Y413" i="25"/>
  <c r="X414" i="38"/>
  <c r="Y413" i="38"/>
  <c r="X414" i="23"/>
  <c r="Y413" i="23"/>
  <c r="X414" i="46"/>
  <c r="Y413" i="46"/>
  <c r="X414" i="24"/>
  <c r="Y413" i="24"/>
  <c r="X414" i="28"/>
  <c r="Y413" i="28"/>
  <c r="X414" i="15"/>
  <c r="Y413" i="15"/>
  <c r="X414" i="20"/>
  <c r="Y413" i="20"/>
  <c r="X414" i="34"/>
  <c r="Y413" i="34"/>
  <c r="X414" i="42"/>
  <c r="Y413" i="42"/>
  <c r="X414" i="41"/>
  <c r="Y413" i="41"/>
  <c r="X414" i="19"/>
  <c r="Y413" i="19"/>
  <c r="X414" i="29"/>
  <c r="Y413" i="29"/>
  <c r="X414" i="32"/>
  <c r="Y413" i="32"/>
  <c r="X414" i="27"/>
  <c r="Y413" i="27"/>
  <c r="X414" i="37"/>
  <c r="Y413" i="37"/>
  <c r="X414" i="45"/>
  <c r="Y413" i="45"/>
  <c r="X414" i="33"/>
  <c r="Y413" i="33"/>
  <c r="X414" i="43"/>
  <c r="Y413" i="43"/>
  <c r="X414" i="35"/>
  <c r="Y413" i="35"/>
  <c r="X415" i="43" l="1"/>
  <c r="Y414" i="43"/>
  <c r="X415" i="45"/>
  <c r="Y414" i="45"/>
  <c r="X415" i="27"/>
  <c r="Y414" i="27"/>
  <c r="X415" i="29"/>
  <c r="Y414" i="29"/>
  <c r="X415" i="41"/>
  <c r="Y414" i="41"/>
  <c r="X415" i="34"/>
  <c r="Y414" i="34"/>
  <c r="Y414" i="15"/>
  <c r="X415" i="15"/>
  <c r="X415" i="24"/>
  <c r="Y414" i="24"/>
  <c r="X415" i="23"/>
  <c r="Y414" i="23"/>
  <c r="X415" i="25"/>
  <c r="Y414" i="25"/>
  <c r="X415" i="40"/>
  <c r="Y414" i="40"/>
  <c r="X415" i="21"/>
  <c r="Y414" i="21"/>
  <c r="X415" i="30"/>
  <c r="Y414" i="30"/>
  <c r="X415" i="31"/>
  <c r="Y414" i="31"/>
  <c r="Y414" i="26"/>
  <c r="X415" i="26"/>
  <c r="X415" i="16"/>
  <c r="Y414" i="16"/>
  <c r="X415" i="35"/>
  <c r="Y414" i="35"/>
  <c r="X415" i="33"/>
  <c r="Y414" i="33"/>
  <c r="X415" i="37"/>
  <c r="Y414" i="37"/>
  <c r="X415" i="32"/>
  <c r="Y414" i="32"/>
  <c r="X415" i="19"/>
  <c r="Y414" i="19"/>
  <c r="X415" i="42"/>
  <c r="Y414" i="42"/>
  <c r="X415" i="20"/>
  <c r="Y414" i="20"/>
  <c r="X415" i="28"/>
  <c r="Y414" i="28"/>
  <c r="X415" i="46"/>
  <c r="Y414" i="46"/>
  <c r="X415" i="38"/>
  <c r="Y414" i="38"/>
  <c r="X415" i="36"/>
  <c r="Y414" i="36"/>
  <c r="X415" i="39"/>
  <c r="Y414" i="39"/>
  <c r="X415" i="14"/>
  <c r="Y414" i="14"/>
  <c r="X415" i="47"/>
  <c r="Y414" i="47"/>
  <c r="Y414" i="17"/>
  <c r="X415" i="17"/>
  <c r="X416" i="47" l="1"/>
  <c r="Y415" i="47"/>
  <c r="X416" i="39"/>
  <c r="Y415" i="39"/>
  <c r="X416" i="38"/>
  <c r="Y415" i="38"/>
  <c r="X416" i="28"/>
  <c r="Y415" i="28"/>
  <c r="X416" i="42"/>
  <c r="Y415" i="42"/>
  <c r="X416" i="32"/>
  <c r="Y415" i="32"/>
  <c r="X416" i="33"/>
  <c r="Y415" i="33"/>
  <c r="X416" i="16"/>
  <c r="Y415" i="16"/>
  <c r="X416" i="31"/>
  <c r="Y415" i="31"/>
  <c r="X416" i="21"/>
  <c r="Y415" i="21"/>
  <c r="X416" i="25"/>
  <c r="Y415" i="25"/>
  <c r="X416" i="24"/>
  <c r="Y415" i="24"/>
  <c r="X416" i="34"/>
  <c r="Y415" i="34"/>
  <c r="X416" i="29"/>
  <c r="Y415" i="29"/>
  <c r="X416" i="45"/>
  <c r="Y415" i="45"/>
  <c r="Y415" i="17"/>
  <c r="X416" i="17"/>
  <c r="X416" i="26"/>
  <c r="Y415" i="26"/>
  <c r="X416" i="15"/>
  <c r="Y415" i="15"/>
  <c r="Y415" i="14"/>
  <c r="X416" i="14"/>
  <c r="X416" i="36"/>
  <c r="Y415" i="36"/>
  <c r="X416" i="46"/>
  <c r="Y415" i="46"/>
  <c r="X416" i="20"/>
  <c r="Y415" i="20"/>
  <c r="X416" i="19"/>
  <c r="Y415" i="19"/>
  <c r="X416" i="37"/>
  <c r="Y415" i="37"/>
  <c r="X416" i="35"/>
  <c r="Y415" i="35"/>
  <c r="X416" i="30"/>
  <c r="Y415" i="30"/>
  <c r="X416" i="40"/>
  <c r="Y415" i="40"/>
  <c r="X416" i="23"/>
  <c r="Y415" i="23"/>
  <c r="X416" i="41"/>
  <c r="Y415" i="41"/>
  <c r="X416" i="27"/>
  <c r="Y415" i="27"/>
  <c r="X416" i="43"/>
  <c r="Y415" i="43"/>
  <c r="X417" i="17" l="1"/>
  <c r="Y416" i="17"/>
  <c r="X417" i="27"/>
  <c r="Y416" i="27"/>
  <c r="X417" i="23"/>
  <c r="Y416" i="23"/>
  <c r="X417" i="30"/>
  <c r="Y416" i="30"/>
  <c r="X417" i="37"/>
  <c r="Y416" i="37"/>
  <c r="X417" i="20"/>
  <c r="Y416" i="20"/>
  <c r="X417" i="36"/>
  <c r="Y416" i="36"/>
  <c r="X417" i="15"/>
  <c r="Y416" i="15"/>
  <c r="X417" i="29"/>
  <c r="Y416" i="29"/>
  <c r="X417" i="24"/>
  <c r="Y416" i="24"/>
  <c r="X417" i="21"/>
  <c r="Y416" i="21"/>
  <c r="X417" i="16"/>
  <c r="Y416" i="16"/>
  <c r="X417" i="32"/>
  <c r="Y416" i="32"/>
  <c r="X417" i="28"/>
  <c r="Y416" i="28"/>
  <c r="X417" i="39"/>
  <c r="Y416" i="39"/>
  <c r="X417" i="14"/>
  <c r="Y416" i="14"/>
  <c r="X417" i="43"/>
  <c r="Y416" i="43"/>
  <c r="X417" i="41"/>
  <c r="Y416" i="41"/>
  <c r="X417" i="40"/>
  <c r="Y416" i="40"/>
  <c r="X417" i="35"/>
  <c r="Y416" i="35"/>
  <c r="X417" i="19"/>
  <c r="Y416" i="19"/>
  <c r="X417" i="46"/>
  <c r="Y416" i="46"/>
  <c r="X417" i="26"/>
  <c r="Y416" i="26"/>
  <c r="X417" i="45"/>
  <c r="Y416" i="45"/>
  <c r="X417" i="34"/>
  <c r="Y416" i="34"/>
  <c r="X417" i="25"/>
  <c r="Y416" i="25"/>
  <c r="X417" i="31"/>
  <c r="Y416" i="31"/>
  <c r="X417" i="33"/>
  <c r="Y416" i="33"/>
  <c r="X417" i="42"/>
  <c r="Y416" i="42"/>
  <c r="X417" i="38"/>
  <c r="Y416" i="38"/>
  <c r="X417" i="47"/>
  <c r="Y416" i="47"/>
  <c r="X418" i="38" l="1"/>
  <c r="Y417" i="38"/>
  <c r="X418" i="33"/>
  <c r="Y417" i="33"/>
  <c r="X418" i="25"/>
  <c r="Y417" i="25"/>
  <c r="X418" i="45"/>
  <c r="Y417" i="45"/>
  <c r="X418" i="46"/>
  <c r="Y417" i="46"/>
  <c r="X418" i="35"/>
  <c r="Y417" i="35"/>
  <c r="X418" i="41"/>
  <c r="Y417" i="41"/>
  <c r="X418" i="14"/>
  <c r="Y417" i="14"/>
  <c r="X418" i="28"/>
  <c r="Y417" i="28"/>
  <c r="X418" i="16"/>
  <c r="Y417" i="16"/>
  <c r="X418" i="24"/>
  <c r="Y417" i="24"/>
  <c r="X418" i="15"/>
  <c r="Y417" i="15"/>
  <c r="X418" i="20"/>
  <c r="Y417" i="20"/>
  <c r="X418" i="30"/>
  <c r="Y417" i="30"/>
  <c r="X418" i="27"/>
  <c r="Y417" i="27"/>
  <c r="X418" i="47"/>
  <c r="Y417" i="47"/>
  <c r="X418" i="42"/>
  <c r="Y417" i="42"/>
  <c r="X418" i="31"/>
  <c r="Y417" i="31"/>
  <c r="X418" i="34"/>
  <c r="Y417" i="34"/>
  <c r="X418" i="26"/>
  <c r="Y417" i="26"/>
  <c r="X418" i="19"/>
  <c r="Y417" i="19"/>
  <c r="X418" i="40"/>
  <c r="Y417" i="40"/>
  <c r="X418" i="43"/>
  <c r="Y417" i="43"/>
  <c r="X418" i="39"/>
  <c r="Y417" i="39"/>
  <c r="X418" i="32"/>
  <c r="Y417" i="32"/>
  <c r="X418" i="21"/>
  <c r="Y417" i="21"/>
  <c r="X418" i="29"/>
  <c r="Y417" i="29"/>
  <c r="X418" i="36"/>
  <c r="Y417" i="36"/>
  <c r="X418" i="37"/>
  <c r="Y417" i="37"/>
  <c r="X418" i="23"/>
  <c r="Y417" i="23"/>
  <c r="X418" i="17"/>
  <c r="Y417" i="17"/>
  <c r="X419" i="23" l="1"/>
  <c r="Y418" i="23"/>
  <c r="Y418" i="36"/>
  <c r="X419" i="36"/>
  <c r="X419" i="21"/>
  <c r="Y418" i="21"/>
  <c r="X419" i="39"/>
  <c r="Y418" i="39"/>
  <c r="X419" i="40"/>
  <c r="Y418" i="40"/>
  <c r="Y418" i="26"/>
  <c r="X419" i="26"/>
  <c r="X419" i="31"/>
  <c r="Y418" i="31"/>
  <c r="Y418" i="47"/>
  <c r="X419" i="47"/>
  <c r="Y418" i="30"/>
  <c r="X419" i="30"/>
  <c r="Y418" i="15"/>
  <c r="X419" i="15"/>
  <c r="X419" i="16"/>
  <c r="Y418" i="16"/>
  <c r="X419" i="14"/>
  <c r="Y418" i="14"/>
  <c r="X419" i="35"/>
  <c r="Y418" i="35"/>
  <c r="Y418" i="45"/>
  <c r="X419" i="45"/>
  <c r="X419" i="33"/>
  <c r="Y418" i="33"/>
  <c r="Y418" i="17"/>
  <c r="X419" i="17"/>
  <c r="X419" i="37"/>
  <c r="Y418" i="37"/>
  <c r="X419" i="29"/>
  <c r="Y418" i="29"/>
  <c r="Y418" i="32"/>
  <c r="X419" i="32"/>
  <c r="X419" i="43"/>
  <c r="Y418" i="43"/>
  <c r="X419" i="19"/>
  <c r="Y418" i="19"/>
  <c r="Y418" i="34"/>
  <c r="X419" i="34"/>
  <c r="Y418" i="42"/>
  <c r="X419" i="42"/>
  <c r="X419" i="27"/>
  <c r="Y418" i="27"/>
  <c r="Y418" i="20"/>
  <c r="X419" i="20"/>
  <c r="Y418" i="24"/>
  <c r="X419" i="24"/>
  <c r="X419" i="28"/>
  <c r="Y418" i="28"/>
  <c r="X419" i="41"/>
  <c r="Y418" i="41"/>
  <c r="X419" i="46"/>
  <c r="Y418" i="46"/>
  <c r="X419" i="25"/>
  <c r="Y418" i="25"/>
  <c r="Y418" i="38"/>
  <c r="X419" i="38"/>
  <c r="X420" i="46" l="1"/>
  <c r="Y419" i="46"/>
  <c r="X420" i="24"/>
  <c r="Y419" i="24"/>
  <c r="X420" i="34"/>
  <c r="Y419" i="34"/>
  <c r="X420" i="17"/>
  <c r="Y419" i="17"/>
  <c r="X420" i="45"/>
  <c r="Y419" i="45"/>
  <c r="X420" i="15"/>
  <c r="Y419" i="15"/>
  <c r="X420" i="47"/>
  <c r="Y419" i="47"/>
  <c r="X420" i="26"/>
  <c r="Y419" i="26"/>
  <c r="X420" i="36"/>
  <c r="Y419" i="36"/>
  <c r="X420" i="41"/>
  <c r="Y419" i="41"/>
  <c r="X420" i="43"/>
  <c r="Y419" i="43"/>
  <c r="X420" i="29"/>
  <c r="Y419" i="29"/>
  <c r="X420" i="14"/>
  <c r="Y419" i="14"/>
  <c r="X420" i="39"/>
  <c r="Y419" i="39"/>
  <c r="X420" i="27"/>
  <c r="Y419" i="27"/>
  <c r="X420" i="38"/>
  <c r="Y419" i="38"/>
  <c r="X420" i="20"/>
  <c r="Y419" i="20"/>
  <c r="X420" i="42"/>
  <c r="Y419" i="42"/>
  <c r="X420" i="32"/>
  <c r="Y419" i="32"/>
  <c r="X420" i="30"/>
  <c r="Y419" i="30"/>
  <c r="X420" i="25"/>
  <c r="Y419" i="25"/>
  <c r="X420" i="28"/>
  <c r="Y419" i="28"/>
  <c r="X420" i="19"/>
  <c r="Y419" i="19"/>
  <c r="X420" i="37"/>
  <c r="Y419" i="37"/>
  <c r="X420" i="33"/>
  <c r="Y419" i="33"/>
  <c r="X420" i="35"/>
  <c r="Y419" i="35"/>
  <c r="X420" i="16"/>
  <c r="Y419" i="16"/>
  <c r="X420" i="31"/>
  <c r="Y419" i="31"/>
  <c r="Y419" i="40"/>
  <c r="X420" i="40"/>
  <c r="X420" i="21"/>
  <c r="Y419" i="21"/>
  <c r="X420" i="23"/>
  <c r="Y419" i="23"/>
  <c r="X421" i="21" l="1"/>
  <c r="Y420" i="21"/>
  <c r="X421" i="31"/>
  <c r="Y420" i="31"/>
  <c r="X421" i="35"/>
  <c r="Y420" i="35"/>
  <c r="X421" i="37"/>
  <c r="Y420" i="37"/>
  <c r="Y420" i="28"/>
  <c r="X421" i="28"/>
  <c r="X421" i="30"/>
  <c r="Y420" i="30"/>
  <c r="X421" i="42"/>
  <c r="Y420" i="42"/>
  <c r="X421" i="38"/>
  <c r="Y420" i="38"/>
  <c r="X421" i="39"/>
  <c r="Y420" i="39"/>
  <c r="X421" i="29"/>
  <c r="Y420" i="29"/>
  <c r="X421" i="41"/>
  <c r="Y420" i="41"/>
  <c r="X421" i="26"/>
  <c r="Y420" i="26"/>
  <c r="X421" i="15"/>
  <c r="Y420" i="15"/>
  <c r="X421" i="17"/>
  <c r="Y420" i="17"/>
  <c r="X421" i="24"/>
  <c r="Y420" i="24"/>
  <c r="X421" i="40"/>
  <c r="Y420" i="40"/>
  <c r="X421" i="23"/>
  <c r="Y420" i="23"/>
  <c r="X421" i="16"/>
  <c r="Y420" i="16"/>
  <c r="X421" i="33"/>
  <c r="Y420" i="33"/>
  <c r="X421" i="19"/>
  <c r="Y420" i="19"/>
  <c r="X421" i="25"/>
  <c r="Y420" i="25"/>
  <c r="X421" i="32"/>
  <c r="Y420" i="32"/>
  <c r="X421" i="20"/>
  <c r="Y420" i="20"/>
  <c r="X421" i="27"/>
  <c r="Y420" i="27"/>
  <c r="X421" i="14"/>
  <c r="Y420" i="14"/>
  <c r="X421" i="43"/>
  <c r="Y420" i="43"/>
  <c r="X421" i="36"/>
  <c r="Y420" i="36"/>
  <c r="X421" i="47"/>
  <c r="Y420" i="47"/>
  <c r="X421" i="45"/>
  <c r="Y420" i="45"/>
  <c r="X421" i="34"/>
  <c r="Y420" i="34"/>
  <c r="X421" i="46"/>
  <c r="Y420" i="46"/>
  <c r="X422" i="34" l="1"/>
  <c r="Y421" i="34"/>
  <c r="X422" i="47"/>
  <c r="Y421" i="47"/>
  <c r="X422" i="43"/>
  <c r="Y421" i="43"/>
  <c r="X422" i="27"/>
  <c r="Y421" i="27"/>
  <c r="X422" i="32"/>
  <c r="Y421" i="32"/>
  <c r="X422" i="19"/>
  <c r="Y421" i="19"/>
  <c r="X422" i="16"/>
  <c r="Y421" i="16"/>
  <c r="X422" i="40"/>
  <c r="Y421" i="40"/>
  <c r="X422" i="17"/>
  <c r="Y421" i="17"/>
  <c r="X422" i="26"/>
  <c r="Y421" i="26"/>
  <c r="X422" i="29"/>
  <c r="Y421" i="29"/>
  <c r="X422" i="38"/>
  <c r="Y421" i="38"/>
  <c r="X422" i="30"/>
  <c r="Y421" i="30"/>
  <c r="X422" i="37"/>
  <c r="Y421" i="37"/>
  <c r="X422" i="31"/>
  <c r="Y421" i="31"/>
  <c r="X422" i="28"/>
  <c r="Y421" i="28"/>
  <c r="X422" i="46"/>
  <c r="Y421" i="46"/>
  <c r="X422" i="45"/>
  <c r="Y421" i="45"/>
  <c r="X422" i="36"/>
  <c r="Y421" i="36"/>
  <c r="X422" i="14"/>
  <c r="Y421" i="14"/>
  <c r="X422" i="20"/>
  <c r="Y421" i="20"/>
  <c r="X422" i="25"/>
  <c r="Y421" i="25"/>
  <c r="X422" i="33"/>
  <c r="Y421" i="33"/>
  <c r="X422" i="23"/>
  <c r="Y421" i="23"/>
  <c r="X422" i="24"/>
  <c r="Y421" i="24"/>
  <c r="X422" i="15"/>
  <c r="Y421" i="15"/>
  <c r="X422" i="41"/>
  <c r="Y421" i="41"/>
  <c r="X422" i="39"/>
  <c r="Y421" i="39"/>
  <c r="X422" i="42"/>
  <c r="Y421" i="42"/>
  <c r="X422" i="35"/>
  <c r="Y421" i="35"/>
  <c r="X422" i="21"/>
  <c r="Y421" i="21"/>
  <c r="X423" i="35" l="1"/>
  <c r="Y422" i="35"/>
  <c r="X423" i="39"/>
  <c r="Y422" i="39"/>
  <c r="Y422" i="15"/>
  <c r="X423" i="15"/>
  <c r="X423" i="23"/>
  <c r="Y422" i="23"/>
  <c r="X423" i="25"/>
  <c r="Y422" i="25"/>
  <c r="X423" i="14"/>
  <c r="Y422" i="14"/>
  <c r="X423" i="45"/>
  <c r="Y422" i="45"/>
  <c r="X423" i="28"/>
  <c r="Y422" i="28"/>
  <c r="X423" i="37"/>
  <c r="Y422" i="37"/>
  <c r="X423" i="38"/>
  <c r="Y422" i="38"/>
  <c r="Y422" i="26"/>
  <c r="X423" i="26"/>
  <c r="X423" i="40"/>
  <c r="Y422" i="40"/>
  <c r="X423" i="19"/>
  <c r="Y422" i="19"/>
  <c r="X423" i="27"/>
  <c r="Y422" i="27"/>
  <c r="X423" i="47"/>
  <c r="Y422" i="47"/>
  <c r="X423" i="21"/>
  <c r="Y422" i="21"/>
  <c r="X423" i="42"/>
  <c r="Y422" i="42"/>
  <c r="X423" i="41"/>
  <c r="Y422" i="41"/>
  <c r="Y422" i="24"/>
  <c r="X423" i="24"/>
  <c r="X423" i="33"/>
  <c r="Y422" i="33"/>
  <c r="Y422" i="20"/>
  <c r="X423" i="20"/>
  <c r="X423" i="36"/>
  <c r="Y422" i="36"/>
  <c r="X423" i="46"/>
  <c r="Y422" i="46"/>
  <c r="X423" i="31"/>
  <c r="Y422" i="31"/>
  <c r="X423" i="30"/>
  <c r="Y422" i="30"/>
  <c r="X423" i="29"/>
  <c r="Y422" i="29"/>
  <c r="Y422" i="17"/>
  <c r="X423" i="17"/>
  <c r="X423" i="16"/>
  <c r="Y422" i="16"/>
  <c r="X423" i="32"/>
  <c r="Y422" i="32"/>
  <c r="X423" i="43"/>
  <c r="Y422" i="43"/>
  <c r="X423" i="34"/>
  <c r="Y422" i="34"/>
  <c r="X424" i="34" l="1"/>
  <c r="Y423" i="34"/>
  <c r="X424" i="30"/>
  <c r="Y423" i="30"/>
  <c r="X424" i="43"/>
  <c r="Y423" i="43"/>
  <c r="X424" i="16"/>
  <c r="Y423" i="16"/>
  <c r="X424" i="29"/>
  <c r="Y423" i="29"/>
  <c r="X424" i="31"/>
  <c r="Y423" i="31"/>
  <c r="X424" i="36"/>
  <c r="Y423" i="36"/>
  <c r="X424" i="33"/>
  <c r="Y423" i="33"/>
  <c r="X424" i="41"/>
  <c r="Y423" i="41"/>
  <c r="X424" i="21"/>
  <c r="Y423" i="21"/>
  <c r="X424" i="27"/>
  <c r="Y423" i="27"/>
  <c r="X424" i="40"/>
  <c r="Y423" i="40"/>
  <c r="X424" i="38"/>
  <c r="Y423" i="38"/>
  <c r="X424" i="28"/>
  <c r="Y423" i="28"/>
  <c r="X424" i="14"/>
  <c r="Y423" i="14"/>
  <c r="X424" i="23"/>
  <c r="Y423" i="23"/>
  <c r="X424" i="39"/>
  <c r="Y423" i="39"/>
  <c r="X424" i="17"/>
  <c r="Y423" i="17"/>
  <c r="X424" i="20"/>
  <c r="Y423" i="20"/>
  <c r="X424" i="24"/>
  <c r="Y423" i="24"/>
  <c r="X424" i="26"/>
  <c r="Y423" i="26"/>
  <c r="Y423" i="15"/>
  <c r="X424" i="15"/>
  <c r="X424" i="32"/>
  <c r="Y423" i="32"/>
  <c r="X424" i="46"/>
  <c r="Y423" i="46"/>
  <c r="X424" i="42"/>
  <c r="Y423" i="42"/>
  <c r="X424" i="47"/>
  <c r="Y423" i="47"/>
  <c r="X424" i="19"/>
  <c r="Y423" i="19"/>
  <c r="X424" i="37"/>
  <c r="Y423" i="37"/>
  <c r="X424" i="45"/>
  <c r="Y423" i="45"/>
  <c r="X424" i="25"/>
  <c r="Y423" i="25"/>
  <c r="X424" i="35"/>
  <c r="Y423" i="35"/>
  <c r="X425" i="15" l="1"/>
  <c r="Y424" i="15"/>
  <c r="X425" i="25"/>
  <c r="Y424" i="25"/>
  <c r="X425" i="37"/>
  <c r="Y424" i="37"/>
  <c r="X425" i="47"/>
  <c r="Y424" i="47"/>
  <c r="X425" i="46"/>
  <c r="Y424" i="46"/>
  <c r="X425" i="24"/>
  <c r="Y424" i="24"/>
  <c r="X425" i="17"/>
  <c r="Y424" i="17"/>
  <c r="X425" i="23"/>
  <c r="Y424" i="23"/>
  <c r="X425" i="28"/>
  <c r="Y424" i="28"/>
  <c r="X425" i="40"/>
  <c r="Y424" i="40"/>
  <c r="X425" i="21"/>
  <c r="Y424" i="21"/>
  <c r="X425" i="33"/>
  <c r="Y424" i="33"/>
  <c r="X425" i="31"/>
  <c r="Y424" i="31"/>
  <c r="X425" i="16"/>
  <c r="Y424" i="16"/>
  <c r="X425" i="30"/>
  <c r="Y424" i="30"/>
  <c r="X425" i="35"/>
  <c r="Y424" i="35"/>
  <c r="X425" i="45"/>
  <c r="Y424" i="45"/>
  <c r="X425" i="19"/>
  <c r="Y424" i="19"/>
  <c r="X425" i="42"/>
  <c r="Y424" i="42"/>
  <c r="X425" i="32"/>
  <c r="Y424" i="32"/>
  <c r="X425" i="26"/>
  <c r="Y424" i="26"/>
  <c r="X425" i="20"/>
  <c r="Y424" i="20"/>
  <c r="X425" i="39"/>
  <c r="Y424" i="39"/>
  <c r="X425" i="14"/>
  <c r="Y424" i="14"/>
  <c r="X425" i="38"/>
  <c r="Y424" i="38"/>
  <c r="X425" i="27"/>
  <c r="Y424" i="27"/>
  <c r="X425" i="41"/>
  <c r="Y424" i="41"/>
  <c r="X425" i="36"/>
  <c r="Y424" i="36"/>
  <c r="X425" i="29"/>
  <c r="Y424" i="29"/>
  <c r="X425" i="43"/>
  <c r="Y424" i="43"/>
  <c r="X425" i="34"/>
  <c r="Y424" i="34"/>
  <c r="X426" i="43" l="1"/>
  <c r="Y425" i="43"/>
  <c r="X426" i="36"/>
  <c r="Y425" i="36"/>
  <c r="X426" i="27"/>
  <c r="Y425" i="27"/>
  <c r="Y425" i="14"/>
  <c r="X426" i="14"/>
  <c r="X426" i="20"/>
  <c r="Y425" i="20"/>
  <c r="X426" i="32"/>
  <c r="Y425" i="32"/>
  <c r="X426" i="19"/>
  <c r="Y425" i="19"/>
  <c r="X426" i="35"/>
  <c r="Y425" i="35"/>
  <c r="X426" i="16"/>
  <c r="Y425" i="16"/>
  <c r="X426" i="33"/>
  <c r="Y425" i="33"/>
  <c r="X426" i="40"/>
  <c r="Y425" i="40"/>
  <c r="X426" i="23"/>
  <c r="Y425" i="23"/>
  <c r="X426" i="24"/>
  <c r="Y425" i="24"/>
  <c r="X426" i="47"/>
  <c r="Y425" i="47"/>
  <c r="X426" i="25"/>
  <c r="Y425" i="25"/>
  <c r="X426" i="34"/>
  <c r="Y425" i="34"/>
  <c r="X426" i="29"/>
  <c r="Y425" i="29"/>
  <c r="X426" i="41"/>
  <c r="Y425" i="41"/>
  <c r="X426" i="38"/>
  <c r="Y425" i="38"/>
  <c r="X426" i="39"/>
  <c r="Y425" i="39"/>
  <c r="X426" i="26"/>
  <c r="Y425" i="26"/>
  <c r="X426" i="42"/>
  <c r="Y425" i="42"/>
  <c r="X426" i="45"/>
  <c r="Y425" i="45"/>
  <c r="X426" i="30"/>
  <c r="Y425" i="30"/>
  <c r="X426" i="31"/>
  <c r="Y425" i="31"/>
  <c r="X426" i="21"/>
  <c r="Y425" i="21"/>
  <c r="X426" i="28"/>
  <c r="Y425" i="28"/>
  <c r="X426" i="17"/>
  <c r="Y425" i="17"/>
  <c r="X426" i="46"/>
  <c r="Y425" i="46"/>
  <c r="X426" i="37"/>
  <c r="Y425" i="37"/>
  <c r="X426" i="15"/>
  <c r="Y425" i="15"/>
  <c r="X427" i="14" l="1"/>
  <c r="Y426" i="14"/>
  <c r="X427" i="37"/>
  <c r="Y426" i="37"/>
  <c r="X427" i="17"/>
  <c r="Y426" i="17"/>
  <c r="X427" i="21"/>
  <c r="Y426" i="21"/>
  <c r="X427" i="30"/>
  <c r="Y426" i="30"/>
  <c r="X427" i="42"/>
  <c r="Y426" i="42"/>
  <c r="X427" i="39"/>
  <c r="Y426" i="39"/>
  <c r="X427" i="41"/>
  <c r="Y426" i="41"/>
  <c r="X427" i="34"/>
  <c r="Y426" i="34"/>
  <c r="X427" i="47"/>
  <c r="Y426" i="47"/>
  <c r="X427" i="23"/>
  <c r="Y426" i="23"/>
  <c r="X427" i="33"/>
  <c r="Y426" i="33"/>
  <c r="X427" i="35"/>
  <c r="Y426" i="35"/>
  <c r="X427" i="32"/>
  <c r="Y426" i="32"/>
  <c r="X427" i="36"/>
  <c r="Y426" i="36"/>
  <c r="X427" i="15"/>
  <c r="Y426" i="15"/>
  <c r="X427" i="46"/>
  <c r="Y426" i="46"/>
  <c r="X427" i="28"/>
  <c r="Y426" i="28"/>
  <c r="X427" i="31"/>
  <c r="Y426" i="31"/>
  <c r="X427" i="45"/>
  <c r="Y426" i="45"/>
  <c r="X427" i="26"/>
  <c r="Y426" i="26"/>
  <c r="X427" i="38"/>
  <c r="Y426" i="38"/>
  <c r="X427" i="29"/>
  <c r="Y426" i="29"/>
  <c r="X427" i="25"/>
  <c r="Y426" i="25"/>
  <c r="X427" i="24"/>
  <c r="Y426" i="24"/>
  <c r="X427" i="40"/>
  <c r="Y426" i="40"/>
  <c r="X427" i="16"/>
  <c r="Y426" i="16"/>
  <c r="X427" i="19"/>
  <c r="Y426" i="19"/>
  <c r="X427" i="20"/>
  <c r="Y426" i="20"/>
  <c r="X427" i="27"/>
  <c r="Y426" i="27"/>
  <c r="X427" i="43"/>
  <c r="Y426" i="43"/>
  <c r="X428" i="27" l="1"/>
  <c r="Y427" i="27"/>
  <c r="X428" i="19"/>
  <c r="Y427" i="19"/>
  <c r="X428" i="40"/>
  <c r="Y427" i="40"/>
  <c r="X428" i="25"/>
  <c r="Y427" i="25"/>
  <c r="X428" i="38"/>
  <c r="Y427" i="38"/>
  <c r="X428" i="45"/>
  <c r="Y427" i="45"/>
  <c r="X428" i="28"/>
  <c r="Y427" i="28"/>
  <c r="X428" i="15"/>
  <c r="Y427" i="15"/>
  <c r="X428" i="32"/>
  <c r="Y427" i="32"/>
  <c r="X428" i="33"/>
  <c r="Y427" i="33"/>
  <c r="X428" i="47"/>
  <c r="Y427" i="47"/>
  <c r="X428" i="41"/>
  <c r="Y427" i="41"/>
  <c r="X428" i="42"/>
  <c r="Y427" i="42"/>
  <c r="X428" i="21"/>
  <c r="Y427" i="21"/>
  <c r="X428" i="37"/>
  <c r="Y427" i="37"/>
  <c r="X428" i="43"/>
  <c r="Y427" i="43"/>
  <c r="X428" i="20"/>
  <c r="Y427" i="20"/>
  <c r="Y427" i="16"/>
  <c r="X428" i="16"/>
  <c r="X428" i="24"/>
  <c r="Y427" i="24"/>
  <c r="X428" i="29"/>
  <c r="Y427" i="29"/>
  <c r="X428" i="26"/>
  <c r="Y427" i="26"/>
  <c r="X428" i="31"/>
  <c r="Y427" i="31"/>
  <c r="X428" i="46"/>
  <c r="Y427" i="46"/>
  <c r="X428" i="36"/>
  <c r="Y427" i="36"/>
  <c r="X428" i="35"/>
  <c r="Y427" i="35"/>
  <c r="X428" i="23"/>
  <c r="Y427" i="23"/>
  <c r="X428" i="34"/>
  <c r="Y427" i="34"/>
  <c r="X428" i="39"/>
  <c r="Y427" i="39"/>
  <c r="X428" i="30"/>
  <c r="Y427" i="30"/>
  <c r="X428" i="17"/>
  <c r="Y427" i="17"/>
  <c r="X428" i="14"/>
  <c r="Y427" i="14"/>
  <c r="X429" i="16" l="1"/>
  <c r="Y428" i="16"/>
  <c r="X429" i="17"/>
  <c r="Y428" i="17"/>
  <c r="X429" i="39"/>
  <c r="Y428" i="39"/>
  <c r="X429" i="23"/>
  <c r="Y428" i="23"/>
  <c r="X429" i="36"/>
  <c r="Y428" i="36"/>
  <c r="X429" i="31"/>
  <c r="Y428" i="31"/>
  <c r="X429" i="29"/>
  <c r="Y428" i="29"/>
  <c r="X429" i="43"/>
  <c r="Y428" i="43"/>
  <c r="X429" i="21"/>
  <c r="Y428" i="21"/>
  <c r="X429" i="41"/>
  <c r="Y428" i="41"/>
  <c r="X429" i="33"/>
  <c r="Y428" i="33"/>
  <c r="X429" i="15"/>
  <c r="Y428" i="15"/>
  <c r="X429" i="45"/>
  <c r="Y428" i="45"/>
  <c r="X429" i="25"/>
  <c r="Y428" i="25"/>
  <c r="X429" i="19"/>
  <c r="Y428" i="19"/>
  <c r="X429" i="14"/>
  <c r="Y428" i="14"/>
  <c r="X429" i="30"/>
  <c r="Y428" i="30"/>
  <c r="X429" i="34"/>
  <c r="Y428" i="34"/>
  <c r="X429" i="35"/>
  <c r="Y428" i="35"/>
  <c r="X429" i="46"/>
  <c r="Y428" i="46"/>
  <c r="X429" i="26"/>
  <c r="Y428" i="26"/>
  <c r="X429" i="24"/>
  <c r="Y428" i="24"/>
  <c r="X429" i="20"/>
  <c r="Y428" i="20"/>
  <c r="X429" i="37"/>
  <c r="Y428" i="37"/>
  <c r="X429" i="42"/>
  <c r="Y428" i="42"/>
  <c r="X429" i="47"/>
  <c r="Y428" i="47"/>
  <c r="X429" i="32"/>
  <c r="Y428" i="32"/>
  <c r="X429" i="28"/>
  <c r="Y428" i="28"/>
  <c r="X429" i="38"/>
  <c r="Y428" i="38"/>
  <c r="X429" i="40"/>
  <c r="Y428" i="40"/>
  <c r="X429" i="27"/>
  <c r="Y428" i="27"/>
  <c r="X430" i="40" l="1"/>
  <c r="Y429" i="40"/>
  <c r="X430" i="28"/>
  <c r="Y429" i="28"/>
  <c r="X430" i="47"/>
  <c r="Y429" i="47"/>
  <c r="X430" i="37"/>
  <c r="Y429" i="37"/>
  <c r="X430" i="24"/>
  <c r="Y429" i="24"/>
  <c r="X430" i="46"/>
  <c r="Y429" i="46"/>
  <c r="X430" i="34"/>
  <c r="Y429" i="34"/>
  <c r="X430" i="14"/>
  <c r="Y429" i="14"/>
  <c r="X430" i="25"/>
  <c r="Y429" i="25"/>
  <c r="X430" i="15"/>
  <c r="Y429" i="15"/>
  <c r="X430" i="41"/>
  <c r="Y429" i="41"/>
  <c r="X430" i="43"/>
  <c r="Y429" i="43"/>
  <c r="X430" i="31"/>
  <c r="Y429" i="31"/>
  <c r="X430" i="23"/>
  <c r="Y429" i="23"/>
  <c r="X430" i="17"/>
  <c r="Y429" i="17"/>
  <c r="X430" i="27"/>
  <c r="Y429" i="27"/>
  <c r="X430" i="38"/>
  <c r="Y429" i="38"/>
  <c r="X430" i="32"/>
  <c r="Y429" i="32"/>
  <c r="X430" i="42"/>
  <c r="Y429" i="42"/>
  <c r="X430" i="20"/>
  <c r="Y429" i="20"/>
  <c r="X430" i="26"/>
  <c r="Y429" i="26"/>
  <c r="X430" i="35"/>
  <c r="Y429" i="35"/>
  <c r="X430" i="30"/>
  <c r="Y429" i="30"/>
  <c r="X430" i="19"/>
  <c r="Y429" i="19"/>
  <c r="X430" i="45"/>
  <c r="Y429" i="45"/>
  <c r="X430" i="33"/>
  <c r="Y429" i="33"/>
  <c r="X430" i="21"/>
  <c r="Y429" i="21"/>
  <c r="X430" i="29"/>
  <c r="Y429" i="29"/>
  <c r="X430" i="36"/>
  <c r="Y429" i="36"/>
  <c r="X430" i="39"/>
  <c r="Y429" i="39"/>
  <c r="X430" i="16"/>
  <c r="Y429" i="16"/>
  <c r="X431" i="26" l="1"/>
  <c r="Y430" i="26"/>
  <c r="X431" i="16"/>
  <c r="Y430" i="16"/>
  <c r="X431" i="36"/>
  <c r="Y430" i="36"/>
  <c r="X431" i="45"/>
  <c r="Y430" i="45"/>
  <c r="X431" i="39"/>
  <c r="Y430" i="39"/>
  <c r="X431" i="29"/>
  <c r="Y430" i="29"/>
  <c r="X431" i="33"/>
  <c r="Y430" i="33"/>
  <c r="X431" i="19"/>
  <c r="Y430" i="19"/>
  <c r="X431" i="35"/>
  <c r="Y430" i="35"/>
  <c r="X431" i="20"/>
  <c r="Y430" i="20"/>
  <c r="X431" i="32"/>
  <c r="Y430" i="32"/>
  <c r="X431" i="27"/>
  <c r="Y430" i="27"/>
  <c r="X431" i="23"/>
  <c r="Y430" i="23"/>
  <c r="X431" i="43"/>
  <c r="Y430" i="43"/>
  <c r="X431" i="15"/>
  <c r="Y430" i="15"/>
  <c r="X431" i="14"/>
  <c r="Y430" i="14"/>
  <c r="X431" i="46"/>
  <c r="Y430" i="46"/>
  <c r="X431" i="37"/>
  <c r="Y430" i="37"/>
  <c r="X431" i="28"/>
  <c r="Y430" i="28"/>
  <c r="X431" i="21"/>
  <c r="Y430" i="21"/>
  <c r="X431" i="30"/>
  <c r="Y430" i="30"/>
  <c r="X431" i="42"/>
  <c r="Y430" i="42"/>
  <c r="X431" i="38"/>
  <c r="Y430" i="38"/>
  <c r="X431" i="17"/>
  <c r="Y430" i="17"/>
  <c r="X431" i="31"/>
  <c r="Y430" i="31"/>
  <c r="X431" i="41"/>
  <c r="Y430" i="41"/>
  <c r="X431" i="25"/>
  <c r="Y430" i="25"/>
  <c r="X431" i="34"/>
  <c r="Y430" i="34"/>
  <c r="X431" i="24"/>
  <c r="Y430" i="24"/>
  <c r="X431" i="47"/>
  <c r="Y430" i="47"/>
  <c r="X431" i="40"/>
  <c r="Y430" i="40"/>
  <c r="X432" i="47" l="1"/>
  <c r="Y431" i="47"/>
  <c r="X432" i="34"/>
  <c r="Y431" i="34"/>
  <c r="X432" i="41"/>
  <c r="Y431" i="41"/>
  <c r="X432" i="17"/>
  <c r="Y431" i="17"/>
  <c r="X432" i="42"/>
  <c r="Y431" i="42"/>
  <c r="X432" i="21"/>
  <c r="Y431" i="21"/>
  <c r="X432" i="37"/>
  <c r="Y431" i="37"/>
  <c r="X432" i="14"/>
  <c r="Y431" i="14"/>
  <c r="X432" i="43"/>
  <c r="Y431" i="43"/>
  <c r="X432" i="27"/>
  <c r="Y431" i="27"/>
  <c r="X432" i="20"/>
  <c r="Y431" i="20"/>
  <c r="X432" i="19"/>
  <c r="Y431" i="19"/>
  <c r="X432" i="29"/>
  <c r="Y431" i="29"/>
  <c r="X432" i="45"/>
  <c r="Y431" i="45"/>
  <c r="X432" i="16"/>
  <c r="Y431" i="16"/>
  <c r="X432" i="40"/>
  <c r="Y431" i="40"/>
  <c r="X432" i="24"/>
  <c r="Y431" i="24"/>
  <c r="X432" i="25"/>
  <c r="Y431" i="25"/>
  <c r="X432" i="31"/>
  <c r="Y431" i="31"/>
  <c r="X432" i="38"/>
  <c r="Y431" i="38"/>
  <c r="X432" i="30"/>
  <c r="Y431" i="30"/>
  <c r="X432" i="28"/>
  <c r="Y431" i="28"/>
  <c r="X432" i="46"/>
  <c r="Y431" i="46"/>
  <c r="X432" i="15"/>
  <c r="Y431" i="15"/>
  <c r="X432" i="23"/>
  <c r="Y431" i="23"/>
  <c r="X432" i="32"/>
  <c r="Y431" i="32"/>
  <c r="X432" i="35"/>
  <c r="Y431" i="35"/>
  <c r="X432" i="33"/>
  <c r="Y431" i="33"/>
  <c r="X432" i="39"/>
  <c r="Y431" i="39"/>
  <c r="X432" i="36"/>
  <c r="Y431" i="36"/>
  <c r="X432" i="26"/>
  <c r="Y431" i="26"/>
  <c r="X433" i="36" l="1"/>
  <c r="Y432" i="36"/>
  <c r="X433" i="33"/>
  <c r="Y432" i="33"/>
  <c r="X433" i="32"/>
  <c r="Y432" i="32"/>
  <c r="X433" i="15"/>
  <c r="Y432" i="15"/>
  <c r="X433" i="28"/>
  <c r="Y432" i="28"/>
  <c r="X433" i="38"/>
  <c r="Y432" i="38"/>
  <c r="X433" i="25"/>
  <c r="Y432" i="25"/>
  <c r="X433" i="40"/>
  <c r="Y432" i="40"/>
  <c r="X433" i="45"/>
  <c r="Y432" i="45"/>
  <c r="X433" i="19"/>
  <c r="Y432" i="19"/>
  <c r="X433" i="27"/>
  <c r="Y432" i="27"/>
  <c r="X433" i="14"/>
  <c r="Y432" i="14"/>
  <c r="X433" i="21"/>
  <c r="Y432" i="21"/>
  <c r="X433" i="17"/>
  <c r="Y432" i="17"/>
  <c r="X433" i="34"/>
  <c r="Y432" i="34"/>
  <c r="X433" i="26"/>
  <c r="Y432" i="26"/>
  <c r="X433" i="39"/>
  <c r="Y432" i="39"/>
  <c r="X433" i="35"/>
  <c r="Y432" i="35"/>
  <c r="X433" i="23"/>
  <c r="Y432" i="23"/>
  <c r="X433" i="46"/>
  <c r="Y432" i="46"/>
  <c r="X433" i="30"/>
  <c r="Y432" i="30"/>
  <c r="X433" i="31"/>
  <c r="Y432" i="31"/>
  <c r="X433" i="24"/>
  <c r="Y432" i="24"/>
  <c r="X433" i="16"/>
  <c r="Y432" i="16"/>
  <c r="X433" i="29"/>
  <c r="Y432" i="29"/>
  <c r="X433" i="20"/>
  <c r="Y432" i="20"/>
  <c r="X433" i="43"/>
  <c r="Y432" i="43"/>
  <c r="X433" i="37"/>
  <c r="Y432" i="37"/>
  <c r="X433" i="42"/>
  <c r="Y432" i="42"/>
  <c r="X433" i="41"/>
  <c r="Y432" i="41"/>
  <c r="X433" i="47"/>
  <c r="Y432" i="47"/>
  <c r="X434" i="41" l="1"/>
  <c r="Y433" i="41"/>
  <c r="X434" i="37"/>
  <c r="Y433" i="37"/>
  <c r="X434" i="20"/>
  <c r="Y433" i="20"/>
  <c r="X434" i="16"/>
  <c r="Y433" i="16"/>
  <c r="X434" i="31"/>
  <c r="Y433" i="31"/>
  <c r="X434" i="46"/>
  <c r="Y433" i="46"/>
  <c r="X434" i="35"/>
  <c r="Y433" i="35"/>
  <c r="X434" i="26"/>
  <c r="Y433" i="26"/>
  <c r="X434" i="17"/>
  <c r="Y433" i="17"/>
  <c r="Y433" i="14"/>
  <c r="X434" i="14"/>
  <c r="X434" i="19"/>
  <c r="Y433" i="19"/>
  <c r="X434" i="40"/>
  <c r="Y433" i="40"/>
  <c r="X434" i="38"/>
  <c r="Y433" i="38"/>
  <c r="Y433" i="15"/>
  <c r="X434" i="15"/>
  <c r="X434" i="33"/>
  <c r="Y433" i="33"/>
  <c r="X434" i="47"/>
  <c r="Y433" i="47"/>
  <c r="X434" i="42"/>
  <c r="Y433" i="42"/>
  <c r="X434" i="43"/>
  <c r="Y433" i="43"/>
  <c r="X434" i="29"/>
  <c r="Y433" i="29"/>
  <c r="X434" i="24"/>
  <c r="Y433" i="24"/>
  <c r="X434" i="30"/>
  <c r="Y433" i="30"/>
  <c r="X434" i="23"/>
  <c r="Y433" i="23"/>
  <c r="X434" i="39"/>
  <c r="Y433" i="39"/>
  <c r="X434" i="34"/>
  <c r="Y433" i="34"/>
  <c r="X434" i="21"/>
  <c r="Y433" i="21"/>
  <c r="X434" i="27"/>
  <c r="Y433" i="27"/>
  <c r="X434" i="45"/>
  <c r="Y433" i="45"/>
  <c r="X434" i="25"/>
  <c r="Y433" i="25"/>
  <c r="X434" i="28"/>
  <c r="Y433" i="28"/>
  <c r="X434" i="32"/>
  <c r="Y433" i="32"/>
  <c r="X434" i="36"/>
  <c r="Y433" i="36"/>
  <c r="X435" i="15" l="1"/>
  <c r="Y434" i="15"/>
  <c r="X435" i="14"/>
  <c r="Y434" i="14"/>
  <c r="X435" i="27"/>
  <c r="Y434" i="27"/>
  <c r="X435" i="34"/>
  <c r="Y434" i="34"/>
  <c r="X435" i="23"/>
  <c r="Y434" i="23"/>
  <c r="X435" i="24"/>
  <c r="Y434" i="24"/>
  <c r="X435" i="43"/>
  <c r="Y434" i="43"/>
  <c r="X435" i="47"/>
  <c r="Y434" i="47"/>
  <c r="X435" i="40"/>
  <c r="Y434" i="40"/>
  <c r="X435" i="26"/>
  <c r="Y434" i="26"/>
  <c r="X435" i="46"/>
  <c r="Y434" i="46"/>
  <c r="X435" i="16"/>
  <c r="Y434" i="16"/>
  <c r="X435" i="37"/>
  <c r="Y434" i="37"/>
  <c r="X435" i="32"/>
  <c r="Y434" i="32"/>
  <c r="X435" i="25"/>
  <c r="Y434" i="25"/>
  <c r="X435" i="36"/>
  <c r="Y434" i="36"/>
  <c r="X435" i="28"/>
  <c r="Y434" i="28"/>
  <c r="X435" i="45"/>
  <c r="Y434" i="45"/>
  <c r="X435" i="21"/>
  <c r="Y434" i="21"/>
  <c r="X435" i="39"/>
  <c r="Y434" i="39"/>
  <c r="X435" i="30"/>
  <c r="Y434" i="30"/>
  <c r="X435" i="29"/>
  <c r="Y434" i="29"/>
  <c r="X435" i="42"/>
  <c r="Y434" i="42"/>
  <c r="X435" i="33"/>
  <c r="Y434" i="33"/>
  <c r="X435" i="38"/>
  <c r="Y434" i="38"/>
  <c r="X435" i="19"/>
  <c r="Y434" i="19"/>
  <c r="X435" i="17"/>
  <c r="Y434" i="17"/>
  <c r="X435" i="35"/>
  <c r="Y434" i="35"/>
  <c r="X435" i="31"/>
  <c r="Y434" i="31"/>
  <c r="X435" i="20"/>
  <c r="Y434" i="20"/>
  <c r="X435" i="41"/>
  <c r="Y434" i="41"/>
  <c r="X436" i="20" l="1"/>
  <c r="Y435" i="20"/>
  <c r="X436" i="35"/>
  <c r="Y435" i="35"/>
  <c r="X436" i="19"/>
  <c r="Y435" i="19"/>
  <c r="X436" i="33"/>
  <c r="Y435" i="33"/>
  <c r="X436" i="29"/>
  <c r="Y435" i="29"/>
  <c r="X436" i="39"/>
  <c r="Y435" i="39"/>
  <c r="X436" i="45"/>
  <c r="Y435" i="45"/>
  <c r="X436" i="36"/>
  <c r="Y435" i="36"/>
  <c r="X436" i="32"/>
  <c r="Y435" i="32"/>
  <c r="X436" i="16"/>
  <c r="Y435" i="16"/>
  <c r="X436" i="26"/>
  <c r="Y435" i="26"/>
  <c r="X436" i="47"/>
  <c r="Y435" i="47"/>
  <c r="X436" i="24"/>
  <c r="Y435" i="24"/>
  <c r="X436" i="34"/>
  <c r="Y435" i="34"/>
  <c r="Y435" i="14"/>
  <c r="X436" i="14"/>
  <c r="X436" i="41"/>
  <c r="Y435" i="41"/>
  <c r="X436" i="31"/>
  <c r="Y435" i="31"/>
  <c r="X436" i="17"/>
  <c r="Y435" i="17"/>
  <c r="X436" i="38"/>
  <c r="Y435" i="38"/>
  <c r="X436" i="42"/>
  <c r="Y435" i="42"/>
  <c r="X436" i="30"/>
  <c r="Y435" i="30"/>
  <c r="X436" i="21"/>
  <c r="Y435" i="21"/>
  <c r="X436" i="28"/>
  <c r="Y435" i="28"/>
  <c r="X436" i="25"/>
  <c r="Y435" i="25"/>
  <c r="X436" i="37"/>
  <c r="Y435" i="37"/>
  <c r="X436" i="46"/>
  <c r="Y435" i="46"/>
  <c r="X436" i="40"/>
  <c r="Y435" i="40"/>
  <c r="X436" i="43"/>
  <c r="Y435" i="43"/>
  <c r="X436" i="23"/>
  <c r="Y435" i="23"/>
  <c r="X436" i="27"/>
  <c r="Y435" i="27"/>
  <c r="X436" i="15"/>
  <c r="Y435" i="15"/>
  <c r="X437" i="27" l="1"/>
  <c r="Y436" i="27"/>
  <c r="X437" i="43"/>
  <c r="Y436" i="43"/>
  <c r="X437" i="46"/>
  <c r="Y436" i="46"/>
  <c r="X437" i="25"/>
  <c r="Y436" i="25"/>
  <c r="X437" i="21"/>
  <c r="Y436" i="21"/>
  <c r="X437" i="42"/>
  <c r="Y436" i="42"/>
  <c r="X437" i="17"/>
  <c r="Y436" i="17"/>
  <c r="X437" i="41"/>
  <c r="Y436" i="41"/>
  <c r="X437" i="34"/>
  <c r="Y436" i="34"/>
  <c r="X437" i="47"/>
  <c r="Y436" i="47"/>
  <c r="X437" i="16"/>
  <c r="Y436" i="16"/>
  <c r="X437" i="36"/>
  <c r="Y436" i="36"/>
  <c r="X437" i="39"/>
  <c r="Y436" i="39"/>
  <c r="X437" i="33"/>
  <c r="Y436" i="33"/>
  <c r="X437" i="35"/>
  <c r="Y436" i="35"/>
  <c r="X437" i="14"/>
  <c r="Y436" i="14"/>
  <c r="X437" i="15"/>
  <c r="Y436" i="15"/>
  <c r="X437" i="23"/>
  <c r="Y436" i="23"/>
  <c r="X437" i="40"/>
  <c r="Y436" i="40"/>
  <c r="X437" i="37"/>
  <c r="Y436" i="37"/>
  <c r="X437" i="28"/>
  <c r="Y436" i="28"/>
  <c r="X437" i="30"/>
  <c r="Y436" i="30"/>
  <c r="X437" i="38"/>
  <c r="Y436" i="38"/>
  <c r="X437" i="31"/>
  <c r="Y436" i="31"/>
  <c r="X437" i="24"/>
  <c r="Y436" i="24"/>
  <c r="X437" i="26"/>
  <c r="Y436" i="26"/>
  <c r="X437" i="32"/>
  <c r="Y436" i="32"/>
  <c r="X437" i="45"/>
  <c r="Y436" i="45"/>
  <c r="X437" i="29"/>
  <c r="Y436" i="29"/>
  <c r="X437" i="19"/>
  <c r="Y436" i="19"/>
  <c r="X437" i="20"/>
  <c r="Y436" i="20"/>
  <c r="X438" i="19" l="1"/>
  <c r="Y437" i="19"/>
  <c r="X438" i="45"/>
  <c r="Y437" i="45"/>
  <c r="X438" i="26"/>
  <c r="Y437" i="26"/>
  <c r="X438" i="31"/>
  <c r="Y437" i="31"/>
  <c r="X438" i="30"/>
  <c r="Y437" i="30"/>
  <c r="X438" i="37"/>
  <c r="Y437" i="37"/>
  <c r="X438" i="23"/>
  <c r="Y437" i="23"/>
  <c r="Y437" i="14"/>
  <c r="X438" i="14"/>
  <c r="X438" i="33"/>
  <c r="Y437" i="33"/>
  <c r="X438" i="36"/>
  <c r="Y437" i="36"/>
  <c r="X438" i="47"/>
  <c r="Y437" i="47"/>
  <c r="X438" i="41"/>
  <c r="Y437" i="41"/>
  <c r="X438" i="42"/>
  <c r="Y437" i="42"/>
  <c r="X438" i="25"/>
  <c r="Y437" i="25"/>
  <c r="X438" i="43"/>
  <c r="Y437" i="43"/>
  <c r="X438" i="20"/>
  <c r="Y437" i="20"/>
  <c r="X438" i="29"/>
  <c r="Y437" i="29"/>
  <c r="X438" i="32"/>
  <c r="Y437" i="32"/>
  <c r="X438" i="24"/>
  <c r="Y437" i="24"/>
  <c r="X438" i="38"/>
  <c r="Y437" i="38"/>
  <c r="X438" i="28"/>
  <c r="Y437" i="28"/>
  <c r="X438" i="40"/>
  <c r="Y437" i="40"/>
  <c r="X438" i="15"/>
  <c r="Y437" i="15"/>
  <c r="X438" i="35"/>
  <c r="Y437" i="35"/>
  <c r="X438" i="39"/>
  <c r="Y437" i="39"/>
  <c r="X438" i="16"/>
  <c r="Y437" i="16"/>
  <c r="X438" i="34"/>
  <c r="Y437" i="34"/>
  <c r="X438" i="17"/>
  <c r="Y437" i="17"/>
  <c r="X438" i="21"/>
  <c r="Y437" i="21"/>
  <c r="X438" i="46"/>
  <c r="Y437" i="46"/>
  <c r="X438" i="27"/>
  <c r="Y437" i="27"/>
  <c r="Y438" i="14" l="1"/>
  <c r="X439" i="14"/>
  <c r="X439" i="46"/>
  <c r="Y438" i="46"/>
  <c r="X439" i="17"/>
  <c r="Y438" i="17"/>
  <c r="X439" i="16"/>
  <c r="Y438" i="16"/>
  <c r="X439" i="35"/>
  <c r="Y438" i="35"/>
  <c r="X439" i="40"/>
  <c r="Y438" i="40"/>
  <c r="X439" i="38"/>
  <c r="Y438" i="38"/>
  <c r="X439" i="32"/>
  <c r="Y438" i="32"/>
  <c r="X439" i="20"/>
  <c r="Y438" i="20"/>
  <c r="X439" i="25"/>
  <c r="Y438" i="25"/>
  <c r="X439" i="41"/>
  <c r="Y438" i="41"/>
  <c r="X439" i="36"/>
  <c r="Y438" i="36"/>
  <c r="X439" i="37"/>
  <c r="Y438" i="37"/>
  <c r="X439" i="31"/>
  <c r="Y438" i="31"/>
  <c r="X439" i="45"/>
  <c r="Y438" i="45"/>
  <c r="X439" i="27"/>
  <c r="Y438" i="27"/>
  <c r="X439" i="21"/>
  <c r="Y438" i="21"/>
  <c r="X439" i="34"/>
  <c r="Y438" i="34"/>
  <c r="X439" i="39"/>
  <c r="Y438" i="39"/>
  <c r="X439" i="15"/>
  <c r="Y438" i="15"/>
  <c r="X439" i="28"/>
  <c r="Y438" i="28"/>
  <c r="X439" i="24"/>
  <c r="Y438" i="24"/>
  <c r="X439" i="29"/>
  <c r="Y438" i="29"/>
  <c r="X439" i="43"/>
  <c r="Y438" i="43"/>
  <c r="X439" i="42"/>
  <c r="Y438" i="42"/>
  <c r="X439" i="47"/>
  <c r="Y438" i="47"/>
  <c r="X439" i="33"/>
  <c r="Y438" i="33"/>
  <c r="X439" i="23"/>
  <c r="Y438" i="23"/>
  <c r="X439" i="30"/>
  <c r="Y438" i="30"/>
  <c r="X439" i="26"/>
  <c r="Y438" i="26"/>
  <c r="X439" i="19"/>
  <c r="Y438" i="19"/>
  <c r="X440" i="26" l="1"/>
  <c r="Y439" i="26"/>
  <c r="X440" i="23"/>
  <c r="Y439" i="23"/>
  <c r="X440" i="47"/>
  <c r="Y439" i="47"/>
  <c r="X440" i="43"/>
  <c r="Y439" i="43"/>
  <c r="X440" i="24"/>
  <c r="Y439" i="24"/>
  <c r="X440" i="15"/>
  <c r="Y439" i="15"/>
  <c r="X440" i="34"/>
  <c r="Y439" i="34"/>
  <c r="X440" i="27"/>
  <c r="Y439" i="27"/>
  <c r="X440" i="31"/>
  <c r="Y439" i="31"/>
  <c r="X440" i="36"/>
  <c r="Y439" i="36"/>
  <c r="X440" i="25"/>
  <c r="Y439" i="25"/>
  <c r="X440" i="32"/>
  <c r="Y439" i="32"/>
  <c r="X440" i="40"/>
  <c r="Y439" i="40"/>
  <c r="X440" i="16"/>
  <c r="Y439" i="16"/>
  <c r="X440" i="46"/>
  <c r="Y439" i="46"/>
  <c r="Y439" i="14"/>
  <c r="X440" i="14"/>
  <c r="X440" i="19"/>
  <c r="Y439" i="19"/>
  <c r="X440" i="30"/>
  <c r="Y439" i="30"/>
  <c r="X440" i="33"/>
  <c r="Y439" i="33"/>
  <c r="X440" i="42"/>
  <c r="Y439" i="42"/>
  <c r="X440" i="29"/>
  <c r="Y439" i="29"/>
  <c r="X440" i="28"/>
  <c r="Y439" i="28"/>
  <c r="X440" i="39"/>
  <c r="Y439" i="39"/>
  <c r="X440" i="21"/>
  <c r="Y439" i="21"/>
  <c r="X440" i="45"/>
  <c r="Y439" i="45"/>
  <c r="X440" i="37"/>
  <c r="Y439" i="37"/>
  <c r="X440" i="41"/>
  <c r="Y439" i="41"/>
  <c r="X440" i="20"/>
  <c r="Y439" i="20"/>
  <c r="X440" i="38"/>
  <c r="Y439" i="38"/>
  <c r="X440" i="35"/>
  <c r="Y439" i="35"/>
  <c r="X440" i="17"/>
  <c r="Y439" i="17"/>
  <c r="X441" i="14" l="1"/>
  <c r="Y440" i="14"/>
  <c r="X441" i="35"/>
  <c r="Y440" i="35"/>
  <c r="X441" i="20"/>
  <c r="Y440" i="20"/>
  <c r="X441" i="37"/>
  <c r="Y440" i="37"/>
  <c r="X441" i="21"/>
  <c r="Y440" i="21"/>
  <c r="X441" i="28"/>
  <c r="Y440" i="28"/>
  <c r="X441" i="42"/>
  <c r="Y440" i="42"/>
  <c r="X441" i="30"/>
  <c r="Y440" i="30"/>
  <c r="X441" i="16"/>
  <c r="Y440" i="16"/>
  <c r="X441" i="32"/>
  <c r="Y440" i="32"/>
  <c r="X441" i="36"/>
  <c r="Y440" i="36"/>
  <c r="X441" i="27"/>
  <c r="Y440" i="27"/>
  <c r="X441" i="15"/>
  <c r="Y440" i="15"/>
  <c r="X441" i="43"/>
  <c r="Y440" i="43"/>
  <c r="X441" i="23"/>
  <c r="Y440" i="23"/>
  <c r="X441" i="17"/>
  <c r="Y440" i="17"/>
  <c r="X441" i="38"/>
  <c r="Y440" i="38"/>
  <c r="X441" i="41"/>
  <c r="Y440" i="41"/>
  <c r="X441" i="45"/>
  <c r="Y440" i="45"/>
  <c r="X441" i="39"/>
  <c r="Y440" i="39"/>
  <c r="X441" i="29"/>
  <c r="Y440" i="29"/>
  <c r="X441" i="33"/>
  <c r="Y440" i="33"/>
  <c r="Y440" i="19"/>
  <c r="X441" i="19"/>
  <c r="X441" i="46"/>
  <c r="Y440" i="46"/>
  <c r="X441" i="40"/>
  <c r="Y440" i="40"/>
  <c r="X441" i="25"/>
  <c r="Y440" i="25"/>
  <c r="X441" i="31"/>
  <c r="Y440" i="31"/>
  <c r="X441" i="34"/>
  <c r="Y440" i="34"/>
  <c r="X441" i="24"/>
  <c r="Y440" i="24"/>
  <c r="X441" i="47"/>
  <c r="Y440" i="47"/>
  <c r="X441" i="26"/>
  <c r="Y440" i="26"/>
  <c r="X442" i="47" l="1"/>
  <c r="Y441" i="47"/>
  <c r="X442" i="34"/>
  <c r="Y441" i="34"/>
  <c r="X442" i="25"/>
  <c r="Y441" i="25"/>
  <c r="X442" i="46"/>
  <c r="Y441" i="46"/>
  <c r="X442" i="33"/>
  <c r="Y441" i="33"/>
  <c r="X442" i="39"/>
  <c r="Y441" i="39"/>
  <c r="X442" i="41"/>
  <c r="Y441" i="41"/>
  <c r="X442" i="17"/>
  <c r="Y441" i="17"/>
  <c r="X442" i="43"/>
  <c r="Y441" i="43"/>
  <c r="X442" i="27"/>
  <c r="Y441" i="27"/>
  <c r="X442" i="32"/>
  <c r="Y441" i="32"/>
  <c r="X442" i="30"/>
  <c r="Y441" i="30"/>
  <c r="X442" i="28"/>
  <c r="Y441" i="28"/>
  <c r="X442" i="37"/>
  <c r="Y441" i="37"/>
  <c r="X442" i="35"/>
  <c r="Y441" i="35"/>
  <c r="X442" i="19"/>
  <c r="Y441" i="19"/>
  <c r="X442" i="26"/>
  <c r="Y441" i="26"/>
  <c r="X442" i="24"/>
  <c r="Y441" i="24"/>
  <c r="X442" i="31"/>
  <c r="Y441" i="31"/>
  <c r="X442" i="40"/>
  <c r="Y441" i="40"/>
  <c r="X442" i="29"/>
  <c r="Y441" i="29"/>
  <c r="X442" i="45"/>
  <c r="Y441" i="45"/>
  <c r="X442" i="38"/>
  <c r="Y441" i="38"/>
  <c r="X442" i="23"/>
  <c r="Y441" i="23"/>
  <c r="X442" i="15"/>
  <c r="Y441" i="15"/>
  <c r="X442" i="36"/>
  <c r="Y441" i="36"/>
  <c r="X442" i="16"/>
  <c r="Y441" i="16"/>
  <c r="X442" i="42"/>
  <c r="Y441" i="42"/>
  <c r="X442" i="21"/>
  <c r="Y441" i="21"/>
  <c r="X442" i="20"/>
  <c r="Y441" i="20"/>
  <c r="X442" i="14"/>
  <c r="Y441" i="14"/>
  <c r="X443" i="20" l="1"/>
  <c r="Y442" i="20"/>
  <c r="X443" i="42"/>
  <c r="Y442" i="42"/>
  <c r="X443" i="36"/>
  <c r="Y442" i="36"/>
  <c r="X443" i="23"/>
  <c r="Y442" i="23"/>
  <c r="X443" i="45"/>
  <c r="Y442" i="45"/>
  <c r="X443" i="40"/>
  <c r="Y442" i="40"/>
  <c r="X443" i="24"/>
  <c r="Y442" i="24"/>
  <c r="X443" i="19"/>
  <c r="Y442" i="19"/>
  <c r="X443" i="37"/>
  <c r="Y442" i="37"/>
  <c r="X443" i="30"/>
  <c r="Y442" i="30"/>
  <c r="X443" i="27"/>
  <c r="Y442" i="27"/>
  <c r="X443" i="17"/>
  <c r="Y442" i="17"/>
  <c r="X443" i="39"/>
  <c r="Y442" i="39"/>
  <c r="X443" i="46"/>
  <c r="Y442" i="46"/>
  <c r="X443" i="34"/>
  <c r="Y442" i="34"/>
  <c r="X443" i="14"/>
  <c r="Y442" i="14"/>
  <c r="Y442" i="21"/>
  <c r="X443" i="21"/>
  <c r="Y442" i="16"/>
  <c r="X443" i="16"/>
  <c r="X443" i="15"/>
  <c r="Y442" i="15"/>
  <c r="X443" i="38"/>
  <c r="Y442" i="38"/>
  <c r="X443" i="29"/>
  <c r="Y442" i="29"/>
  <c r="X443" i="31"/>
  <c r="Y442" i="31"/>
  <c r="X443" i="26"/>
  <c r="Y442" i="26"/>
  <c r="X443" i="35"/>
  <c r="Y442" i="35"/>
  <c r="X443" i="28"/>
  <c r="Y442" i="28"/>
  <c r="X443" i="32"/>
  <c r="Y442" i="32"/>
  <c r="X443" i="43"/>
  <c r="Y442" i="43"/>
  <c r="X443" i="41"/>
  <c r="Y442" i="41"/>
  <c r="X443" i="33"/>
  <c r="Y442" i="33"/>
  <c r="X443" i="25"/>
  <c r="Y442" i="25"/>
  <c r="X443" i="47"/>
  <c r="Y442" i="47"/>
  <c r="X444" i="16" l="1"/>
  <c r="Y443" i="16"/>
  <c r="X444" i="25"/>
  <c r="Y443" i="25"/>
  <c r="X444" i="41"/>
  <c r="Y443" i="41"/>
  <c r="X444" i="32"/>
  <c r="Y443" i="32"/>
  <c r="X444" i="35"/>
  <c r="Y443" i="35"/>
  <c r="X444" i="31"/>
  <c r="Y443" i="31"/>
  <c r="X444" i="38"/>
  <c r="Y443" i="38"/>
  <c r="X444" i="14"/>
  <c r="Y443" i="14"/>
  <c r="X444" i="46"/>
  <c r="Y443" i="46"/>
  <c r="X444" i="17"/>
  <c r="Y443" i="17"/>
  <c r="X444" i="30"/>
  <c r="Y443" i="30"/>
  <c r="X444" i="19"/>
  <c r="Y443" i="19"/>
  <c r="X444" i="40"/>
  <c r="Y443" i="40"/>
  <c r="X444" i="23"/>
  <c r="Y443" i="23"/>
  <c r="X444" i="42"/>
  <c r="Y443" i="42"/>
  <c r="X444" i="21"/>
  <c r="Y443" i="21"/>
  <c r="X444" i="47"/>
  <c r="Y443" i="47"/>
  <c r="X444" i="33"/>
  <c r="Y443" i="33"/>
  <c r="X444" i="43"/>
  <c r="Y443" i="43"/>
  <c r="X444" i="28"/>
  <c r="Y443" i="28"/>
  <c r="X444" i="26"/>
  <c r="Y443" i="26"/>
  <c r="X444" i="29"/>
  <c r="Y443" i="29"/>
  <c r="X444" i="15"/>
  <c r="Y443" i="15"/>
  <c r="X444" i="34"/>
  <c r="Y443" i="34"/>
  <c r="X444" i="39"/>
  <c r="Y443" i="39"/>
  <c r="X444" i="27"/>
  <c r="Y443" i="27"/>
  <c r="X444" i="37"/>
  <c r="Y443" i="37"/>
  <c r="X444" i="24"/>
  <c r="Y443" i="24"/>
  <c r="X444" i="45"/>
  <c r="Y443" i="45"/>
  <c r="X444" i="36"/>
  <c r="Y443" i="36"/>
  <c r="X444" i="20"/>
  <c r="Y443" i="20"/>
  <c r="X445" i="36" l="1"/>
  <c r="Y444" i="36"/>
  <c r="X445" i="24"/>
  <c r="Y444" i="24"/>
  <c r="X445" i="27"/>
  <c r="Y444" i="27"/>
  <c r="X445" i="34"/>
  <c r="Y444" i="34"/>
  <c r="Y444" i="29"/>
  <c r="X445" i="29"/>
  <c r="X445" i="28"/>
  <c r="Y444" i="28"/>
  <c r="X445" i="33"/>
  <c r="Y444" i="33"/>
  <c r="X445" i="21"/>
  <c r="Y444" i="21"/>
  <c r="X445" i="23"/>
  <c r="Y444" i="23"/>
  <c r="X445" i="19"/>
  <c r="Y444" i="19"/>
  <c r="X445" i="17"/>
  <c r="Y444" i="17"/>
  <c r="Y444" i="14"/>
  <c r="X445" i="14"/>
  <c r="X445" i="31"/>
  <c r="Y444" i="31"/>
  <c r="X445" i="32"/>
  <c r="Y444" i="32"/>
  <c r="X445" i="25"/>
  <c r="Y444" i="25"/>
  <c r="X445" i="20"/>
  <c r="Y444" i="20"/>
  <c r="X445" i="45"/>
  <c r="Y444" i="45"/>
  <c r="X445" i="37"/>
  <c r="Y444" i="37"/>
  <c r="X445" i="39"/>
  <c r="Y444" i="39"/>
  <c r="X445" i="15"/>
  <c r="Y444" i="15"/>
  <c r="X445" i="26"/>
  <c r="Y444" i="26"/>
  <c r="X445" i="43"/>
  <c r="Y444" i="43"/>
  <c r="X445" i="47"/>
  <c r="Y444" i="47"/>
  <c r="X445" i="42"/>
  <c r="Y444" i="42"/>
  <c r="X445" i="40"/>
  <c r="Y444" i="40"/>
  <c r="X445" i="30"/>
  <c r="Y444" i="30"/>
  <c r="X445" i="46"/>
  <c r="Y444" i="46"/>
  <c r="X445" i="38"/>
  <c r="Y444" i="38"/>
  <c r="X445" i="35"/>
  <c r="Y444" i="35"/>
  <c r="X445" i="41"/>
  <c r="Y444" i="41"/>
  <c r="X445" i="16"/>
  <c r="Y444" i="16"/>
  <c r="X446" i="14" l="1"/>
  <c r="Y445" i="14"/>
  <c r="X446" i="41"/>
  <c r="Y445" i="41"/>
  <c r="X446" i="38"/>
  <c r="Y445" i="38"/>
  <c r="X446" i="30"/>
  <c r="Y445" i="30"/>
  <c r="X446" i="42"/>
  <c r="Y445" i="42"/>
  <c r="X446" i="43"/>
  <c r="Y445" i="43"/>
  <c r="X446" i="15"/>
  <c r="Y445" i="15"/>
  <c r="X446" i="37"/>
  <c r="Y445" i="37"/>
  <c r="X446" i="20"/>
  <c r="Y445" i="20"/>
  <c r="X446" i="32"/>
  <c r="Y445" i="32"/>
  <c r="X446" i="19"/>
  <c r="Y445" i="19"/>
  <c r="X446" i="21"/>
  <c r="Y445" i="21"/>
  <c r="X446" i="28"/>
  <c r="Y445" i="28"/>
  <c r="X446" i="34"/>
  <c r="Y445" i="34"/>
  <c r="X446" i="24"/>
  <c r="Y445" i="24"/>
  <c r="X446" i="29"/>
  <c r="Y445" i="29"/>
  <c r="X446" i="16"/>
  <c r="Y445" i="16"/>
  <c r="X446" i="35"/>
  <c r="Y445" i="35"/>
  <c r="X446" i="46"/>
  <c r="Y445" i="46"/>
  <c r="X446" i="40"/>
  <c r="Y445" i="40"/>
  <c r="X446" i="47"/>
  <c r="Y445" i="47"/>
  <c r="X446" i="26"/>
  <c r="Y445" i="26"/>
  <c r="X446" i="39"/>
  <c r="Y445" i="39"/>
  <c r="X446" i="45"/>
  <c r="Y445" i="45"/>
  <c r="X446" i="25"/>
  <c r="Y445" i="25"/>
  <c r="X446" i="31"/>
  <c r="Y445" i="31"/>
  <c r="X446" i="17"/>
  <c r="Y445" i="17"/>
  <c r="X446" i="23"/>
  <c r="Y445" i="23"/>
  <c r="X446" i="33"/>
  <c r="Y445" i="33"/>
  <c r="X446" i="27"/>
  <c r="Y445" i="27"/>
  <c r="X446" i="36"/>
  <c r="Y445" i="36"/>
  <c r="X447" i="27" l="1"/>
  <c r="Y446" i="27"/>
  <c r="X447" i="23"/>
  <c r="Y446" i="23"/>
  <c r="X447" i="31"/>
  <c r="Y446" i="31"/>
  <c r="X447" i="45"/>
  <c r="Y446" i="45"/>
  <c r="X447" i="26"/>
  <c r="Y446" i="26"/>
  <c r="X447" i="40"/>
  <c r="Y446" i="40"/>
  <c r="X447" i="35"/>
  <c r="Y446" i="35"/>
  <c r="X447" i="29"/>
  <c r="Y446" i="29"/>
  <c r="X447" i="34"/>
  <c r="Y446" i="34"/>
  <c r="X447" i="21"/>
  <c r="Y446" i="21"/>
  <c r="X447" i="32"/>
  <c r="Y446" i="32"/>
  <c r="X447" i="37"/>
  <c r="Y446" i="37"/>
  <c r="X447" i="43"/>
  <c r="Y446" i="43"/>
  <c r="X447" i="30"/>
  <c r="Y446" i="30"/>
  <c r="X447" i="41"/>
  <c r="Y446" i="41"/>
  <c r="X447" i="36"/>
  <c r="Y446" i="36"/>
  <c r="X447" i="33"/>
  <c r="Y446" i="33"/>
  <c r="X447" i="17"/>
  <c r="Y446" i="17"/>
  <c r="X447" i="25"/>
  <c r="Y446" i="25"/>
  <c r="X447" i="39"/>
  <c r="Y446" i="39"/>
  <c r="X447" i="47"/>
  <c r="Y446" i="47"/>
  <c r="X447" i="46"/>
  <c r="Y446" i="46"/>
  <c r="X447" i="16"/>
  <c r="Y446" i="16"/>
  <c r="X447" i="24"/>
  <c r="Y446" i="24"/>
  <c r="X447" i="28"/>
  <c r="Y446" i="28"/>
  <c r="X447" i="19"/>
  <c r="Y446" i="19"/>
  <c r="X447" i="20"/>
  <c r="Y446" i="20"/>
  <c r="X447" i="15"/>
  <c r="Y446" i="15"/>
  <c r="X447" i="42"/>
  <c r="Y446" i="42"/>
  <c r="X447" i="38"/>
  <c r="Y446" i="38"/>
  <c r="X447" i="14"/>
  <c r="Y446" i="14"/>
  <c r="X448" i="38" l="1"/>
  <c r="Y447" i="38"/>
  <c r="X448" i="15"/>
  <c r="Y447" i="15"/>
  <c r="X448" i="19"/>
  <c r="Y447" i="19"/>
  <c r="X448" i="24"/>
  <c r="Y447" i="24"/>
  <c r="X448" i="46"/>
  <c r="Y447" i="46"/>
  <c r="X448" i="39"/>
  <c r="Y447" i="39"/>
  <c r="X448" i="17"/>
  <c r="Y447" i="17"/>
  <c r="X448" i="36"/>
  <c r="Y447" i="36"/>
  <c r="X448" i="30"/>
  <c r="Y447" i="30"/>
  <c r="X448" i="37"/>
  <c r="Y447" i="37"/>
  <c r="X448" i="21"/>
  <c r="Y447" i="21"/>
  <c r="X448" i="29"/>
  <c r="Y447" i="29"/>
  <c r="X448" i="40"/>
  <c r="Y447" i="40"/>
  <c r="X448" i="45"/>
  <c r="Y447" i="45"/>
  <c r="X448" i="23"/>
  <c r="Y447" i="23"/>
  <c r="X448" i="14"/>
  <c r="Y447" i="14"/>
  <c r="X448" i="42"/>
  <c r="Y447" i="42"/>
  <c r="X448" i="20"/>
  <c r="Y447" i="20"/>
  <c r="X448" i="28"/>
  <c r="Y447" i="28"/>
  <c r="Y447" i="16"/>
  <c r="X448" i="16"/>
  <c r="X448" i="47"/>
  <c r="Y447" i="47"/>
  <c r="X448" i="25"/>
  <c r="Y447" i="25"/>
  <c r="X448" i="33"/>
  <c r="Y447" i="33"/>
  <c r="X448" i="41"/>
  <c r="Y447" i="41"/>
  <c r="X448" i="43"/>
  <c r="Y447" i="43"/>
  <c r="X448" i="32"/>
  <c r="Y447" i="32"/>
  <c r="X448" i="34"/>
  <c r="Y447" i="34"/>
  <c r="X448" i="35"/>
  <c r="Y447" i="35"/>
  <c r="X448" i="26"/>
  <c r="Y447" i="26"/>
  <c r="X448" i="31"/>
  <c r="Y447" i="31"/>
  <c r="X448" i="27"/>
  <c r="Y447" i="27"/>
  <c r="X449" i="16" l="1"/>
  <c r="Y448" i="16"/>
  <c r="X449" i="31"/>
  <c r="Y448" i="31"/>
  <c r="X449" i="35"/>
  <c r="Y448" i="35"/>
  <c r="X449" i="32"/>
  <c r="Y448" i="32"/>
  <c r="X449" i="41"/>
  <c r="Y448" i="41"/>
  <c r="X449" i="25"/>
  <c r="Y448" i="25"/>
  <c r="X449" i="20"/>
  <c r="Y448" i="20"/>
  <c r="X449" i="14"/>
  <c r="Y448" i="14"/>
  <c r="X449" i="45"/>
  <c r="Y448" i="45"/>
  <c r="X449" i="29"/>
  <c r="Y448" i="29"/>
  <c r="X449" i="37"/>
  <c r="Y448" i="37"/>
  <c r="X449" i="36"/>
  <c r="Y448" i="36"/>
  <c r="X449" i="39"/>
  <c r="Y448" i="39"/>
  <c r="X449" i="24"/>
  <c r="Y448" i="24"/>
  <c r="X449" i="15"/>
  <c r="Y448" i="15"/>
  <c r="X449" i="27"/>
  <c r="Y448" i="27"/>
  <c r="X449" i="26"/>
  <c r="Y448" i="26"/>
  <c r="X449" i="34"/>
  <c r="Y448" i="34"/>
  <c r="X449" i="43"/>
  <c r="Y448" i="43"/>
  <c r="X449" i="33"/>
  <c r="Y448" i="33"/>
  <c r="X449" i="47"/>
  <c r="Y448" i="47"/>
  <c r="X449" i="28"/>
  <c r="Y448" i="28"/>
  <c r="X449" i="42"/>
  <c r="Y448" i="42"/>
  <c r="X449" i="23"/>
  <c r="Y448" i="23"/>
  <c r="X449" i="40"/>
  <c r="Y448" i="40"/>
  <c r="X449" i="21"/>
  <c r="Y448" i="21"/>
  <c r="X449" i="30"/>
  <c r="Y448" i="30"/>
  <c r="X449" i="17"/>
  <c r="Y448" i="17"/>
  <c r="X449" i="46"/>
  <c r="Y448" i="46"/>
  <c r="X449" i="19"/>
  <c r="Y448" i="19"/>
  <c r="X449" i="38"/>
  <c r="Y448" i="38"/>
  <c r="X450" i="19" l="1"/>
  <c r="Y449" i="19"/>
  <c r="X450" i="17"/>
  <c r="Y449" i="17"/>
  <c r="X450" i="21"/>
  <c r="Y449" i="21"/>
  <c r="X450" i="23"/>
  <c r="Y449" i="23"/>
  <c r="X450" i="28"/>
  <c r="Y449" i="28"/>
  <c r="X450" i="33"/>
  <c r="Y449" i="33"/>
  <c r="X450" i="34"/>
  <c r="Y449" i="34"/>
  <c r="X450" i="27"/>
  <c r="Y449" i="27"/>
  <c r="X450" i="24"/>
  <c r="Y449" i="24"/>
  <c r="X450" i="36"/>
  <c r="Y449" i="36"/>
  <c r="X450" i="29"/>
  <c r="Y449" i="29"/>
  <c r="X450" i="14"/>
  <c r="Y449" i="14"/>
  <c r="X450" i="25"/>
  <c r="Y449" i="25"/>
  <c r="X450" i="32"/>
  <c r="Y449" i="32"/>
  <c r="X450" i="31"/>
  <c r="Y449" i="31"/>
  <c r="X450" i="38"/>
  <c r="Y449" i="38"/>
  <c r="X450" i="46"/>
  <c r="Y449" i="46"/>
  <c r="X450" i="30"/>
  <c r="Y449" i="30"/>
  <c r="X450" i="40"/>
  <c r="Y449" i="40"/>
  <c r="X450" i="42"/>
  <c r="Y449" i="42"/>
  <c r="X450" i="47"/>
  <c r="Y449" i="47"/>
  <c r="X450" i="43"/>
  <c r="Y449" i="43"/>
  <c r="X450" i="26"/>
  <c r="Y449" i="26"/>
  <c r="X450" i="15"/>
  <c r="Y449" i="15"/>
  <c r="X450" i="39"/>
  <c r="Y449" i="39"/>
  <c r="X450" i="37"/>
  <c r="Y449" i="37"/>
  <c r="X450" i="45"/>
  <c r="Y449" i="45"/>
  <c r="X450" i="20"/>
  <c r="Y449" i="20"/>
  <c r="X450" i="41"/>
  <c r="Y449" i="41"/>
  <c r="X450" i="35"/>
  <c r="Y449" i="35"/>
  <c r="X450" i="16"/>
  <c r="Y449" i="16"/>
  <c r="X451" i="35" l="1"/>
  <c r="Y450" i="35"/>
  <c r="X451" i="20"/>
  <c r="Y450" i="20"/>
  <c r="X451" i="37"/>
  <c r="Y450" i="37"/>
  <c r="X451" i="15"/>
  <c r="Y450" i="15"/>
  <c r="X451" i="43"/>
  <c r="Y450" i="43"/>
  <c r="X451" i="42"/>
  <c r="Y450" i="42"/>
  <c r="X451" i="30"/>
  <c r="Y450" i="30"/>
  <c r="X451" i="38"/>
  <c r="Y450" i="38"/>
  <c r="X451" i="32"/>
  <c r="Y450" i="32"/>
  <c r="X451" i="14"/>
  <c r="Y450" i="14"/>
  <c r="X451" i="36"/>
  <c r="Y450" i="36"/>
  <c r="X451" i="27"/>
  <c r="Y450" i="27"/>
  <c r="X451" i="33"/>
  <c r="Y450" i="33"/>
  <c r="X451" i="23"/>
  <c r="Y450" i="23"/>
  <c r="X451" i="17"/>
  <c r="Y450" i="17"/>
  <c r="X451" i="16"/>
  <c r="Y450" i="16"/>
  <c r="X451" i="41"/>
  <c r="Y450" i="41"/>
  <c r="X451" i="45"/>
  <c r="Y450" i="45"/>
  <c r="X451" i="39"/>
  <c r="Y450" i="39"/>
  <c r="X451" i="26"/>
  <c r="Y450" i="26"/>
  <c r="X451" i="47"/>
  <c r="Y450" i="47"/>
  <c r="X451" i="40"/>
  <c r="Y450" i="40"/>
  <c r="X451" i="46"/>
  <c r="Y450" i="46"/>
  <c r="X451" i="31"/>
  <c r="Y450" i="31"/>
  <c r="X451" i="25"/>
  <c r="Y450" i="25"/>
  <c r="X451" i="29"/>
  <c r="Y450" i="29"/>
  <c r="X451" i="24"/>
  <c r="Y450" i="24"/>
  <c r="X451" i="34"/>
  <c r="Y450" i="34"/>
  <c r="X451" i="28"/>
  <c r="Y450" i="28"/>
  <c r="Y450" i="21"/>
  <c r="X451" i="21"/>
  <c r="Y450" i="19"/>
  <c r="X451" i="19"/>
  <c r="X452" i="21" l="1"/>
  <c r="Y451" i="21"/>
  <c r="X452" i="34"/>
  <c r="Y451" i="34"/>
  <c r="X452" i="29"/>
  <c r="Y451" i="29"/>
  <c r="X452" i="31"/>
  <c r="Y451" i="31"/>
  <c r="X452" i="40"/>
  <c r="Y451" i="40"/>
  <c r="X452" i="26"/>
  <c r="Y451" i="26"/>
  <c r="X452" i="45"/>
  <c r="Y451" i="45"/>
  <c r="X452" i="16"/>
  <c r="Y451" i="16"/>
  <c r="X452" i="23"/>
  <c r="Y451" i="23"/>
  <c r="X452" i="27"/>
  <c r="Y451" i="27"/>
  <c r="Y451" i="14"/>
  <c r="X452" i="14"/>
  <c r="X452" i="38"/>
  <c r="Y451" i="38"/>
  <c r="X452" i="42"/>
  <c r="Y451" i="42"/>
  <c r="X452" i="15"/>
  <c r="Y451" i="15"/>
  <c r="X452" i="20"/>
  <c r="Y451" i="20"/>
  <c r="X452" i="19"/>
  <c r="Y451" i="19"/>
  <c r="X452" i="28"/>
  <c r="Y451" i="28"/>
  <c r="X452" i="24"/>
  <c r="Y451" i="24"/>
  <c r="X452" i="25"/>
  <c r="Y451" i="25"/>
  <c r="X452" i="46"/>
  <c r="Y451" i="46"/>
  <c r="X452" i="47"/>
  <c r="Y451" i="47"/>
  <c r="X452" i="39"/>
  <c r="Y451" i="39"/>
  <c r="X452" i="41"/>
  <c r="Y451" i="41"/>
  <c r="X452" i="17"/>
  <c r="Y451" i="17"/>
  <c r="X452" i="33"/>
  <c r="Y451" i="33"/>
  <c r="X452" i="36"/>
  <c r="Y451" i="36"/>
  <c r="X452" i="32"/>
  <c r="Y451" i="32"/>
  <c r="X452" i="30"/>
  <c r="Y451" i="30"/>
  <c r="X452" i="43"/>
  <c r="Y451" i="43"/>
  <c r="X452" i="37"/>
  <c r="Y451" i="37"/>
  <c r="X452" i="35"/>
  <c r="Y451" i="35"/>
  <c r="X453" i="37" l="1"/>
  <c r="Y452" i="37"/>
  <c r="X453" i="30"/>
  <c r="Y452" i="30"/>
  <c r="X453" i="36"/>
  <c r="Y452" i="36"/>
  <c r="X453" i="17"/>
  <c r="Y452" i="17"/>
  <c r="X453" i="39"/>
  <c r="Y452" i="39"/>
  <c r="X453" i="46"/>
  <c r="Y452" i="46"/>
  <c r="X453" i="24"/>
  <c r="Y452" i="24"/>
  <c r="X453" i="19"/>
  <c r="Y452" i="19"/>
  <c r="X453" i="15"/>
  <c r="Y452" i="15"/>
  <c r="X453" i="38"/>
  <c r="Y452" i="38"/>
  <c r="X453" i="27"/>
  <c r="Y452" i="27"/>
  <c r="X453" i="16"/>
  <c r="Y452" i="16"/>
  <c r="X453" i="26"/>
  <c r="Y452" i="26"/>
  <c r="X453" i="31"/>
  <c r="Y452" i="31"/>
  <c r="X453" i="34"/>
  <c r="Y452" i="34"/>
  <c r="Y452" i="14"/>
  <c r="X453" i="14"/>
  <c r="X453" i="35"/>
  <c r="Y452" i="35"/>
  <c r="X453" i="43"/>
  <c r="Y452" i="43"/>
  <c r="X453" i="32"/>
  <c r="Y452" i="32"/>
  <c r="X453" i="33"/>
  <c r="Y452" i="33"/>
  <c r="X453" i="41"/>
  <c r="Y452" i="41"/>
  <c r="X453" i="47"/>
  <c r="Y452" i="47"/>
  <c r="X453" i="25"/>
  <c r="Y452" i="25"/>
  <c r="X453" i="28"/>
  <c r="Y452" i="28"/>
  <c r="X453" i="20"/>
  <c r="Y452" i="20"/>
  <c r="X453" i="42"/>
  <c r="Y452" i="42"/>
  <c r="X453" i="23"/>
  <c r="Y452" i="23"/>
  <c r="X453" i="45"/>
  <c r="Y452" i="45"/>
  <c r="X453" i="40"/>
  <c r="Y452" i="40"/>
  <c r="X453" i="29"/>
  <c r="Y452" i="29"/>
  <c r="X453" i="21"/>
  <c r="Y452" i="21"/>
  <c r="X454" i="14" l="1"/>
  <c r="Y453" i="14"/>
  <c r="X454" i="29"/>
  <c r="Y453" i="29"/>
  <c r="X454" i="45"/>
  <c r="Y453" i="45"/>
  <c r="X454" i="42"/>
  <c r="Y453" i="42"/>
  <c r="X454" i="28"/>
  <c r="Y453" i="28"/>
  <c r="X454" i="47"/>
  <c r="Y453" i="47"/>
  <c r="X454" i="33"/>
  <c r="Y453" i="33"/>
  <c r="X454" i="43"/>
  <c r="Y453" i="43"/>
  <c r="X454" i="31"/>
  <c r="Y453" i="31"/>
  <c r="X454" i="16"/>
  <c r="Y453" i="16"/>
  <c r="X454" i="38"/>
  <c r="Y453" i="38"/>
  <c r="X454" i="19"/>
  <c r="Y453" i="19"/>
  <c r="X454" i="46"/>
  <c r="Y453" i="46"/>
  <c r="X454" i="17"/>
  <c r="Y453" i="17"/>
  <c r="X454" i="30"/>
  <c r="Y453" i="30"/>
  <c r="X454" i="21"/>
  <c r="Y453" i="21"/>
  <c r="X454" i="40"/>
  <c r="Y453" i="40"/>
  <c r="X454" i="23"/>
  <c r="Y453" i="23"/>
  <c r="X454" i="20"/>
  <c r="Y453" i="20"/>
  <c r="X454" i="25"/>
  <c r="Y453" i="25"/>
  <c r="X454" i="41"/>
  <c r="Y453" i="41"/>
  <c r="X454" i="32"/>
  <c r="Y453" i="32"/>
  <c r="X454" i="35"/>
  <c r="Y453" i="35"/>
  <c r="X454" i="34"/>
  <c r="Y453" i="34"/>
  <c r="X454" i="26"/>
  <c r="Y453" i="26"/>
  <c r="X454" i="27"/>
  <c r="Y453" i="27"/>
  <c r="X454" i="15"/>
  <c r="Y453" i="15"/>
  <c r="X454" i="24"/>
  <c r="Y453" i="24"/>
  <c r="X454" i="39"/>
  <c r="Y453" i="39"/>
  <c r="X454" i="36"/>
  <c r="Y453" i="36"/>
  <c r="X454" i="37"/>
  <c r="Y453" i="37"/>
  <c r="X455" i="36" l="1"/>
  <c r="Y454" i="36"/>
  <c r="X455" i="24"/>
  <c r="Y454" i="24"/>
  <c r="X455" i="27"/>
  <c r="Y454" i="27"/>
  <c r="X455" i="34"/>
  <c r="Y454" i="34"/>
  <c r="X455" i="32"/>
  <c r="Y454" i="32"/>
  <c r="X455" i="25"/>
  <c r="Y454" i="25"/>
  <c r="X455" i="23"/>
  <c r="Y454" i="23"/>
  <c r="X455" i="21"/>
  <c r="Y454" i="21"/>
  <c r="X455" i="17"/>
  <c r="Y454" i="17"/>
  <c r="X455" i="19"/>
  <c r="Y454" i="19"/>
  <c r="Y454" i="16"/>
  <c r="X455" i="16"/>
  <c r="X455" i="43"/>
  <c r="Y454" i="43"/>
  <c r="X455" i="47"/>
  <c r="Y454" i="47"/>
  <c r="X455" i="42"/>
  <c r="Y454" i="42"/>
  <c r="X455" i="29"/>
  <c r="Y454" i="29"/>
  <c r="X455" i="37"/>
  <c r="Y454" i="37"/>
  <c r="X455" i="39"/>
  <c r="Y454" i="39"/>
  <c r="X455" i="15"/>
  <c r="Y454" i="15"/>
  <c r="X455" i="26"/>
  <c r="Y454" i="26"/>
  <c r="X455" i="35"/>
  <c r="Y454" i="35"/>
  <c r="X455" i="41"/>
  <c r="Y454" i="41"/>
  <c r="X455" i="20"/>
  <c r="Y454" i="20"/>
  <c r="X455" i="40"/>
  <c r="Y454" i="40"/>
  <c r="X455" i="30"/>
  <c r="Y454" i="30"/>
  <c r="X455" i="46"/>
  <c r="Y454" i="46"/>
  <c r="X455" i="38"/>
  <c r="Y454" i="38"/>
  <c r="X455" i="31"/>
  <c r="Y454" i="31"/>
  <c r="X455" i="33"/>
  <c r="Y454" i="33"/>
  <c r="X455" i="28"/>
  <c r="Y454" i="28"/>
  <c r="X455" i="45"/>
  <c r="Y454" i="45"/>
  <c r="X455" i="14"/>
  <c r="Y454" i="14"/>
  <c r="X456" i="45" l="1"/>
  <c r="Y455" i="45"/>
  <c r="X456" i="33"/>
  <c r="Y455" i="33"/>
  <c r="X456" i="38"/>
  <c r="Y455" i="38"/>
  <c r="X456" i="30"/>
  <c r="Y455" i="30"/>
  <c r="X456" i="20"/>
  <c r="Y455" i="20"/>
  <c r="X456" i="35"/>
  <c r="Y455" i="35"/>
  <c r="X456" i="15"/>
  <c r="Y455" i="15"/>
  <c r="X456" i="37"/>
  <c r="Y455" i="37"/>
  <c r="X456" i="42"/>
  <c r="Y455" i="42"/>
  <c r="X456" i="43"/>
  <c r="Y455" i="43"/>
  <c r="X456" i="19"/>
  <c r="Y455" i="19"/>
  <c r="X456" i="21"/>
  <c r="Y455" i="21"/>
  <c r="X456" i="25"/>
  <c r="Y455" i="25"/>
  <c r="X456" i="34"/>
  <c r="Y455" i="34"/>
  <c r="X456" i="24"/>
  <c r="Y455" i="24"/>
  <c r="Y455" i="16"/>
  <c r="X456" i="16"/>
  <c r="X456" i="14"/>
  <c r="Y455" i="14"/>
  <c r="X456" i="28"/>
  <c r="Y455" i="28"/>
  <c r="X456" i="31"/>
  <c r="Y455" i="31"/>
  <c r="X456" i="46"/>
  <c r="Y455" i="46"/>
  <c r="X456" i="40"/>
  <c r="Y455" i="40"/>
  <c r="X456" i="41"/>
  <c r="Y455" i="41"/>
  <c r="X456" i="26"/>
  <c r="Y455" i="26"/>
  <c r="X456" i="39"/>
  <c r="Y455" i="39"/>
  <c r="X456" i="29"/>
  <c r="Y455" i="29"/>
  <c r="X456" i="47"/>
  <c r="Y455" i="47"/>
  <c r="X456" i="17"/>
  <c r="Y455" i="17"/>
  <c r="X456" i="23"/>
  <c r="Y455" i="23"/>
  <c r="X456" i="32"/>
  <c r="Y455" i="32"/>
  <c r="X456" i="27"/>
  <c r="Y455" i="27"/>
  <c r="X456" i="36"/>
  <c r="Y455" i="36"/>
  <c r="X457" i="16" l="1"/>
  <c r="Y456" i="16"/>
  <c r="X457" i="27"/>
  <c r="Y456" i="27"/>
  <c r="X457" i="23"/>
  <c r="Y456" i="23"/>
  <c r="X457" i="47"/>
  <c r="Y456" i="47"/>
  <c r="X457" i="39"/>
  <c r="Y456" i="39"/>
  <c r="X457" i="41"/>
  <c r="Y456" i="41"/>
  <c r="X457" i="46"/>
  <c r="Y456" i="46"/>
  <c r="X457" i="28"/>
  <c r="Y456" i="28"/>
  <c r="X457" i="34"/>
  <c r="Y456" i="34"/>
  <c r="X457" i="21"/>
  <c r="Y456" i="21"/>
  <c r="X457" i="43"/>
  <c r="Y456" i="43"/>
  <c r="X457" i="37"/>
  <c r="Y456" i="37"/>
  <c r="X457" i="35"/>
  <c r="Y456" i="35"/>
  <c r="X457" i="30"/>
  <c r="Y456" i="30"/>
  <c r="X457" i="33"/>
  <c r="Y456" i="33"/>
  <c r="X457" i="36"/>
  <c r="Y456" i="36"/>
  <c r="X457" i="32"/>
  <c r="Y456" i="32"/>
  <c r="X457" i="17"/>
  <c r="Y456" i="17"/>
  <c r="X457" i="29"/>
  <c r="Y456" i="29"/>
  <c r="X457" i="26"/>
  <c r="Y456" i="26"/>
  <c r="X457" i="40"/>
  <c r="Y456" i="40"/>
  <c r="X457" i="31"/>
  <c r="Y456" i="31"/>
  <c r="X457" i="14"/>
  <c r="Y456" i="14"/>
  <c r="X457" i="24"/>
  <c r="Y456" i="24"/>
  <c r="X457" i="25"/>
  <c r="Y456" i="25"/>
  <c r="X457" i="19"/>
  <c r="Y456" i="19"/>
  <c r="X457" i="42"/>
  <c r="Y456" i="42"/>
  <c r="X457" i="15"/>
  <c r="Y456" i="15"/>
  <c r="X457" i="20"/>
  <c r="Y456" i="20"/>
  <c r="X457" i="38"/>
  <c r="Y456" i="38"/>
  <c r="X457" i="45"/>
  <c r="Y456" i="45"/>
  <c r="X458" i="38" l="1"/>
  <c r="Y457" i="38"/>
  <c r="X458" i="15"/>
  <c r="Y457" i="15"/>
  <c r="X458" i="19"/>
  <c r="Y457" i="19"/>
  <c r="X458" i="24"/>
  <c r="Y457" i="24"/>
  <c r="X458" i="31"/>
  <c r="Y457" i="31"/>
  <c r="X458" i="26"/>
  <c r="Y457" i="26"/>
  <c r="X458" i="17"/>
  <c r="Y457" i="17"/>
  <c r="X458" i="36"/>
  <c r="Y457" i="36"/>
  <c r="X458" i="30"/>
  <c r="Y457" i="30"/>
  <c r="X458" i="37"/>
  <c r="Y457" i="37"/>
  <c r="X458" i="21"/>
  <c r="Y457" i="21"/>
  <c r="X458" i="28"/>
  <c r="Y457" i="28"/>
  <c r="X458" i="41"/>
  <c r="Y457" i="41"/>
  <c r="X458" i="47"/>
  <c r="Y457" i="47"/>
  <c r="X458" i="27"/>
  <c r="Y457" i="27"/>
  <c r="X458" i="45"/>
  <c r="Y457" i="45"/>
  <c r="X458" i="20"/>
  <c r="Y457" i="20"/>
  <c r="X458" i="42"/>
  <c r="Y457" i="42"/>
  <c r="X458" i="25"/>
  <c r="Y457" i="25"/>
  <c r="X458" i="14"/>
  <c r="Y457" i="14"/>
  <c r="X458" i="40"/>
  <c r="Y457" i="40"/>
  <c r="X458" i="29"/>
  <c r="Y457" i="29"/>
  <c r="X458" i="32"/>
  <c r="Y457" i="32"/>
  <c r="X458" i="33"/>
  <c r="Y457" i="33"/>
  <c r="X458" i="35"/>
  <c r="Y457" i="35"/>
  <c r="X458" i="43"/>
  <c r="Y457" i="43"/>
  <c r="X458" i="34"/>
  <c r="Y457" i="34"/>
  <c r="X458" i="46"/>
  <c r="Y457" i="46"/>
  <c r="X458" i="39"/>
  <c r="Y457" i="39"/>
  <c r="X458" i="23"/>
  <c r="Y457" i="23"/>
  <c r="X458" i="16"/>
  <c r="Y457" i="16"/>
  <c r="X459" i="23" l="1"/>
  <c r="Y458" i="23"/>
  <c r="X459" i="46"/>
  <c r="Y458" i="46"/>
  <c r="X459" i="43"/>
  <c r="Y458" i="43"/>
  <c r="X459" i="33"/>
  <c r="Y458" i="33"/>
  <c r="X459" i="29"/>
  <c r="Y458" i="29"/>
  <c r="X459" i="14"/>
  <c r="Y458" i="14"/>
  <c r="X459" i="42"/>
  <c r="Y458" i="42"/>
  <c r="X459" i="45"/>
  <c r="Y458" i="45"/>
  <c r="X459" i="47"/>
  <c r="Y458" i="47"/>
  <c r="X459" i="28"/>
  <c r="Y458" i="28"/>
  <c r="X459" i="37"/>
  <c r="Y458" i="37"/>
  <c r="X459" i="36"/>
  <c r="Y458" i="36"/>
  <c r="X459" i="26"/>
  <c r="Y458" i="26"/>
  <c r="X459" i="24"/>
  <c r="Y458" i="24"/>
  <c r="X459" i="15"/>
  <c r="Y458" i="15"/>
  <c r="Y458" i="16"/>
  <c r="X459" i="16"/>
  <c r="X459" i="39"/>
  <c r="Y458" i="39"/>
  <c r="X459" i="34"/>
  <c r="Y458" i="34"/>
  <c r="X459" i="35"/>
  <c r="Y458" i="35"/>
  <c r="X459" i="32"/>
  <c r="Y458" i="32"/>
  <c r="X459" i="40"/>
  <c r="Y458" i="40"/>
  <c r="X459" i="25"/>
  <c r="Y458" i="25"/>
  <c r="X459" i="20"/>
  <c r="Y458" i="20"/>
  <c r="X459" i="27"/>
  <c r="Y458" i="27"/>
  <c r="X459" i="41"/>
  <c r="Y458" i="41"/>
  <c r="Y458" i="21"/>
  <c r="X459" i="21"/>
  <c r="X459" i="30"/>
  <c r="Y458" i="30"/>
  <c r="X459" i="17"/>
  <c r="Y458" i="17"/>
  <c r="X459" i="31"/>
  <c r="Y458" i="31"/>
  <c r="X459" i="19"/>
  <c r="Y458" i="19"/>
  <c r="X459" i="38"/>
  <c r="Y458" i="38"/>
  <c r="X460" i="21" l="1"/>
  <c r="Y459" i="21"/>
  <c r="Y459" i="16"/>
  <c r="X460" i="16"/>
  <c r="Y459" i="19"/>
  <c r="X460" i="19"/>
  <c r="X460" i="17"/>
  <c r="Y459" i="17"/>
  <c r="X460" i="27"/>
  <c r="Y459" i="27"/>
  <c r="Y459" i="25"/>
  <c r="X460" i="25"/>
  <c r="X460" i="32"/>
  <c r="Y459" i="32"/>
  <c r="X460" i="34"/>
  <c r="Y459" i="34"/>
  <c r="X460" i="24"/>
  <c r="Y459" i="24"/>
  <c r="X460" i="36"/>
  <c r="Y459" i="36"/>
  <c r="X460" i="28"/>
  <c r="Y459" i="28"/>
  <c r="X460" i="45"/>
  <c r="Y459" i="45"/>
  <c r="X460" i="14"/>
  <c r="Y459" i="14"/>
  <c r="X460" i="33"/>
  <c r="Y459" i="33"/>
  <c r="X460" i="46"/>
  <c r="Y459" i="46"/>
  <c r="X460" i="38"/>
  <c r="Y459" i="38"/>
  <c r="X460" i="31"/>
  <c r="Y459" i="31"/>
  <c r="X460" i="30"/>
  <c r="Y459" i="30"/>
  <c r="X460" i="41"/>
  <c r="Y459" i="41"/>
  <c r="X460" i="20"/>
  <c r="Y459" i="20"/>
  <c r="X460" i="40"/>
  <c r="Y459" i="40"/>
  <c r="X460" i="35"/>
  <c r="Y459" i="35"/>
  <c r="X460" i="39"/>
  <c r="Y459" i="39"/>
  <c r="X460" i="15"/>
  <c r="Y459" i="15"/>
  <c r="X460" i="26"/>
  <c r="Y459" i="26"/>
  <c r="X460" i="37"/>
  <c r="Y459" i="37"/>
  <c r="X460" i="47"/>
  <c r="Y459" i="47"/>
  <c r="X460" i="42"/>
  <c r="Y459" i="42"/>
  <c r="X460" i="29"/>
  <c r="Y459" i="29"/>
  <c r="X460" i="43"/>
  <c r="Y459" i="43"/>
  <c r="X460" i="23"/>
  <c r="Y459" i="23"/>
  <c r="X461" i="25" l="1"/>
  <c r="Y460" i="25"/>
  <c r="X461" i="16"/>
  <c r="Y460" i="16"/>
  <c r="X461" i="43"/>
  <c r="Y460" i="43"/>
  <c r="X461" i="42"/>
  <c r="Y460" i="42"/>
  <c r="X461" i="37"/>
  <c r="Y460" i="37"/>
  <c r="X461" i="15"/>
  <c r="Y460" i="15"/>
  <c r="X461" i="35"/>
  <c r="Y460" i="35"/>
  <c r="X461" i="20"/>
  <c r="Y460" i="20"/>
  <c r="X461" i="30"/>
  <c r="Y460" i="30"/>
  <c r="X461" i="38"/>
  <c r="Y460" i="38"/>
  <c r="X461" i="33"/>
  <c r="Y460" i="33"/>
  <c r="X461" i="45"/>
  <c r="Y460" i="45"/>
  <c r="X461" i="36"/>
  <c r="Y460" i="36"/>
  <c r="X461" i="34"/>
  <c r="Y460" i="34"/>
  <c r="X461" i="17"/>
  <c r="Y460" i="17"/>
  <c r="X461" i="19"/>
  <c r="Y460" i="19"/>
  <c r="X461" i="23"/>
  <c r="Y460" i="23"/>
  <c r="X461" i="29"/>
  <c r="Y460" i="29"/>
  <c r="X461" i="47"/>
  <c r="Y460" i="47"/>
  <c r="X461" i="26"/>
  <c r="Y460" i="26"/>
  <c r="X461" i="39"/>
  <c r="Y460" i="39"/>
  <c r="X461" i="40"/>
  <c r="Y460" i="40"/>
  <c r="X461" i="41"/>
  <c r="Y460" i="41"/>
  <c r="X461" i="31"/>
  <c r="Y460" i="31"/>
  <c r="X461" i="46"/>
  <c r="Y460" i="46"/>
  <c r="X461" i="14"/>
  <c r="Y460" i="14"/>
  <c r="X461" i="28"/>
  <c r="Y460" i="28"/>
  <c r="X461" i="24"/>
  <c r="Y460" i="24"/>
  <c r="X461" i="32"/>
  <c r="Y460" i="32"/>
  <c r="X461" i="27"/>
  <c r="Y460" i="27"/>
  <c r="X461" i="21"/>
  <c r="Y460" i="21"/>
  <c r="X462" i="27" l="1"/>
  <c r="Y461" i="27"/>
  <c r="X462" i="24"/>
  <c r="Y461" i="24"/>
  <c r="X462" i="14"/>
  <c r="Y461" i="14"/>
  <c r="X462" i="31"/>
  <c r="Y461" i="31"/>
  <c r="X462" i="40"/>
  <c r="Y461" i="40"/>
  <c r="X462" i="26"/>
  <c r="Y461" i="26"/>
  <c r="X462" i="29"/>
  <c r="Y461" i="29"/>
  <c r="X462" i="19"/>
  <c r="Y461" i="19"/>
  <c r="X462" i="34"/>
  <c r="Y461" i="34"/>
  <c r="X462" i="45"/>
  <c r="Y461" i="45"/>
  <c r="X462" i="38"/>
  <c r="Y461" i="38"/>
  <c r="X462" i="20"/>
  <c r="Y461" i="20"/>
  <c r="X462" i="15"/>
  <c r="Y461" i="15"/>
  <c r="X462" i="42"/>
  <c r="Y461" i="42"/>
  <c r="X462" i="16"/>
  <c r="Y461" i="16"/>
  <c r="X462" i="21"/>
  <c r="Y461" i="21"/>
  <c r="X462" i="32"/>
  <c r="Y461" i="32"/>
  <c r="X462" i="28"/>
  <c r="Y461" i="28"/>
  <c r="X462" i="46"/>
  <c r="Y461" i="46"/>
  <c r="X462" i="41"/>
  <c r="Y461" i="41"/>
  <c r="X462" i="39"/>
  <c r="Y461" i="39"/>
  <c r="X462" i="47"/>
  <c r="Y461" i="47"/>
  <c r="X462" i="23"/>
  <c r="Y461" i="23"/>
  <c r="X462" i="17"/>
  <c r="Y461" i="17"/>
  <c r="X462" i="36"/>
  <c r="Y461" i="36"/>
  <c r="X462" i="33"/>
  <c r="Y461" i="33"/>
  <c r="X462" i="30"/>
  <c r="Y461" i="30"/>
  <c r="X462" i="35"/>
  <c r="Y461" i="35"/>
  <c r="X462" i="37"/>
  <c r="Y461" i="37"/>
  <c r="X462" i="43"/>
  <c r="Y461" i="43"/>
  <c r="X462" i="25"/>
  <c r="Y461" i="25"/>
  <c r="X463" i="43" l="1"/>
  <c r="Y462" i="43"/>
  <c r="X463" i="35"/>
  <c r="Y462" i="35"/>
  <c r="X463" i="33"/>
  <c r="Y462" i="33"/>
  <c r="X463" i="17"/>
  <c r="Y462" i="17"/>
  <c r="X463" i="47"/>
  <c r="Y462" i="47"/>
  <c r="X463" i="41"/>
  <c r="Y462" i="41"/>
  <c r="X463" i="28"/>
  <c r="Y462" i="28"/>
  <c r="X463" i="21"/>
  <c r="Y462" i="21"/>
  <c r="X463" i="42"/>
  <c r="Y462" i="42"/>
  <c r="X463" i="20"/>
  <c r="Y462" i="20"/>
  <c r="X463" i="45"/>
  <c r="Y462" i="45"/>
  <c r="X463" i="19"/>
  <c r="Y462" i="19"/>
  <c r="X463" i="26"/>
  <c r="Y462" i="26"/>
  <c r="X463" i="31"/>
  <c r="Y462" i="31"/>
  <c r="X463" i="24"/>
  <c r="Y462" i="24"/>
  <c r="X463" i="25"/>
  <c r="Y462" i="25"/>
  <c r="X463" i="37"/>
  <c r="Y462" i="37"/>
  <c r="X463" i="30"/>
  <c r="Y462" i="30"/>
  <c r="X463" i="36"/>
  <c r="Y462" i="36"/>
  <c r="X463" i="23"/>
  <c r="Y462" i="23"/>
  <c r="X463" i="39"/>
  <c r="Y462" i="39"/>
  <c r="X463" i="46"/>
  <c r="Y462" i="46"/>
  <c r="X463" i="32"/>
  <c r="Y462" i="32"/>
  <c r="X463" i="16"/>
  <c r="Y462" i="16"/>
  <c r="Y462" i="15"/>
  <c r="X463" i="15"/>
  <c r="X463" i="38"/>
  <c r="Y462" i="38"/>
  <c r="X463" i="34"/>
  <c r="Y462" i="34"/>
  <c r="X463" i="29"/>
  <c r="Y462" i="29"/>
  <c r="X463" i="40"/>
  <c r="Y462" i="40"/>
  <c r="X463" i="14"/>
  <c r="Y462" i="14"/>
  <c r="X463" i="27"/>
  <c r="Y462" i="27"/>
  <c r="Y463" i="14" l="1"/>
  <c r="X464" i="14"/>
  <c r="X464" i="29"/>
  <c r="Y463" i="29"/>
  <c r="Y463" i="38"/>
  <c r="X464" i="38"/>
  <c r="X464" i="16"/>
  <c r="Y463" i="16"/>
  <c r="X464" i="46"/>
  <c r="Y463" i="46"/>
  <c r="X464" i="23"/>
  <c r="Y463" i="23"/>
  <c r="Y463" i="30"/>
  <c r="X464" i="30"/>
  <c r="X464" i="25"/>
  <c r="Y463" i="25"/>
  <c r="X464" i="31"/>
  <c r="Y463" i="31"/>
  <c r="X464" i="19"/>
  <c r="Y463" i="19"/>
  <c r="Y463" i="20"/>
  <c r="X464" i="20"/>
  <c r="X464" i="21"/>
  <c r="Y463" i="21"/>
  <c r="X464" i="41"/>
  <c r="Y463" i="41"/>
  <c r="Y463" i="17"/>
  <c r="X464" i="17"/>
  <c r="X464" i="35"/>
  <c r="Y463" i="35"/>
  <c r="Y463" i="15"/>
  <c r="X464" i="15"/>
  <c r="X464" i="27"/>
  <c r="Y463" i="27"/>
  <c r="X464" i="40"/>
  <c r="Y463" i="40"/>
  <c r="Y463" i="34"/>
  <c r="X464" i="34"/>
  <c r="Y463" i="32"/>
  <c r="X464" i="32"/>
  <c r="X464" i="39"/>
  <c r="Y463" i="39"/>
  <c r="Y463" i="36"/>
  <c r="X464" i="36"/>
  <c r="X464" i="37"/>
  <c r="Y463" i="37"/>
  <c r="Y463" i="24"/>
  <c r="X464" i="24"/>
  <c r="Y463" i="26"/>
  <c r="X464" i="26"/>
  <c r="Y463" i="45"/>
  <c r="X464" i="45"/>
  <c r="Y463" i="42"/>
  <c r="X464" i="42"/>
  <c r="X464" i="28"/>
  <c r="Y463" i="28"/>
  <c r="Y463" i="47"/>
  <c r="X464" i="47"/>
  <c r="X464" i="33"/>
  <c r="Y463" i="33"/>
  <c r="X464" i="43"/>
  <c r="Y463" i="43"/>
  <c r="X465" i="45" l="1"/>
  <c r="Y464" i="45"/>
  <c r="X465" i="24"/>
  <c r="Y464" i="24"/>
  <c r="X465" i="36"/>
  <c r="Y464" i="36"/>
  <c r="X465" i="32"/>
  <c r="Y464" i="32"/>
  <c r="X465" i="15"/>
  <c r="Y464" i="15"/>
  <c r="X465" i="17"/>
  <c r="Y464" i="17"/>
  <c r="X465" i="28"/>
  <c r="Y464" i="28"/>
  <c r="Y464" i="40"/>
  <c r="X465" i="40"/>
  <c r="X465" i="21"/>
  <c r="Y464" i="21"/>
  <c r="X465" i="19"/>
  <c r="Y464" i="19"/>
  <c r="X465" i="25"/>
  <c r="Y464" i="25"/>
  <c r="X465" i="23"/>
  <c r="Y464" i="23"/>
  <c r="Y464" i="16"/>
  <c r="X465" i="16"/>
  <c r="X465" i="29"/>
  <c r="Y464" i="29"/>
  <c r="X465" i="33"/>
  <c r="Y464" i="33"/>
  <c r="X465" i="47"/>
  <c r="Y464" i="47"/>
  <c r="X465" i="26"/>
  <c r="Y464" i="26"/>
  <c r="X465" i="34"/>
  <c r="Y464" i="34"/>
  <c r="X465" i="20"/>
  <c r="Y464" i="20"/>
  <c r="X465" i="30"/>
  <c r="Y464" i="30"/>
  <c r="X465" i="38"/>
  <c r="Y464" i="38"/>
  <c r="X465" i="14"/>
  <c r="Y464" i="14"/>
  <c r="X465" i="42"/>
  <c r="Y464" i="42"/>
  <c r="X465" i="43"/>
  <c r="Y464" i="43"/>
  <c r="X465" i="37"/>
  <c r="Y464" i="37"/>
  <c r="X465" i="39"/>
  <c r="Y464" i="39"/>
  <c r="X465" i="27"/>
  <c r="Y464" i="27"/>
  <c r="X465" i="35"/>
  <c r="Y464" i="35"/>
  <c r="X465" i="41"/>
  <c r="Y464" i="41"/>
  <c r="X465" i="31"/>
  <c r="Y464" i="31"/>
  <c r="X465" i="46"/>
  <c r="Y464" i="46"/>
  <c r="X466" i="40" l="1"/>
  <c r="Y465" i="40"/>
  <c r="X466" i="31"/>
  <c r="Y465" i="31"/>
  <c r="X466" i="35"/>
  <c r="Y465" i="35"/>
  <c r="X466" i="39"/>
  <c r="Y465" i="39"/>
  <c r="X466" i="43"/>
  <c r="Y465" i="43"/>
  <c r="X466" i="14"/>
  <c r="Y465" i="14"/>
  <c r="X466" i="30"/>
  <c r="Y465" i="30"/>
  <c r="X466" i="34"/>
  <c r="Y465" i="34"/>
  <c r="X466" i="47"/>
  <c r="Y465" i="47"/>
  <c r="X466" i="29"/>
  <c r="Y465" i="29"/>
  <c r="X466" i="23"/>
  <c r="Y465" i="23"/>
  <c r="X466" i="19"/>
  <c r="Y465" i="19"/>
  <c r="X466" i="17"/>
  <c r="Y465" i="17"/>
  <c r="X466" i="32"/>
  <c r="Y465" i="32"/>
  <c r="X466" i="24"/>
  <c r="Y465" i="24"/>
  <c r="Y465" i="16"/>
  <c r="X466" i="16"/>
  <c r="X466" i="46"/>
  <c r="Y465" i="46"/>
  <c r="X466" i="41"/>
  <c r="Y465" i="41"/>
  <c r="X466" i="27"/>
  <c r="Y465" i="27"/>
  <c r="X466" i="37"/>
  <c r="Y465" i="37"/>
  <c r="X466" i="42"/>
  <c r="Y465" i="42"/>
  <c r="X466" i="38"/>
  <c r="Y465" i="38"/>
  <c r="X466" i="20"/>
  <c r="Y465" i="20"/>
  <c r="X466" i="26"/>
  <c r="Y465" i="26"/>
  <c r="X466" i="33"/>
  <c r="Y465" i="33"/>
  <c r="X466" i="25"/>
  <c r="Y465" i="25"/>
  <c r="X466" i="21"/>
  <c r="Y465" i="21"/>
  <c r="Y465" i="28"/>
  <c r="X466" i="28"/>
  <c r="X466" i="15"/>
  <c r="Y465" i="15"/>
  <c r="X466" i="36"/>
  <c r="Y465" i="36"/>
  <c r="X466" i="45"/>
  <c r="Y465" i="45"/>
  <c r="Y466" i="16" l="1"/>
  <c r="X467" i="16"/>
  <c r="X467" i="25"/>
  <c r="Y466" i="25"/>
  <c r="X467" i="26"/>
  <c r="Y466" i="26"/>
  <c r="X467" i="38"/>
  <c r="Y466" i="38"/>
  <c r="X467" i="37"/>
  <c r="Y466" i="37"/>
  <c r="X467" i="41"/>
  <c r="Y466" i="41"/>
  <c r="X467" i="32"/>
  <c r="Y466" i="32"/>
  <c r="X467" i="19"/>
  <c r="Y466" i="19"/>
  <c r="X467" i="29"/>
  <c r="Y466" i="29"/>
  <c r="X467" i="34"/>
  <c r="Y466" i="34"/>
  <c r="X467" i="14"/>
  <c r="Y466" i="14"/>
  <c r="X467" i="39"/>
  <c r="Y466" i="39"/>
  <c r="X467" i="31"/>
  <c r="Y466" i="31"/>
  <c r="X467" i="28"/>
  <c r="Y466" i="28"/>
  <c r="X467" i="36"/>
  <c r="Y466" i="36"/>
  <c r="X467" i="45"/>
  <c r="Y466" i="45"/>
  <c r="X467" i="15"/>
  <c r="Y466" i="15"/>
  <c r="X467" i="21"/>
  <c r="Y466" i="21"/>
  <c r="X467" i="33"/>
  <c r="Y466" i="33"/>
  <c r="X467" i="20"/>
  <c r="Y466" i="20"/>
  <c r="X467" i="42"/>
  <c r="Y466" i="42"/>
  <c r="X467" i="27"/>
  <c r="Y466" i="27"/>
  <c r="X467" i="46"/>
  <c r="Y466" i="46"/>
  <c r="X467" i="24"/>
  <c r="Y466" i="24"/>
  <c r="X467" i="17"/>
  <c r="Y466" i="17"/>
  <c r="X467" i="23"/>
  <c r="Y466" i="23"/>
  <c r="X467" i="47"/>
  <c r="Y466" i="47"/>
  <c r="X467" i="30"/>
  <c r="Y466" i="30"/>
  <c r="X467" i="43"/>
  <c r="Y466" i="43"/>
  <c r="X467" i="35"/>
  <c r="Y466" i="35"/>
  <c r="X467" i="40"/>
  <c r="Y466" i="40"/>
  <c r="X468" i="35" l="1"/>
  <c r="Y467" i="35"/>
  <c r="X468" i="30"/>
  <c r="Y467" i="30"/>
  <c r="X468" i="23"/>
  <c r="Y467" i="23"/>
  <c r="X468" i="24"/>
  <c r="Y467" i="24"/>
  <c r="X468" i="27"/>
  <c r="Y467" i="27"/>
  <c r="X468" i="20"/>
  <c r="Y467" i="20"/>
  <c r="X468" i="21"/>
  <c r="Y467" i="21"/>
  <c r="X468" i="45"/>
  <c r="Y467" i="45"/>
  <c r="X468" i="28"/>
  <c r="Y467" i="28"/>
  <c r="X468" i="39"/>
  <c r="Y467" i="39"/>
  <c r="X468" i="34"/>
  <c r="Y467" i="34"/>
  <c r="X468" i="19"/>
  <c r="Y467" i="19"/>
  <c r="X468" i="41"/>
  <c r="Y467" i="41"/>
  <c r="X468" i="38"/>
  <c r="Y467" i="38"/>
  <c r="X468" i="25"/>
  <c r="Y467" i="25"/>
  <c r="X468" i="16"/>
  <c r="Y467" i="16"/>
  <c r="X468" i="40"/>
  <c r="Y467" i="40"/>
  <c r="X468" i="43"/>
  <c r="Y467" i="43"/>
  <c r="X468" i="47"/>
  <c r="Y467" i="47"/>
  <c r="X468" i="17"/>
  <c r="Y467" i="17"/>
  <c r="X468" i="46"/>
  <c r="Y467" i="46"/>
  <c r="X468" i="42"/>
  <c r="Y467" i="42"/>
  <c r="X468" i="33"/>
  <c r="Y467" i="33"/>
  <c r="X468" i="15"/>
  <c r="Y467" i="15"/>
  <c r="X468" i="36"/>
  <c r="Y467" i="36"/>
  <c r="X468" i="31"/>
  <c r="Y467" i="31"/>
  <c r="X468" i="14"/>
  <c r="Y467" i="14"/>
  <c r="X468" i="29"/>
  <c r="Y467" i="29"/>
  <c r="X468" i="32"/>
  <c r="Y467" i="32"/>
  <c r="X468" i="37"/>
  <c r="Y467" i="37"/>
  <c r="X468" i="26"/>
  <c r="Y467" i="26"/>
  <c r="X469" i="37" l="1"/>
  <c r="Y468" i="37"/>
  <c r="X469" i="29"/>
  <c r="Y468" i="29"/>
  <c r="X469" i="31"/>
  <c r="Y468" i="31"/>
  <c r="X469" i="15"/>
  <c r="Y468" i="15"/>
  <c r="X469" i="42"/>
  <c r="Y468" i="42"/>
  <c r="X469" i="17"/>
  <c r="Y468" i="17"/>
  <c r="X469" i="43"/>
  <c r="Y468" i="43"/>
  <c r="X469" i="16"/>
  <c r="Y468" i="16"/>
  <c r="X469" i="38"/>
  <c r="Y468" i="38"/>
  <c r="X469" i="19"/>
  <c r="Y468" i="19"/>
  <c r="X469" i="39"/>
  <c r="Y468" i="39"/>
  <c r="X469" i="45"/>
  <c r="Y468" i="45"/>
  <c r="X469" i="20"/>
  <c r="Y468" i="20"/>
  <c r="X469" i="24"/>
  <c r="Y468" i="24"/>
  <c r="X469" i="30"/>
  <c r="Y468" i="30"/>
  <c r="X469" i="26"/>
  <c r="Y468" i="26"/>
  <c r="X469" i="32"/>
  <c r="Y468" i="32"/>
  <c r="Y468" i="14"/>
  <c r="X469" i="14"/>
  <c r="X469" i="36"/>
  <c r="Y468" i="36"/>
  <c r="X469" i="33"/>
  <c r="Y468" i="33"/>
  <c r="X469" i="46"/>
  <c r="Y468" i="46"/>
  <c r="X469" i="47"/>
  <c r="Y468" i="47"/>
  <c r="X469" i="40"/>
  <c r="Y468" i="40"/>
  <c r="X469" i="25"/>
  <c r="Y468" i="25"/>
  <c r="X469" i="41"/>
  <c r="Y468" i="41"/>
  <c r="X469" i="34"/>
  <c r="Y468" i="34"/>
  <c r="X469" i="28"/>
  <c r="Y468" i="28"/>
  <c r="X469" i="21"/>
  <c r="Y468" i="21"/>
  <c r="X469" i="27"/>
  <c r="Y468" i="27"/>
  <c r="X469" i="23"/>
  <c r="Y468" i="23"/>
  <c r="X469" i="35"/>
  <c r="Y468" i="35"/>
  <c r="X470" i="14" l="1"/>
  <c r="Y469" i="14"/>
  <c r="X470" i="23"/>
  <c r="Y469" i="23"/>
  <c r="X470" i="21"/>
  <c r="Y469" i="21"/>
  <c r="X470" i="34"/>
  <c r="Y469" i="34"/>
  <c r="X470" i="25"/>
  <c r="Y469" i="25"/>
  <c r="X470" i="47"/>
  <c r="Y469" i="47"/>
  <c r="X470" i="33"/>
  <c r="Y469" i="33"/>
  <c r="X470" i="26"/>
  <c r="Y469" i="26"/>
  <c r="X470" i="24"/>
  <c r="Y469" i="24"/>
  <c r="X470" i="45"/>
  <c r="Y469" i="45"/>
  <c r="X470" i="19"/>
  <c r="Y469" i="19"/>
  <c r="X470" i="16"/>
  <c r="Y469" i="16"/>
  <c r="X470" i="17"/>
  <c r="Y469" i="17"/>
  <c r="X470" i="15"/>
  <c r="Y469" i="15"/>
  <c r="X470" i="29"/>
  <c r="Y469" i="29"/>
  <c r="X470" i="35"/>
  <c r="Y469" i="35"/>
  <c r="X470" i="27"/>
  <c r="Y469" i="27"/>
  <c r="X470" i="28"/>
  <c r="Y469" i="28"/>
  <c r="X470" i="41"/>
  <c r="Y469" i="41"/>
  <c r="X470" i="40"/>
  <c r="Y469" i="40"/>
  <c r="X470" i="46"/>
  <c r="Y469" i="46"/>
  <c r="X470" i="36"/>
  <c r="Y469" i="36"/>
  <c r="X470" i="32"/>
  <c r="Y469" i="32"/>
  <c r="X470" i="30"/>
  <c r="Y469" i="30"/>
  <c r="X470" i="20"/>
  <c r="Y469" i="20"/>
  <c r="X470" i="39"/>
  <c r="Y469" i="39"/>
  <c r="X470" i="38"/>
  <c r="Y469" i="38"/>
  <c r="X470" i="43"/>
  <c r="Y469" i="43"/>
  <c r="X470" i="42"/>
  <c r="Y469" i="42"/>
  <c r="X470" i="31"/>
  <c r="Y469" i="31"/>
  <c r="X470" i="37"/>
  <c r="Y469" i="37"/>
  <c r="X471" i="31" l="1"/>
  <c r="Y470" i="31"/>
  <c r="X471" i="43"/>
  <c r="Y470" i="43"/>
  <c r="X471" i="39"/>
  <c r="Y470" i="39"/>
  <c r="X471" i="30"/>
  <c r="Y470" i="30"/>
  <c r="X471" i="36"/>
  <c r="Y470" i="36"/>
  <c r="X471" i="40"/>
  <c r="Y470" i="40"/>
  <c r="X471" i="28"/>
  <c r="Y470" i="28"/>
  <c r="X471" i="35"/>
  <c r="Y470" i="35"/>
  <c r="X471" i="15"/>
  <c r="Y470" i="15"/>
  <c r="Y470" i="16"/>
  <c r="X471" i="16"/>
  <c r="X471" i="45"/>
  <c r="Y470" i="45"/>
  <c r="X471" i="26"/>
  <c r="Y470" i="26"/>
  <c r="X471" i="47"/>
  <c r="Y470" i="47"/>
  <c r="X471" i="34"/>
  <c r="Y470" i="34"/>
  <c r="X471" i="23"/>
  <c r="Y470" i="23"/>
  <c r="X471" i="37"/>
  <c r="Y470" i="37"/>
  <c r="X471" i="42"/>
  <c r="Y470" i="42"/>
  <c r="X471" i="38"/>
  <c r="Y470" i="38"/>
  <c r="X471" i="20"/>
  <c r="Y470" i="20"/>
  <c r="X471" i="32"/>
  <c r="Y470" i="32"/>
  <c r="X471" i="46"/>
  <c r="Y470" i="46"/>
  <c r="X471" i="41"/>
  <c r="Y470" i="41"/>
  <c r="X471" i="27"/>
  <c r="Y470" i="27"/>
  <c r="X471" i="29"/>
  <c r="Y470" i="29"/>
  <c r="X471" i="17"/>
  <c r="Y470" i="17"/>
  <c r="X471" i="19"/>
  <c r="Y470" i="19"/>
  <c r="X471" i="24"/>
  <c r="Y470" i="24"/>
  <c r="X471" i="33"/>
  <c r="Y470" i="33"/>
  <c r="X471" i="25"/>
  <c r="Y470" i="25"/>
  <c r="X471" i="21"/>
  <c r="Y470" i="21"/>
  <c r="X471" i="14"/>
  <c r="Y470" i="14"/>
  <c r="X472" i="16" l="1"/>
  <c r="Y471" i="16"/>
  <c r="X472" i="21"/>
  <c r="Y471" i="21"/>
  <c r="X472" i="33"/>
  <c r="Y471" i="33"/>
  <c r="Y471" i="19"/>
  <c r="X472" i="19"/>
  <c r="X472" i="29"/>
  <c r="Y471" i="29"/>
  <c r="X472" i="41"/>
  <c r="Y471" i="41"/>
  <c r="X472" i="32"/>
  <c r="Y471" i="32"/>
  <c r="X472" i="38"/>
  <c r="Y471" i="38"/>
  <c r="X472" i="37"/>
  <c r="Y471" i="37"/>
  <c r="X472" i="34"/>
  <c r="Y471" i="34"/>
  <c r="X472" i="26"/>
  <c r="Y471" i="26"/>
  <c r="X472" i="35"/>
  <c r="Y471" i="35"/>
  <c r="X472" i="40"/>
  <c r="Y471" i="40"/>
  <c r="X472" i="30"/>
  <c r="Y471" i="30"/>
  <c r="X472" i="43"/>
  <c r="Y471" i="43"/>
  <c r="X472" i="14"/>
  <c r="Y471" i="14"/>
  <c r="X472" i="25"/>
  <c r="Y471" i="25"/>
  <c r="X472" i="24"/>
  <c r="Y471" i="24"/>
  <c r="X472" i="17"/>
  <c r="Y471" i="17"/>
  <c r="X472" i="27"/>
  <c r="Y471" i="27"/>
  <c r="X472" i="46"/>
  <c r="Y471" i="46"/>
  <c r="X472" i="20"/>
  <c r="Y471" i="20"/>
  <c r="X472" i="42"/>
  <c r="Y471" i="42"/>
  <c r="X472" i="23"/>
  <c r="Y471" i="23"/>
  <c r="X472" i="47"/>
  <c r="Y471" i="47"/>
  <c r="X472" i="45"/>
  <c r="Y471" i="45"/>
  <c r="X472" i="15"/>
  <c r="Y471" i="15"/>
  <c r="X472" i="28"/>
  <c r="Y471" i="28"/>
  <c r="X472" i="36"/>
  <c r="Y471" i="36"/>
  <c r="X472" i="39"/>
  <c r="Y471" i="39"/>
  <c r="X472" i="31"/>
  <c r="Y471" i="31"/>
  <c r="X473" i="19" l="1"/>
  <c r="Y472" i="19"/>
  <c r="X473" i="39"/>
  <c r="Y472" i="39"/>
  <c r="X473" i="28"/>
  <c r="Y472" i="28"/>
  <c r="Y472" i="45"/>
  <c r="X473" i="45"/>
  <c r="X473" i="23"/>
  <c r="Y472" i="23"/>
  <c r="Y472" i="20"/>
  <c r="X473" i="20"/>
  <c r="X473" i="27"/>
  <c r="Y472" i="27"/>
  <c r="Y472" i="24"/>
  <c r="X473" i="24"/>
  <c r="X473" i="14"/>
  <c r="Y472" i="14"/>
  <c r="Y472" i="30"/>
  <c r="X473" i="30"/>
  <c r="X473" i="35"/>
  <c r="Y472" i="35"/>
  <c r="Y472" i="34"/>
  <c r="X473" i="34"/>
  <c r="Y472" i="38"/>
  <c r="X473" i="38"/>
  <c r="X473" i="41"/>
  <c r="Y472" i="41"/>
  <c r="X473" i="21"/>
  <c r="Y472" i="21"/>
  <c r="X473" i="31"/>
  <c r="Y472" i="31"/>
  <c r="Y472" i="36"/>
  <c r="X473" i="36"/>
  <c r="Y472" i="15"/>
  <c r="X473" i="15"/>
  <c r="Y472" i="47"/>
  <c r="X473" i="47"/>
  <c r="Y472" i="42"/>
  <c r="X473" i="42"/>
  <c r="X473" i="46"/>
  <c r="Y472" i="46"/>
  <c r="Y472" i="17"/>
  <c r="X473" i="17"/>
  <c r="X473" i="25"/>
  <c r="Y472" i="25"/>
  <c r="X473" i="43"/>
  <c r="Y472" i="43"/>
  <c r="X473" i="40"/>
  <c r="Y472" i="40"/>
  <c r="Y472" i="26"/>
  <c r="X473" i="26"/>
  <c r="X473" i="37"/>
  <c r="Y472" i="37"/>
  <c r="Y472" i="32"/>
  <c r="X473" i="32"/>
  <c r="X473" i="29"/>
  <c r="Y472" i="29"/>
  <c r="X473" i="33"/>
  <c r="Y472" i="33"/>
  <c r="X473" i="16"/>
  <c r="Y472" i="16"/>
  <c r="X474" i="16" l="1"/>
  <c r="Y473" i="16"/>
  <c r="X474" i="37"/>
  <c r="Y473" i="37"/>
  <c r="X474" i="32"/>
  <c r="Y473" i="32"/>
  <c r="X474" i="26"/>
  <c r="Y473" i="26"/>
  <c r="X474" i="17"/>
  <c r="Y473" i="17"/>
  <c r="X474" i="42"/>
  <c r="Y473" i="42"/>
  <c r="X474" i="15"/>
  <c r="Y473" i="15"/>
  <c r="X474" i="34"/>
  <c r="Y473" i="34"/>
  <c r="X474" i="30"/>
  <c r="Y473" i="30"/>
  <c r="X474" i="24"/>
  <c r="Y473" i="24"/>
  <c r="X474" i="20"/>
  <c r="Y473" i="20"/>
  <c r="X474" i="45"/>
  <c r="Y473" i="45"/>
  <c r="X474" i="31"/>
  <c r="Y473" i="31"/>
  <c r="X474" i="41"/>
  <c r="Y473" i="41"/>
  <c r="X474" i="39"/>
  <c r="Y473" i="39"/>
  <c r="X474" i="47"/>
  <c r="Y473" i="47"/>
  <c r="X474" i="36"/>
  <c r="Y473" i="36"/>
  <c r="X474" i="38"/>
  <c r="Y473" i="38"/>
  <c r="X474" i="33"/>
  <c r="Y473" i="33"/>
  <c r="X474" i="43"/>
  <c r="Y473" i="43"/>
  <c r="X474" i="29"/>
  <c r="Y473" i="29"/>
  <c r="Y473" i="40"/>
  <c r="X474" i="40"/>
  <c r="X474" i="25"/>
  <c r="Y473" i="25"/>
  <c r="X474" i="46"/>
  <c r="Y473" i="46"/>
  <c r="X474" i="21"/>
  <c r="Y473" i="21"/>
  <c r="X474" i="35"/>
  <c r="Y473" i="35"/>
  <c r="X474" i="14"/>
  <c r="Y473" i="14"/>
  <c r="X474" i="27"/>
  <c r="Y473" i="27"/>
  <c r="X474" i="23"/>
  <c r="Y473" i="23"/>
  <c r="X474" i="28"/>
  <c r="Y473" i="28"/>
  <c r="X474" i="19"/>
  <c r="Y473" i="19"/>
  <c r="X475" i="40" l="1"/>
  <c r="Y474" i="40"/>
  <c r="Y474" i="28"/>
  <c r="X475" i="28"/>
  <c r="X475" i="27"/>
  <c r="Y474" i="27"/>
  <c r="X475" i="35"/>
  <c r="Y474" i="35"/>
  <c r="X475" i="46"/>
  <c r="Y474" i="46"/>
  <c r="X475" i="43"/>
  <c r="Y474" i="43"/>
  <c r="X475" i="38"/>
  <c r="Y474" i="38"/>
  <c r="X475" i="47"/>
  <c r="Y474" i="47"/>
  <c r="X475" i="41"/>
  <c r="Y474" i="41"/>
  <c r="X475" i="45"/>
  <c r="Y474" i="45"/>
  <c r="X475" i="24"/>
  <c r="Y474" i="24"/>
  <c r="X475" i="34"/>
  <c r="Y474" i="34"/>
  <c r="X475" i="42"/>
  <c r="Y474" i="42"/>
  <c r="X475" i="26"/>
  <c r="Y474" i="26"/>
  <c r="X475" i="37"/>
  <c r="Y474" i="37"/>
  <c r="X475" i="19"/>
  <c r="Y474" i="19"/>
  <c r="X475" i="23"/>
  <c r="Y474" i="23"/>
  <c r="X475" i="14"/>
  <c r="Y474" i="14"/>
  <c r="X475" i="21"/>
  <c r="Y474" i="21"/>
  <c r="X475" i="25"/>
  <c r="Y474" i="25"/>
  <c r="X475" i="29"/>
  <c r="Y474" i="29"/>
  <c r="X475" i="33"/>
  <c r="Y474" i="33"/>
  <c r="X475" i="36"/>
  <c r="Y474" i="36"/>
  <c r="X475" i="39"/>
  <c r="Y474" i="39"/>
  <c r="X475" i="31"/>
  <c r="Y474" i="31"/>
  <c r="X475" i="20"/>
  <c r="Y474" i="20"/>
  <c r="X475" i="30"/>
  <c r="Y474" i="30"/>
  <c r="X475" i="15"/>
  <c r="Y474" i="15"/>
  <c r="X475" i="17"/>
  <c r="Y474" i="17"/>
  <c r="X475" i="32"/>
  <c r="Y474" i="32"/>
  <c r="Y474" i="16"/>
  <c r="X475" i="16"/>
  <c r="X476" i="28" l="1"/>
  <c r="Y475" i="28"/>
  <c r="X476" i="32"/>
  <c r="Y475" i="32"/>
  <c r="X476" i="15"/>
  <c r="Y475" i="15"/>
  <c r="X476" i="20"/>
  <c r="Y475" i="20"/>
  <c r="X476" i="39"/>
  <c r="Y475" i="39"/>
  <c r="X476" i="33"/>
  <c r="Y475" i="33"/>
  <c r="X476" i="25"/>
  <c r="Y475" i="25"/>
  <c r="X476" i="14"/>
  <c r="Y475" i="14"/>
  <c r="X476" i="19"/>
  <c r="Y475" i="19"/>
  <c r="X476" i="26"/>
  <c r="Y475" i="26"/>
  <c r="X476" i="34"/>
  <c r="Y475" i="34"/>
  <c r="X476" i="45"/>
  <c r="Y475" i="45"/>
  <c r="X476" i="47"/>
  <c r="Y475" i="47"/>
  <c r="X476" i="43"/>
  <c r="Y475" i="43"/>
  <c r="X476" i="35"/>
  <c r="Y475" i="35"/>
  <c r="X476" i="16"/>
  <c r="Y475" i="16"/>
  <c r="X476" i="17"/>
  <c r="Y475" i="17"/>
  <c r="X476" i="30"/>
  <c r="Y475" i="30"/>
  <c r="X476" i="31"/>
  <c r="Y475" i="31"/>
  <c r="X476" i="36"/>
  <c r="Y475" i="36"/>
  <c r="X476" i="29"/>
  <c r="Y475" i="29"/>
  <c r="X476" i="21"/>
  <c r="Y475" i="21"/>
  <c r="X476" i="23"/>
  <c r="Y475" i="23"/>
  <c r="X476" i="37"/>
  <c r="Y475" i="37"/>
  <c r="X476" i="42"/>
  <c r="Y475" i="42"/>
  <c r="X476" i="24"/>
  <c r="Y475" i="24"/>
  <c r="X476" i="41"/>
  <c r="Y475" i="41"/>
  <c r="X476" i="38"/>
  <c r="Y475" i="38"/>
  <c r="X476" i="46"/>
  <c r="Y475" i="46"/>
  <c r="X476" i="27"/>
  <c r="Y475" i="27"/>
  <c r="X476" i="40"/>
  <c r="Y475" i="40"/>
  <c r="X477" i="27" l="1"/>
  <c r="Y476" i="27"/>
  <c r="X477" i="38"/>
  <c r="Y476" i="38"/>
  <c r="X477" i="24"/>
  <c r="Y476" i="24"/>
  <c r="X477" i="37"/>
  <c r="Y476" i="37"/>
  <c r="X477" i="21"/>
  <c r="Y476" i="21"/>
  <c r="X477" i="36"/>
  <c r="Y476" i="36"/>
  <c r="X477" i="30"/>
  <c r="Y476" i="30"/>
  <c r="Y476" i="16"/>
  <c r="X477" i="16"/>
  <c r="X477" i="43"/>
  <c r="Y476" i="43"/>
  <c r="X477" i="45"/>
  <c r="Y476" i="45"/>
  <c r="X477" i="26"/>
  <c r="Y476" i="26"/>
  <c r="X477" i="14"/>
  <c r="Y476" i="14"/>
  <c r="X477" i="33"/>
  <c r="Y476" i="33"/>
  <c r="X477" i="20"/>
  <c r="Y476" i="20"/>
  <c r="X477" i="32"/>
  <c r="Y476" i="32"/>
  <c r="X477" i="40"/>
  <c r="Y476" i="40"/>
  <c r="X477" i="46"/>
  <c r="Y476" i="46"/>
  <c r="X477" i="41"/>
  <c r="Y476" i="41"/>
  <c r="X477" i="42"/>
  <c r="Y476" i="42"/>
  <c r="X477" i="23"/>
  <c r="Y476" i="23"/>
  <c r="X477" i="29"/>
  <c r="Y476" i="29"/>
  <c r="X477" i="31"/>
  <c r="Y476" i="31"/>
  <c r="X477" i="17"/>
  <c r="Y476" i="17"/>
  <c r="X477" i="35"/>
  <c r="Y476" i="35"/>
  <c r="X477" i="47"/>
  <c r="Y476" i="47"/>
  <c r="X477" i="34"/>
  <c r="Y476" i="34"/>
  <c r="X477" i="19"/>
  <c r="Y476" i="19"/>
  <c r="X477" i="25"/>
  <c r="Y476" i="25"/>
  <c r="X477" i="39"/>
  <c r="Y476" i="39"/>
  <c r="X477" i="15"/>
  <c r="Y476" i="15"/>
  <c r="X477" i="28"/>
  <c r="Y476" i="28"/>
  <c r="Y477" i="16" l="1"/>
  <c r="X478" i="16"/>
  <c r="X478" i="15"/>
  <c r="Y477" i="15"/>
  <c r="X478" i="25"/>
  <c r="Y477" i="25"/>
  <c r="X478" i="34"/>
  <c r="Y477" i="34"/>
  <c r="X478" i="35"/>
  <c r="Y477" i="35"/>
  <c r="X478" i="31"/>
  <c r="Y477" i="31"/>
  <c r="X478" i="23"/>
  <c r="Y477" i="23"/>
  <c r="X478" i="41"/>
  <c r="Y477" i="41"/>
  <c r="X478" i="40"/>
  <c r="Y477" i="40"/>
  <c r="X478" i="20"/>
  <c r="Y477" i="20"/>
  <c r="X478" i="14"/>
  <c r="Y477" i="14"/>
  <c r="X478" i="45"/>
  <c r="Y477" i="45"/>
  <c r="X478" i="36"/>
  <c r="Y477" i="36"/>
  <c r="X478" i="37"/>
  <c r="Y477" i="37"/>
  <c r="X478" i="38"/>
  <c r="Y477" i="38"/>
  <c r="X478" i="28"/>
  <c r="Y477" i="28"/>
  <c r="X478" i="39"/>
  <c r="Y477" i="39"/>
  <c r="X478" i="19"/>
  <c r="Y477" i="19"/>
  <c r="X478" i="47"/>
  <c r="Y477" i="47"/>
  <c r="X478" i="17"/>
  <c r="Y477" i="17"/>
  <c r="X478" i="29"/>
  <c r="Y477" i="29"/>
  <c r="X478" i="42"/>
  <c r="Y477" i="42"/>
  <c r="X478" i="46"/>
  <c r="Y477" i="46"/>
  <c r="X478" i="32"/>
  <c r="Y477" i="32"/>
  <c r="X478" i="33"/>
  <c r="Y477" i="33"/>
  <c r="X478" i="26"/>
  <c r="Y477" i="26"/>
  <c r="X478" i="43"/>
  <c r="Y477" i="43"/>
  <c r="X478" i="30"/>
  <c r="Y477" i="30"/>
  <c r="X478" i="21"/>
  <c r="Y477" i="21"/>
  <c r="X478" i="24"/>
  <c r="Y477" i="24"/>
  <c r="X478" i="27"/>
  <c r="Y477" i="27"/>
  <c r="X479" i="24" l="1"/>
  <c r="Y478" i="24"/>
  <c r="X479" i="30"/>
  <c r="Y478" i="30"/>
  <c r="X479" i="26"/>
  <c r="Y478" i="26"/>
  <c r="X479" i="32"/>
  <c r="Y478" i="32"/>
  <c r="X479" i="42"/>
  <c r="Y478" i="42"/>
  <c r="X479" i="17"/>
  <c r="Y478" i="17"/>
  <c r="X479" i="19"/>
  <c r="Y478" i="19"/>
  <c r="X479" i="28"/>
  <c r="Y478" i="28"/>
  <c r="X479" i="37"/>
  <c r="Y478" i="37"/>
  <c r="X479" i="45"/>
  <c r="Y478" i="45"/>
  <c r="X479" i="20"/>
  <c r="Y478" i="20"/>
  <c r="X479" i="41"/>
  <c r="Y478" i="41"/>
  <c r="X479" i="31"/>
  <c r="Y478" i="31"/>
  <c r="X479" i="34"/>
  <c r="Y478" i="34"/>
  <c r="X479" i="15"/>
  <c r="Y478" i="15"/>
  <c r="X479" i="16"/>
  <c r="Y478" i="16"/>
  <c r="X479" i="27"/>
  <c r="Y478" i="27"/>
  <c r="X479" i="21"/>
  <c r="Y478" i="21"/>
  <c r="X479" i="43"/>
  <c r="Y478" i="43"/>
  <c r="X479" i="33"/>
  <c r="Y478" i="33"/>
  <c r="X479" i="46"/>
  <c r="Y478" i="46"/>
  <c r="X479" i="29"/>
  <c r="Y478" i="29"/>
  <c r="X479" i="47"/>
  <c r="Y478" i="47"/>
  <c r="X479" i="39"/>
  <c r="Y478" i="39"/>
  <c r="X479" i="38"/>
  <c r="Y478" i="38"/>
  <c r="X479" i="36"/>
  <c r="Y478" i="36"/>
  <c r="Y478" i="14"/>
  <c r="X479" i="14"/>
  <c r="X479" i="40"/>
  <c r="Y478" i="40"/>
  <c r="X479" i="23"/>
  <c r="Y478" i="23"/>
  <c r="X479" i="35"/>
  <c r="Y478" i="35"/>
  <c r="X479" i="25"/>
  <c r="Y478" i="25"/>
  <c r="X480" i="35" l="1"/>
  <c r="Y479" i="35"/>
  <c r="X480" i="40"/>
  <c r="Y479" i="40"/>
  <c r="X480" i="36"/>
  <c r="Y479" i="36"/>
  <c r="X480" i="39"/>
  <c r="Y479" i="39"/>
  <c r="X480" i="29"/>
  <c r="Y479" i="29"/>
  <c r="X480" i="33"/>
  <c r="Y479" i="33"/>
  <c r="X480" i="21"/>
  <c r="Y479" i="21"/>
  <c r="X480" i="16"/>
  <c r="Y479" i="16"/>
  <c r="X480" i="34"/>
  <c r="Y479" i="34"/>
  <c r="X480" i="41"/>
  <c r="Y479" i="41"/>
  <c r="X480" i="45"/>
  <c r="Y479" i="45"/>
  <c r="X480" i="28"/>
  <c r="Y479" i="28"/>
  <c r="X480" i="17"/>
  <c r="Y479" i="17"/>
  <c r="X480" i="32"/>
  <c r="Y479" i="32"/>
  <c r="X480" i="30"/>
  <c r="Y479" i="30"/>
  <c r="X480" i="14"/>
  <c r="Y479" i="14"/>
  <c r="X480" i="25"/>
  <c r="Y479" i="25"/>
  <c r="X480" i="23"/>
  <c r="Y479" i="23"/>
  <c r="X480" i="38"/>
  <c r="Y479" i="38"/>
  <c r="X480" i="47"/>
  <c r="Y479" i="47"/>
  <c r="X480" i="46"/>
  <c r="Y479" i="46"/>
  <c r="X480" i="43"/>
  <c r="Y479" i="43"/>
  <c r="X480" i="27"/>
  <c r="Y479" i="27"/>
  <c r="X480" i="15"/>
  <c r="Y479" i="15"/>
  <c r="X480" i="31"/>
  <c r="Y479" i="31"/>
  <c r="X480" i="20"/>
  <c r="Y479" i="20"/>
  <c r="X480" i="37"/>
  <c r="Y479" i="37"/>
  <c r="X480" i="19"/>
  <c r="Y479" i="19"/>
  <c r="X480" i="42"/>
  <c r="Y479" i="42"/>
  <c r="X480" i="26"/>
  <c r="Y479" i="26"/>
  <c r="X480" i="24"/>
  <c r="Y479" i="24"/>
  <c r="Y480" i="26" l="1"/>
  <c r="X481" i="26"/>
  <c r="X481" i="19"/>
  <c r="Y480" i="19"/>
  <c r="Y480" i="20"/>
  <c r="X481" i="20"/>
  <c r="Y480" i="15"/>
  <c r="X481" i="15"/>
  <c r="X481" i="43"/>
  <c r="Y480" i="43"/>
  <c r="Y480" i="47"/>
  <c r="X481" i="47"/>
  <c r="X481" i="23"/>
  <c r="Y480" i="23"/>
  <c r="X481" i="14"/>
  <c r="Y480" i="14"/>
  <c r="Y480" i="32"/>
  <c r="X481" i="32"/>
  <c r="X481" i="28"/>
  <c r="Y480" i="28"/>
  <c r="X481" i="41"/>
  <c r="Y480" i="41"/>
  <c r="X481" i="16"/>
  <c r="Y480" i="16"/>
  <c r="X481" i="33"/>
  <c r="Y480" i="33"/>
  <c r="X481" i="39"/>
  <c r="Y480" i="39"/>
  <c r="X481" i="40"/>
  <c r="Y480" i="40"/>
  <c r="Y480" i="24"/>
  <c r="X481" i="24"/>
  <c r="Y480" i="42"/>
  <c r="X481" i="42"/>
  <c r="X481" i="37"/>
  <c r="Y480" i="37"/>
  <c r="X481" i="31"/>
  <c r="Y480" i="31"/>
  <c r="X481" i="27"/>
  <c r="Y480" i="27"/>
  <c r="X481" i="46"/>
  <c r="Y480" i="46"/>
  <c r="Y480" i="38"/>
  <c r="X481" i="38"/>
  <c r="X481" i="25"/>
  <c r="Y480" i="25"/>
  <c r="Y480" i="30"/>
  <c r="X481" i="30"/>
  <c r="Y480" i="17"/>
  <c r="X481" i="17"/>
  <c r="Y480" i="45"/>
  <c r="X481" i="45"/>
  <c r="Y480" i="34"/>
  <c r="X481" i="34"/>
  <c r="X481" i="21"/>
  <c r="Y480" i="21"/>
  <c r="X481" i="29"/>
  <c r="Y480" i="29"/>
  <c r="Y480" i="36"/>
  <c r="X481" i="36"/>
  <c r="X481" i="35"/>
  <c r="Y480" i="35"/>
  <c r="X482" i="45" l="1"/>
  <c r="Y481" i="45"/>
  <c r="X482" i="30"/>
  <c r="Y481" i="30"/>
  <c r="X482" i="38"/>
  <c r="Y481" i="38"/>
  <c r="X482" i="24"/>
  <c r="Y481" i="24"/>
  <c r="X482" i="47"/>
  <c r="Y481" i="47"/>
  <c r="X482" i="15"/>
  <c r="Y481" i="15"/>
  <c r="X482" i="36"/>
  <c r="Y481" i="36"/>
  <c r="X482" i="21"/>
  <c r="Y481" i="21"/>
  <c r="X482" i="27"/>
  <c r="Y481" i="27"/>
  <c r="X482" i="37"/>
  <c r="Y481" i="37"/>
  <c r="X482" i="39"/>
  <c r="Y481" i="39"/>
  <c r="X482" i="16"/>
  <c r="Y481" i="16"/>
  <c r="X482" i="28"/>
  <c r="Y481" i="28"/>
  <c r="Y481" i="14"/>
  <c r="X482" i="14"/>
  <c r="Y481" i="19"/>
  <c r="X482" i="19"/>
  <c r="X482" i="34"/>
  <c r="Y481" i="34"/>
  <c r="X482" i="17"/>
  <c r="Y481" i="17"/>
  <c r="X482" i="42"/>
  <c r="Y481" i="42"/>
  <c r="X482" i="32"/>
  <c r="Y481" i="32"/>
  <c r="X482" i="20"/>
  <c r="Y481" i="20"/>
  <c r="X482" i="26"/>
  <c r="Y481" i="26"/>
  <c r="X482" i="35"/>
  <c r="Y481" i="35"/>
  <c r="X482" i="29"/>
  <c r="Y481" i="29"/>
  <c r="X482" i="25"/>
  <c r="Y481" i="25"/>
  <c r="X482" i="46"/>
  <c r="Y481" i="46"/>
  <c r="X482" i="31"/>
  <c r="Y481" i="31"/>
  <c r="Y481" i="40"/>
  <c r="X482" i="40"/>
  <c r="X482" i="33"/>
  <c r="Y481" i="33"/>
  <c r="X482" i="41"/>
  <c r="Y481" i="41"/>
  <c r="X482" i="23"/>
  <c r="Y481" i="23"/>
  <c r="X482" i="43"/>
  <c r="Y481" i="43"/>
  <c r="X483" i="14" l="1"/>
  <c r="Y482" i="14"/>
  <c r="X483" i="23"/>
  <c r="Y482" i="23"/>
  <c r="X483" i="33"/>
  <c r="Y482" i="33"/>
  <c r="X483" i="31"/>
  <c r="Y482" i="31"/>
  <c r="X483" i="25"/>
  <c r="Y482" i="25"/>
  <c r="X483" i="35"/>
  <c r="Y482" i="35"/>
  <c r="X483" i="20"/>
  <c r="Y482" i="20"/>
  <c r="X483" i="42"/>
  <c r="Y482" i="42"/>
  <c r="X483" i="34"/>
  <c r="Y482" i="34"/>
  <c r="X483" i="16"/>
  <c r="Y482" i="16"/>
  <c r="X483" i="37"/>
  <c r="Y482" i="37"/>
  <c r="X483" i="21"/>
  <c r="Y482" i="21"/>
  <c r="X483" i="15"/>
  <c r="Y482" i="15"/>
  <c r="X483" i="24"/>
  <c r="Y482" i="24"/>
  <c r="X483" i="30"/>
  <c r="Y482" i="30"/>
  <c r="X483" i="40"/>
  <c r="Y482" i="40"/>
  <c r="X483" i="19"/>
  <c r="Y482" i="19"/>
  <c r="X483" i="43"/>
  <c r="Y482" i="43"/>
  <c r="X483" i="41"/>
  <c r="Y482" i="41"/>
  <c r="X483" i="46"/>
  <c r="Y482" i="46"/>
  <c r="X483" i="29"/>
  <c r="Y482" i="29"/>
  <c r="X483" i="26"/>
  <c r="Y482" i="26"/>
  <c r="X483" i="32"/>
  <c r="Y482" i="32"/>
  <c r="X483" i="17"/>
  <c r="Y482" i="17"/>
  <c r="Y482" i="28"/>
  <c r="X483" i="28"/>
  <c r="X483" i="39"/>
  <c r="Y482" i="39"/>
  <c r="X483" i="27"/>
  <c r="Y482" i="27"/>
  <c r="X483" i="36"/>
  <c r="Y482" i="36"/>
  <c r="X483" i="47"/>
  <c r="Y482" i="47"/>
  <c r="X483" i="38"/>
  <c r="Y482" i="38"/>
  <c r="X483" i="45"/>
  <c r="Y482" i="45"/>
  <c r="X484" i="38" l="1"/>
  <c r="Y483" i="38"/>
  <c r="X484" i="36"/>
  <c r="Y483" i="36"/>
  <c r="X484" i="39"/>
  <c r="Y483" i="39"/>
  <c r="X484" i="17"/>
  <c r="Y483" i="17"/>
  <c r="X484" i="26"/>
  <c r="Y483" i="26"/>
  <c r="X484" i="46"/>
  <c r="Y483" i="46"/>
  <c r="X484" i="43"/>
  <c r="Y483" i="43"/>
  <c r="X484" i="40"/>
  <c r="Y483" i="40"/>
  <c r="X484" i="24"/>
  <c r="Y483" i="24"/>
  <c r="X484" i="21"/>
  <c r="Y483" i="21"/>
  <c r="X484" i="16"/>
  <c r="Y483" i="16"/>
  <c r="X484" i="42"/>
  <c r="Y483" i="42"/>
  <c r="X484" i="35"/>
  <c r="Y483" i="35"/>
  <c r="X484" i="31"/>
  <c r="Y483" i="31"/>
  <c r="X484" i="23"/>
  <c r="Y483" i="23"/>
  <c r="X484" i="28"/>
  <c r="Y483" i="28"/>
  <c r="X484" i="45"/>
  <c r="Y483" i="45"/>
  <c r="X484" i="47"/>
  <c r="Y483" i="47"/>
  <c r="X484" i="27"/>
  <c r="Y483" i="27"/>
  <c r="X484" i="32"/>
  <c r="Y483" i="32"/>
  <c r="X484" i="29"/>
  <c r="Y483" i="29"/>
  <c r="X484" i="41"/>
  <c r="Y483" i="41"/>
  <c r="X484" i="19"/>
  <c r="Y483" i="19"/>
  <c r="X484" i="30"/>
  <c r="Y483" i="30"/>
  <c r="X484" i="15"/>
  <c r="Y483" i="15"/>
  <c r="X484" i="37"/>
  <c r="Y483" i="37"/>
  <c r="X484" i="34"/>
  <c r="Y483" i="34"/>
  <c r="X484" i="20"/>
  <c r="Y483" i="20"/>
  <c r="X484" i="25"/>
  <c r="Y483" i="25"/>
  <c r="X484" i="33"/>
  <c r="Y483" i="33"/>
  <c r="X484" i="14"/>
  <c r="Y483" i="14"/>
  <c r="X485" i="33" l="1"/>
  <c r="Y484" i="33"/>
  <c r="X485" i="20"/>
  <c r="Y484" i="20"/>
  <c r="X485" i="37"/>
  <c r="Y484" i="37"/>
  <c r="X485" i="30"/>
  <c r="Y484" i="30"/>
  <c r="X485" i="41"/>
  <c r="Y484" i="41"/>
  <c r="X485" i="32"/>
  <c r="Y484" i="32"/>
  <c r="X485" i="47"/>
  <c r="Y484" i="47"/>
  <c r="X485" i="28"/>
  <c r="Y484" i="28"/>
  <c r="X485" i="31"/>
  <c r="Y484" i="31"/>
  <c r="X485" i="42"/>
  <c r="Y484" i="42"/>
  <c r="X485" i="21"/>
  <c r="Y484" i="21"/>
  <c r="X485" i="40"/>
  <c r="Y484" i="40"/>
  <c r="X485" i="46"/>
  <c r="Y484" i="46"/>
  <c r="X485" i="17"/>
  <c r="Y484" i="17"/>
  <c r="X485" i="36"/>
  <c r="Y484" i="36"/>
  <c r="X485" i="14"/>
  <c r="Y484" i="14"/>
  <c r="X485" i="25"/>
  <c r="Y484" i="25"/>
  <c r="X485" i="34"/>
  <c r="Y484" i="34"/>
  <c r="X485" i="15"/>
  <c r="Y484" i="15"/>
  <c r="X485" i="19"/>
  <c r="Y484" i="19"/>
  <c r="X485" i="29"/>
  <c r="Y484" i="29"/>
  <c r="X485" i="27"/>
  <c r="Y484" i="27"/>
  <c r="X485" i="45"/>
  <c r="Y484" i="45"/>
  <c r="X485" i="23"/>
  <c r="Y484" i="23"/>
  <c r="X485" i="35"/>
  <c r="Y484" i="35"/>
  <c r="X485" i="16"/>
  <c r="Y484" i="16"/>
  <c r="X485" i="24"/>
  <c r="Y484" i="24"/>
  <c r="X485" i="43"/>
  <c r="Y484" i="43"/>
  <c r="X485" i="26"/>
  <c r="Y484" i="26"/>
  <c r="X485" i="39"/>
  <c r="Y484" i="39"/>
  <c r="X485" i="38"/>
  <c r="Y484" i="38"/>
  <c r="X486" i="39" l="1"/>
  <c r="Y485" i="39"/>
  <c r="X486" i="43"/>
  <c r="Y485" i="43"/>
  <c r="X486" i="16"/>
  <c r="Y485" i="16"/>
  <c r="X486" i="23"/>
  <c r="Y485" i="23"/>
  <c r="X486" i="27"/>
  <c r="Y485" i="27"/>
  <c r="X486" i="19"/>
  <c r="Y485" i="19"/>
  <c r="X486" i="34"/>
  <c r="Y485" i="34"/>
  <c r="X486" i="14"/>
  <c r="Y485" i="14"/>
  <c r="X486" i="17"/>
  <c r="Y485" i="17"/>
  <c r="X486" i="40"/>
  <c r="Y485" i="40"/>
  <c r="X486" i="42"/>
  <c r="Y485" i="42"/>
  <c r="X486" i="28"/>
  <c r="Y485" i="28"/>
  <c r="X486" i="32"/>
  <c r="Y485" i="32"/>
  <c r="X486" i="30"/>
  <c r="Y485" i="30"/>
  <c r="X486" i="20"/>
  <c r="Y485" i="20"/>
  <c r="X486" i="38"/>
  <c r="Y485" i="38"/>
  <c r="X486" i="26"/>
  <c r="Y485" i="26"/>
  <c r="X486" i="24"/>
  <c r="Y485" i="24"/>
  <c r="X486" i="35"/>
  <c r="Y485" i="35"/>
  <c r="X486" i="45"/>
  <c r="Y485" i="45"/>
  <c r="X486" i="29"/>
  <c r="Y485" i="29"/>
  <c r="X486" i="15"/>
  <c r="Y485" i="15"/>
  <c r="X486" i="25"/>
  <c r="Y485" i="25"/>
  <c r="X486" i="36"/>
  <c r="Y485" i="36"/>
  <c r="X486" i="46"/>
  <c r="Y485" i="46"/>
  <c r="X486" i="21"/>
  <c r="Y485" i="21"/>
  <c r="X486" i="31"/>
  <c r="Y485" i="31"/>
  <c r="X486" i="47"/>
  <c r="Y485" i="47"/>
  <c r="X486" i="41"/>
  <c r="Y485" i="41"/>
  <c r="X486" i="37"/>
  <c r="Y485" i="37"/>
  <c r="X486" i="33"/>
  <c r="Y485" i="33"/>
  <c r="X487" i="37" l="1"/>
  <c r="Y486" i="37"/>
  <c r="X487" i="47"/>
  <c r="Y486" i="47"/>
  <c r="X487" i="21"/>
  <c r="Y486" i="21"/>
  <c r="X487" i="36"/>
  <c r="Y486" i="36"/>
  <c r="X487" i="15"/>
  <c r="Y486" i="15"/>
  <c r="X487" i="45"/>
  <c r="Y486" i="45"/>
  <c r="X487" i="24"/>
  <c r="Y486" i="24"/>
  <c r="X487" i="38"/>
  <c r="Y486" i="38"/>
  <c r="X487" i="30"/>
  <c r="Y486" i="30"/>
  <c r="X487" i="28"/>
  <c r="Y486" i="28"/>
  <c r="X487" i="40"/>
  <c r="Y486" i="40"/>
  <c r="X487" i="14"/>
  <c r="Y486" i="14"/>
  <c r="X487" i="19"/>
  <c r="Y486" i="19"/>
  <c r="X487" i="23"/>
  <c r="Y486" i="23"/>
  <c r="X487" i="43"/>
  <c r="Y486" i="43"/>
  <c r="X487" i="33"/>
  <c r="Y486" i="33"/>
  <c r="X487" i="41"/>
  <c r="Y486" i="41"/>
  <c r="X487" i="31"/>
  <c r="Y486" i="31"/>
  <c r="X487" i="46"/>
  <c r="Y486" i="46"/>
  <c r="X487" i="25"/>
  <c r="Y486" i="25"/>
  <c r="X487" i="29"/>
  <c r="Y486" i="29"/>
  <c r="X487" i="35"/>
  <c r="Y486" i="35"/>
  <c r="X487" i="26"/>
  <c r="Y486" i="26"/>
  <c r="X487" i="20"/>
  <c r="Y486" i="20"/>
  <c r="X487" i="32"/>
  <c r="Y486" i="32"/>
  <c r="X487" i="42"/>
  <c r="Y486" i="42"/>
  <c r="X487" i="17"/>
  <c r="Y486" i="17"/>
  <c r="X487" i="34"/>
  <c r="Y486" i="34"/>
  <c r="X487" i="27"/>
  <c r="Y486" i="27"/>
  <c r="X487" i="16"/>
  <c r="Y486" i="16"/>
  <c r="X487" i="39"/>
  <c r="Y486" i="39"/>
  <c r="X488" i="34" l="1"/>
  <c r="Y487" i="34"/>
  <c r="X488" i="42"/>
  <c r="Y487" i="42"/>
  <c r="X488" i="20"/>
  <c r="Y487" i="20"/>
  <c r="X488" i="35"/>
  <c r="Y487" i="35"/>
  <c r="X488" i="25"/>
  <c r="Y487" i="25"/>
  <c r="X488" i="31"/>
  <c r="Y487" i="31"/>
  <c r="X488" i="33"/>
  <c r="Y487" i="33"/>
  <c r="X488" i="23"/>
  <c r="Y487" i="23"/>
  <c r="X488" i="14"/>
  <c r="Y487" i="14"/>
  <c r="X488" i="28"/>
  <c r="Y487" i="28"/>
  <c r="X488" i="38"/>
  <c r="Y487" i="38"/>
  <c r="X488" i="45"/>
  <c r="Y487" i="45"/>
  <c r="X488" i="36"/>
  <c r="Y487" i="36"/>
  <c r="X488" i="47"/>
  <c r="Y487" i="47"/>
  <c r="X488" i="16"/>
  <c r="Y487" i="16"/>
  <c r="X488" i="39"/>
  <c r="Y487" i="39"/>
  <c r="X488" i="27"/>
  <c r="Y487" i="27"/>
  <c r="X488" i="17"/>
  <c r="Y487" i="17"/>
  <c r="X488" i="32"/>
  <c r="Y487" i="32"/>
  <c r="X488" i="26"/>
  <c r="Y487" i="26"/>
  <c r="X488" i="29"/>
  <c r="Y487" i="29"/>
  <c r="X488" i="46"/>
  <c r="Y487" i="46"/>
  <c r="X488" i="41"/>
  <c r="Y487" i="41"/>
  <c r="X488" i="43"/>
  <c r="Y487" i="43"/>
  <c r="X488" i="19"/>
  <c r="Y487" i="19"/>
  <c r="X488" i="40"/>
  <c r="Y487" i="40"/>
  <c r="X488" i="30"/>
  <c r="Y487" i="30"/>
  <c r="X488" i="24"/>
  <c r="Y487" i="24"/>
  <c r="X488" i="15"/>
  <c r="Y487" i="15"/>
  <c r="X488" i="21"/>
  <c r="Y487" i="21"/>
  <c r="X488" i="37"/>
  <c r="Y487" i="37"/>
  <c r="X489" i="21" l="1"/>
  <c r="Y488" i="21"/>
  <c r="X489" i="24"/>
  <c r="Y488" i="24"/>
  <c r="X489" i="40"/>
  <c r="Y488" i="40"/>
  <c r="X489" i="43"/>
  <c r="Y488" i="43"/>
  <c r="X489" i="46"/>
  <c r="Y488" i="46"/>
  <c r="X489" i="26"/>
  <c r="Y488" i="26"/>
  <c r="Y488" i="17"/>
  <c r="X489" i="17"/>
  <c r="X489" i="39"/>
  <c r="Y488" i="39"/>
  <c r="X489" i="47"/>
  <c r="Y488" i="47"/>
  <c r="X489" i="45"/>
  <c r="Y488" i="45"/>
  <c r="X489" i="28"/>
  <c r="Y488" i="28"/>
  <c r="X489" i="23"/>
  <c r="Y488" i="23"/>
  <c r="X489" i="31"/>
  <c r="Y488" i="31"/>
  <c r="X489" i="35"/>
  <c r="Y488" i="35"/>
  <c r="X489" i="42"/>
  <c r="Y488" i="42"/>
  <c r="X489" i="37"/>
  <c r="Y488" i="37"/>
  <c r="X489" i="15"/>
  <c r="Y488" i="15"/>
  <c r="X489" i="30"/>
  <c r="Y488" i="30"/>
  <c r="X489" i="19"/>
  <c r="Y488" i="19"/>
  <c r="X489" i="41"/>
  <c r="Y488" i="41"/>
  <c r="X489" i="29"/>
  <c r="Y488" i="29"/>
  <c r="X489" i="32"/>
  <c r="Y488" i="32"/>
  <c r="X489" i="27"/>
  <c r="Y488" i="27"/>
  <c r="X489" i="16"/>
  <c r="Y488" i="16"/>
  <c r="X489" i="36"/>
  <c r="Y488" i="36"/>
  <c r="X489" i="38"/>
  <c r="Y488" i="38"/>
  <c r="X489" i="14"/>
  <c r="Y488" i="14"/>
  <c r="X489" i="33"/>
  <c r="Y488" i="33"/>
  <c r="X489" i="25"/>
  <c r="Y488" i="25"/>
  <c r="X489" i="20"/>
  <c r="Y488" i="20"/>
  <c r="X489" i="34"/>
  <c r="Y488" i="34"/>
  <c r="X490" i="20" l="1"/>
  <c r="Y489" i="20"/>
  <c r="X490" i="33"/>
  <c r="Y489" i="33"/>
  <c r="X490" i="38"/>
  <c r="Y489" i="38"/>
  <c r="X490" i="16"/>
  <c r="Y489" i="16"/>
  <c r="X490" i="32"/>
  <c r="Y489" i="32"/>
  <c r="X490" i="41"/>
  <c r="Y489" i="41"/>
  <c r="X490" i="30"/>
  <c r="Y489" i="30"/>
  <c r="X490" i="37"/>
  <c r="Y489" i="37"/>
  <c r="X490" i="35"/>
  <c r="Y489" i="35"/>
  <c r="X490" i="23"/>
  <c r="Y489" i="23"/>
  <c r="X490" i="45"/>
  <c r="Y489" i="45"/>
  <c r="X490" i="39"/>
  <c r="Y489" i="39"/>
  <c r="X490" i="26"/>
  <c r="Y489" i="26"/>
  <c r="X490" i="43"/>
  <c r="Y489" i="43"/>
  <c r="X490" i="24"/>
  <c r="Y489" i="24"/>
  <c r="X490" i="17"/>
  <c r="Y489" i="17"/>
  <c r="X490" i="34"/>
  <c r="Y489" i="34"/>
  <c r="X490" i="25"/>
  <c r="Y489" i="25"/>
  <c r="X490" i="14"/>
  <c r="Y489" i="14"/>
  <c r="X490" i="36"/>
  <c r="Y489" i="36"/>
  <c r="X490" i="27"/>
  <c r="Y489" i="27"/>
  <c r="X490" i="29"/>
  <c r="Y489" i="29"/>
  <c r="Y489" i="19"/>
  <c r="X490" i="19"/>
  <c r="X490" i="15"/>
  <c r="Y489" i="15"/>
  <c r="X490" i="42"/>
  <c r="Y489" i="42"/>
  <c r="X490" i="31"/>
  <c r="Y489" i="31"/>
  <c r="X490" i="28"/>
  <c r="Y489" i="28"/>
  <c r="X490" i="47"/>
  <c r="Y489" i="47"/>
  <c r="X490" i="46"/>
  <c r="Y489" i="46"/>
  <c r="X490" i="40"/>
  <c r="Y489" i="40"/>
  <c r="X490" i="21"/>
  <c r="Y489" i="21"/>
  <c r="X491" i="40" l="1"/>
  <c r="Y490" i="40"/>
  <c r="X491" i="47"/>
  <c r="Y490" i="47"/>
  <c r="X491" i="31"/>
  <c r="Y490" i="31"/>
  <c r="X491" i="15"/>
  <c r="Y490" i="15"/>
  <c r="X491" i="29"/>
  <c r="Y490" i="29"/>
  <c r="X491" i="36"/>
  <c r="Y490" i="36"/>
  <c r="X491" i="25"/>
  <c r="Y490" i="25"/>
  <c r="X491" i="17"/>
  <c r="Y490" i="17"/>
  <c r="X491" i="43"/>
  <c r="Y490" i="43"/>
  <c r="X491" i="39"/>
  <c r="Y490" i="39"/>
  <c r="X491" i="23"/>
  <c r="Y490" i="23"/>
  <c r="X491" i="37"/>
  <c r="Y490" i="37"/>
  <c r="X491" i="41"/>
  <c r="Y490" i="41"/>
  <c r="Y490" i="16"/>
  <c r="X491" i="16"/>
  <c r="X491" i="33"/>
  <c r="Y490" i="33"/>
  <c r="X491" i="19"/>
  <c r="Y490" i="19"/>
  <c r="X491" i="21"/>
  <c r="Y490" i="21"/>
  <c r="X491" i="46"/>
  <c r="Y490" i="46"/>
  <c r="X491" i="28"/>
  <c r="Y490" i="28"/>
  <c r="X491" i="42"/>
  <c r="Y490" i="42"/>
  <c r="X491" i="27"/>
  <c r="Y490" i="27"/>
  <c r="Y490" i="14"/>
  <c r="X491" i="14"/>
  <c r="X491" i="34"/>
  <c r="Y490" i="34"/>
  <c r="X491" i="24"/>
  <c r="Y490" i="24"/>
  <c r="X491" i="26"/>
  <c r="Y490" i="26"/>
  <c r="X491" i="45"/>
  <c r="Y490" i="45"/>
  <c r="X491" i="35"/>
  <c r="Y490" i="35"/>
  <c r="X491" i="30"/>
  <c r="Y490" i="30"/>
  <c r="X491" i="32"/>
  <c r="Y490" i="32"/>
  <c r="X491" i="38"/>
  <c r="Y490" i="38"/>
  <c r="X491" i="20"/>
  <c r="Y490" i="20"/>
  <c r="X492" i="14" l="1"/>
  <c r="Y491" i="14"/>
  <c r="X492" i="16"/>
  <c r="Y491" i="16"/>
  <c r="X492" i="38"/>
  <c r="Y491" i="38"/>
  <c r="X492" i="45"/>
  <c r="Y491" i="45"/>
  <c r="X492" i="24"/>
  <c r="Y491" i="24"/>
  <c r="X492" i="42"/>
  <c r="Y491" i="42"/>
  <c r="X492" i="46"/>
  <c r="Y491" i="46"/>
  <c r="Y491" i="19"/>
  <c r="X492" i="19"/>
  <c r="X492" i="37"/>
  <c r="Y491" i="37"/>
  <c r="X492" i="39"/>
  <c r="Y491" i="39"/>
  <c r="X492" i="17"/>
  <c r="Y491" i="17"/>
  <c r="X492" i="36"/>
  <c r="Y491" i="36"/>
  <c r="X492" i="15"/>
  <c r="Y491" i="15"/>
  <c r="X492" i="47"/>
  <c r="Y491" i="47"/>
  <c r="X492" i="30"/>
  <c r="Y491" i="30"/>
  <c r="X492" i="20"/>
  <c r="Y491" i="20"/>
  <c r="X492" i="32"/>
  <c r="Y491" i="32"/>
  <c r="X492" i="35"/>
  <c r="Y491" i="35"/>
  <c r="X492" i="26"/>
  <c r="Y491" i="26"/>
  <c r="X492" i="34"/>
  <c r="Y491" i="34"/>
  <c r="X492" i="27"/>
  <c r="Y491" i="27"/>
  <c r="X492" i="28"/>
  <c r="Y491" i="28"/>
  <c r="X492" i="21"/>
  <c r="Y491" i="21"/>
  <c r="X492" i="33"/>
  <c r="Y491" i="33"/>
  <c r="X492" i="41"/>
  <c r="Y491" i="41"/>
  <c r="Y491" i="23"/>
  <c r="X492" i="23"/>
  <c r="X492" i="43"/>
  <c r="Y491" i="43"/>
  <c r="X492" i="25"/>
  <c r="Y491" i="25"/>
  <c r="X492" i="29"/>
  <c r="Y491" i="29"/>
  <c r="X492" i="31"/>
  <c r="Y491" i="31"/>
  <c r="X492" i="40"/>
  <c r="Y491" i="40"/>
  <c r="X493" i="23" l="1"/>
  <c r="Y492" i="23"/>
  <c r="X493" i="19"/>
  <c r="Y492" i="19"/>
  <c r="X493" i="31"/>
  <c r="Y492" i="31"/>
  <c r="X493" i="25"/>
  <c r="Y492" i="25"/>
  <c r="X493" i="33"/>
  <c r="Y492" i="33"/>
  <c r="X493" i="28"/>
  <c r="Y492" i="28"/>
  <c r="X493" i="34"/>
  <c r="Y492" i="34"/>
  <c r="X493" i="35"/>
  <c r="Y492" i="35"/>
  <c r="Y492" i="20"/>
  <c r="X493" i="20"/>
  <c r="X493" i="47"/>
  <c r="Y492" i="47"/>
  <c r="X493" i="36"/>
  <c r="Y492" i="36"/>
  <c r="X493" i="39"/>
  <c r="Y492" i="39"/>
  <c r="X493" i="42"/>
  <c r="Y492" i="42"/>
  <c r="X493" i="45"/>
  <c r="Y492" i="45"/>
  <c r="Y492" i="16"/>
  <c r="X493" i="16"/>
  <c r="X493" i="40"/>
  <c r="Y492" i="40"/>
  <c r="X493" i="29"/>
  <c r="Y492" i="29"/>
  <c r="X493" i="43"/>
  <c r="Y492" i="43"/>
  <c r="X493" i="41"/>
  <c r="Y492" i="41"/>
  <c r="X493" i="21"/>
  <c r="Y492" i="21"/>
  <c r="X493" i="27"/>
  <c r="Y492" i="27"/>
  <c r="X493" i="26"/>
  <c r="Y492" i="26"/>
  <c r="X493" i="32"/>
  <c r="Y492" i="32"/>
  <c r="X493" i="30"/>
  <c r="Y492" i="30"/>
  <c r="X493" i="15"/>
  <c r="Y492" i="15"/>
  <c r="Y492" i="17"/>
  <c r="X493" i="17"/>
  <c r="X493" i="37"/>
  <c r="Y492" i="37"/>
  <c r="X493" i="46"/>
  <c r="Y492" i="46"/>
  <c r="Y492" i="24"/>
  <c r="X493" i="24"/>
  <c r="X493" i="38"/>
  <c r="Y492" i="38"/>
  <c r="X493" i="14"/>
  <c r="Y492" i="14"/>
  <c r="X494" i="17" l="1"/>
  <c r="Y493" i="17"/>
  <c r="X494" i="38"/>
  <c r="Y493" i="38"/>
  <c r="X494" i="46"/>
  <c r="Y493" i="46"/>
  <c r="X494" i="30"/>
  <c r="Y493" i="30"/>
  <c r="X494" i="26"/>
  <c r="Y493" i="26"/>
  <c r="X494" i="21"/>
  <c r="Y493" i="21"/>
  <c r="X494" i="43"/>
  <c r="Y493" i="43"/>
  <c r="X494" i="40"/>
  <c r="Y493" i="40"/>
  <c r="X494" i="45"/>
  <c r="Y493" i="45"/>
  <c r="X494" i="39"/>
  <c r="Y493" i="39"/>
  <c r="X494" i="47"/>
  <c r="Y493" i="47"/>
  <c r="X494" i="35"/>
  <c r="Y493" i="35"/>
  <c r="X494" i="28"/>
  <c r="Y493" i="28"/>
  <c r="X494" i="25"/>
  <c r="Y493" i="25"/>
  <c r="Y493" i="19"/>
  <c r="X494" i="19"/>
  <c r="X494" i="16"/>
  <c r="Y493" i="16"/>
  <c r="X494" i="20"/>
  <c r="Y493" i="20"/>
  <c r="X494" i="24"/>
  <c r="Y493" i="24"/>
  <c r="Y493" i="14"/>
  <c r="X494" i="14"/>
  <c r="X494" i="37"/>
  <c r="Y493" i="37"/>
  <c r="X494" i="15"/>
  <c r="Y493" i="15"/>
  <c r="X494" i="32"/>
  <c r="Y493" i="32"/>
  <c r="X494" i="27"/>
  <c r="Y493" i="27"/>
  <c r="X494" i="41"/>
  <c r="Y493" i="41"/>
  <c r="X494" i="29"/>
  <c r="Y493" i="29"/>
  <c r="X494" i="42"/>
  <c r="Y493" i="42"/>
  <c r="X494" i="36"/>
  <c r="Y493" i="36"/>
  <c r="X494" i="34"/>
  <c r="Y493" i="34"/>
  <c r="X494" i="33"/>
  <c r="Y493" i="33"/>
  <c r="X494" i="31"/>
  <c r="Y493" i="31"/>
  <c r="X494" i="23"/>
  <c r="Y493" i="23"/>
  <c r="X495" i="31" l="1"/>
  <c r="Y494" i="31"/>
  <c r="X495" i="34"/>
  <c r="Y494" i="34"/>
  <c r="X495" i="42"/>
  <c r="Y494" i="42"/>
  <c r="X495" i="41"/>
  <c r="Y494" i="41"/>
  <c r="X495" i="32"/>
  <c r="Y494" i="32"/>
  <c r="X495" i="37"/>
  <c r="Y494" i="37"/>
  <c r="X495" i="24"/>
  <c r="Y494" i="24"/>
  <c r="X495" i="16"/>
  <c r="Y494" i="16"/>
  <c r="X495" i="25"/>
  <c r="Y494" i="25"/>
  <c r="X495" i="35"/>
  <c r="Y494" i="35"/>
  <c r="X495" i="39"/>
  <c r="Y494" i="39"/>
  <c r="X495" i="40"/>
  <c r="Y494" i="40"/>
  <c r="X495" i="21"/>
  <c r="Y494" i="21"/>
  <c r="X495" i="30"/>
  <c r="Y494" i="30"/>
  <c r="X495" i="38"/>
  <c r="Y494" i="38"/>
  <c r="Y494" i="14"/>
  <c r="X495" i="14"/>
  <c r="X495" i="19"/>
  <c r="Y494" i="19"/>
  <c r="X495" i="23"/>
  <c r="Y494" i="23"/>
  <c r="X495" i="33"/>
  <c r="Y494" i="33"/>
  <c r="X495" i="36"/>
  <c r="Y494" i="36"/>
  <c r="X495" i="29"/>
  <c r="Y494" i="29"/>
  <c r="X495" i="27"/>
  <c r="Y494" i="27"/>
  <c r="X495" i="15"/>
  <c r="Y494" i="15"/>
  <c r="X495" i="20"/>
  <c r="Y494" i="20"/>
  <c r="X495" i="28"/>
  <c r="Y494" i="28"/>
  <c r="X495" i="47"/>
  <c r="Y494" i="47"/>
  <c r="X495" i="45"/>
  <c r="Y494" i="45"/>
  <c r="X495" i="43"/>
  <c r="Y494" i="43"/>
  <c r="X495" i="26"/>
  <c r="Y494" i="26"/>
  <c r="X495" i="46"/>
  <c r="Y494" i="46"/>
  <c r="X495" i="17"/>
  <c r="Y494" i="17"/>
  <c r="Y495" i="14" l="1"/>
  <c r="X496" i="14"/>
  <c r="X496" i="46"/>
  <c r="Y495" i="46"/>
  <c r="X496" i="43"/>
  <c r="Y495" i="43"/>
  <c r="X496" i="47"/>
  <c r="Y495" i="47"/>
  <c r="X496" i="20"/>
  <c r="Y495" i="20"/>
  <c r="X496" i="27"/>
  <c r="Y495" i="27"/>
  <c r="X496" i="36"/>
  <c r="Y495" i="36"/>
  <c r="X496" i="23"/>
  <c r="Y495" i="23"/>
  <c r="X496" i="30"/>
  <c r="Y495" i="30"/>
  <c r="X496" i="40"/>
  <c r="Y495" i="40"/>
  <c r="X496" i="35"/>
  <c r="Y495" i="35"/>
  <c r="Y495" i="16"/>
  <c r="X496" i="16"/>
  <c r="X496" i="37"/>
  <c r="Y495" i="37"/>
  <c r="X496" i="41"/>
  <c r="Y495" i="41"/>
  <c r="X496" i="34"/>
  <c r="Y495" i="34"/>
  <c r="X496" i="17"/>
  <c r="Y495" i="17"/>
  <c r="X496" i="26"/>
  <c r="Y495" i="26"/>
  <c r="X496" i="45"/>
  <c r="Y495" i="45"/>
  <c r="X496" i="28"/>
  <c r="Y495" i="28"/>
  <c r="X496" i="15"/>
  <c r="Y495" i="15"/>
  <c r="X496" i="29"/>
  <c r="Y495" i="29"/>
  <c r="X496" i="33"/>
  <c r="Y495" i="33"/>
  <c r="X496" i="19"/>
  <c r="Y495" i="19"/>
  <c r="X496" i="38"/>
  <c r="Y495" i="38"/>
  <c r="X496" i="21"/>
  <c r="Y495" i="21"/>
  <c r="X496" i="39"/>
  <c r="Y495" i="39"/>
  <c r="X496" i="25"/>
  <c r="Y495" i="25"/>
  <c r="X496" i="24"/>
  <c r="Y495" i="24"/>
  <c r="X496" i="32"/>
  <c r="Y495" i="32"/>
  <c r="X496" i="42"/>
  <c r="Y495" i="42"/>
  <c r="X496" i="31"/>
  <c r="Y495" i="31"/>
  <c r="X497" i="16" l="1"/>
  <c r="Y496" i="16"/>
  <c r="X497" i="42"/>
  <c r="Y496" i="42"/>
  <c r="X497" i="24"/>
  <c r="Y496" i="24"/>
  <c r="X497" i="39"/>
  <c r="Y496" i="39"/>
  <c r="X497" i="38"/>
  <c r="Y496" i="38"/>
  <c r="X497" i="33"/>
  <c r="Y496" i="33"/>
  <c r="X497" i="15"/>
  <c r="Y496" i="15"/>
  <c r="X497" i="45"/>
  <c r="Y496" i="45"/>
  <c r="X497" i="17"/>
  <c r="Y496" i="17"/>
  <c r="X497" i="41"/>
  <c r="Y496" i="41"/>
  <c r="X497" i="40"/>
  <c r="Y496" i="40"/>
  <c r="X497" i="23"/>
  <c r="Y496" i="23"/>
  <c r="X497" i="27"/>
  <c r="Y496" i="27"/>
  <c r="X497" i="47"/>
  <c r="Y496" i="47"/>
  <c r="X497" i="46"/>
  <c r="Y496" i="46"/>
  <c r="X497" i="14"/>
  <c r="Y496" i="14"/>
  <c r="X497" i="31"/>
  <c r="Y496" i="31"/>
  <c r="X497" i="32"/>
  <c r="Y496" i="32"/>
  <c r="X497" i="25"/>
  <c r="Y496" i="25"/>
  <c r="X497" i="21"/>
  <c r="Y496" i="21"/>
  <c r="Y496" i="19"/>
  <c r="X497" i="19"/>
  <c r="X497" i="29"/>
  <c r="Y496" i="29"/>
  <c r="X497" i="28"/>
  <c r="Y496" i="28"/>
  <c r="X497" i="26"/>
  <c r="Y496" i="26"/>
  <c r="X497" i="34"/>
  <c r="Y496" i="34"/>
  <c r="X497" i="37"/>
  <c r="Y496" i="37"/>
  <c r="X497" i="35"/>
  <c r="Y496" i="35"/>
  <c r="X497" i="30"/>
  <c r="Y496" i="30"/>
  <c r="X497" i="36"/>
  <c r="Y496" i="36"/>
  <c r="X497" i="20"/>
  <c r="Y496" i="20"/>
  <c r="X497" i="43"/>
  <c r="Y496" i="43"/>
  <c r="X498" i="20" l="1"/>
  <c r="Y497" i="20"/>
  <c r="X498" i="30"/>
  <c r="Y497" i="30"/>
  <c r="X498" i="37"/>
  <c r="Y497" i="37"/>
  <c r="X498" i="26"/>
  <c r="Y497" i="26"/>
  <c r="X498" i="29"/>
  <c r="Y497" i="29"/>
  <c r="X498" i="21"/>
  <c r="Y497" i="21"/>
  <c r="X498" i="32"/>
  <c r="Y497" i="32"/>
  <c r="Y497" i="14"/>
  <c r="X498" i="14"/>
  <c r="X498" i="47"/>
  <c r="Y497" i="47"/>
  <c r="X498" i="23"/>
  <c r="Y497" i="23"/>
  <c r="X498" i="41"/>
  <c r="Y497" i="41"/>
  <c r="X498" i="45"/>
  <c r="Y497" i="45"/>
  <c r="X498" i="33"/>
  <c r="Y497" i="33"/>
  <c r="X498" i="39"/>
  <c r="Y497" i="39"/>
  <c r="X498" i="42"/>
  <c r="Y497" i="42"/>
  <c r="X498" i="19"/>
  <c r="Y497" i="19"/>
  <c r="X498" i="43"/>
  <c r="Y497" i="43"/>
  <c r="X498" i="36"/>
  <c r="Y497" i="36"/>
  <c r="X498" i="35"/>
  <c r="Y497" i="35"/>
  <c r="X498" i="34"/>
  <c r="Y497" i="34"/>
  <c r="X498" i="28"/>
  <c r="Y497" i="28"/>
  <c r="X498" i="25"/>
  <c r="Y497" i="25"/>
  <c r="X498" i="31"/>
  <c r="Y497" i="31"/>
  <c r="X498" i="46"/>
  <c r="Y497" i="46"/>
  <c r="X498" i="27"/>
  <c r="Y497" i="27"/>
  <c r="X498" i="40"/>
  <c r="Y497" i="40"/>
  <c r="X498" i="17"/>
  <c r="Y497" i="17"/>
  <c r="X498" i="15"/>
  <c r="Y497" i="15"/>
  <c r="X498" i="38"/>
  <c r="Y497" i="38"/>
  <c r="X498" i="24"/>
  <c r="Y497" i="24"/>
  <c r="X498" i="16"/>
  <c r="Y497" i="16"/>
  <c r="X499" i="14" l="1"/>
  <c r="Y498" i="14"/>
  <c r="X499" i="24"/>
  <c r="Y498" i="24"/>
  <c r="X499" i="15"/>
  <c r="Y498" i="15"/>
  <c r="X499" i="40"/>
  <c r="Y498" i="40"/>
  <c r="X499" i="46"/>
  <c r="Y498" i="46"/>
  <c r="X499" i="25"/>
  <c r="Y498" i="25"/>
  <c r="X499" i="34"/>
  <c r="Y498" i="34"/>
  <c r="X499" i="36"/>
  <c r="Y498" i="36"/>
  <c r="X499" i="19"/>
  <c r="Y498" i="19"/>
  <c r="X499" i="39"/>
  <c r="Y498" i="39"/>
  <c r="X499" i="45"/>
  <c r="Y498" i="45"/>
  <c r="X499" i="23"/>
  <c r="Y498" i="23"/>
  <c r="X499" i="21"/>
  <c r="Y498" i="21"/>
  <c r="X499" i="26"/>
  <c r="Y498" i="26"/>
  <c r="X499" i="30"/>
  <c r="Y498" i="30"/>
  <c r="X499" i="16"/>
  <c r="Y498" i="16"/>
  <c r="X499" i="38"/>
  <c r="Y498" i="38"/>
  <c r="X499" i="17"/>
  <c r="Y498" i="17"/>
  <c r="X499" i="27"/>
  <c r="Y498" i="27"/>
  <c r="X499" i="31"/>
  <c r="Y498" i="31"/>
  <c r="X499" i="28"/>
  <c r="Y498" i="28"/>
  <c r="X499" i="35"/>
  <c r="Y498" i="35"/>
  <c r="X499" i="43"/>
  <c r="Y498" i="43"/>
  <c r="X499" i="42"/>
  <c r="Y498" i="42"/>
  <c r="X499" i="33"/>
  <c r="Y498" i="33"/>
  <c r="X499" i="41"/>
  <c r="Y498" i="41"/>
  <c r="X499" i="47"/>
  <c r="Y498" i="47"/>
  <c r="X499" i="32"/>
  <c r="Y498" i="32"/>
  <c r="X499" i="29"/>
  <c r="Y498" i="29"/>
  <c r="X499" i="37"/>
  <c r="Y498" i="37"/>
  <c r="X499" i="20"/>
  <c r="Y498" i="20"/>
  <c r="X500" i="37" l="1"/>
  <c r="Y499" i="37"/>
  <c r="X500" i="32"/>
  <c r="Y499" i="32"/>
  <c r="X500" i="41"/>
  <c r="Y499" i="41"/>
  <c r="X500" i="42"/>
  <c r="Y499" i="42"/>
  <c r="X500" i="35"/>
  <c r="Y499" i="35"/>
  <c r="X500" i="31"/>
  <c r="Y499" i="31"/>
  <c r="X500" i="17"/>
  <c r="Y499" i="17"/>
  <c r="X500" i="16"/>
  <c r="Y499" i="16"/>
  <c r="X500" i="26"/>
  <c r="Y499" i="26"/>
  <c r="X500" i="23"/>
  <c r="Y499" i="23"/>
  <c r="X500" i="39"/>
  <c r="Y499" i="39"/>
  <c r="X500" i="36"/>
  <c r="Y499" i="36"/>
  <c r="X500" i="25"/>
  <c r="Y499" i="25"/>
  <c r="X500" i="40"/>
  <c r="Y499" i="40"/>
  <c r="X500" i="24"/>
  <c r="Y499" i="24"/>
  <c r="X500" i="20"/>
  <c r="Y499" i="20"/>
  <c r="X500" i="29"/>
  <c r="Y499" i="29"/>
  <c r="X500" i="47"/>
  <c r="Y499" i="47"/>
  <c r="X500" i="33"/>
  <c r="Y499" i="33"/>
  <c r="X500" i="43"/>
  <c r="Y499" i="43"/>
  <c r="X500" i="28"/>
  <c r="Y499" i="28"/>
  <c r="X500" i="27"/>
  <c r="Y499" i="27"/>
  <c r="X500" i="38"/>
  <c r="Y499" i="38"/>
  <c r="X500" i="30"/>
  <c r="Y499" i="30"/>
  <c r="X500" i="21"/>
  <c r="Y499" i="21"/>
  <c r="X500" i="45"/>
  <c r="Y499" i="45"/>
  <c r="X500" i="19"/>
  <c r="Y499" i="19"/>
  <c r="X500" i="34"/>
  <c r="Y499" i="34"/>
  <c r="X500" i="46"/>
  <c r="Y499" i="46"/>
  <c r="X500" i="15"/>
  <c r="Y499" i="15"/>
  <c r="X500" i="14"/>
  <c r="Y499" i="14"/>
  <c r="X501" i="15" l="1"/>
  <c r="Y500" i="15"/>
  <c r="X501" i="34"/>
  <c r="Y500" i="34"/>
  <c r="X501" i="45"/>
  <c r="Y500" i="45"/>
  <c r="X501" i="30"/>
  <c r="Y500" i="30"/>
  <c r="X501" i="27"/>
  <c r="Y500" i="27"/>
  <c r="X501" i="43"/>
  <c r="Y500" i="43"/>
  <c r="X501" i="47"/>
  <c r="Y500" i="47"/>
  <c r="X501" i="20"/>
  <c r="Y500" i="20"/>
  <c r="X501" i="40"/>
  <c r="Y500" i="40"/>
  <c r="X501" i="36"/>
  <c r="Y500" i="36"/>
  <c r="X501" i="23"/>
  <c r="Y500" i="23"/>
  <c r="Y500" i="16"/>
  <c r="X501" i="16"/>
  <c r="X501" i="31"/>
  <c r="Y500" i="31"/>
  <c r="X501" i="42"/>
  <c r="Y500" i="42"/>
  <c r="X501" i="32"/>
  <c r="Y500" i="32"/>
  <c r="X501" i="14"/>
  <c r="Y500" i="14"/>
  <c r="X501" i="46"/>
  <c r="Y500" i="46"/>
  <c r="X501" i="19"/>
  <c r="Y500" i="19"/>
  <c r="X501" i="21"/>
  <c r="Y500" i="21"/>
  <c r="X501" i="38"/>
  <c r="Y500" i="38"/>
  <c r="X501" i="28"/>
  <c r="Y500" i="28"/>
  <c r="X501" i="33"/>
  <c r="Y500" i="33"/>
  <c r="X501" i="29"/>
  <c r="Y500" i="29"/>
  <c r="X501" i="24"/>
  <c r="Y500" i="24"/>
  <c r="X501" i="25"/>
  <c r="Y500" i="25"/>
  <c r="X501" i="39"/>
  <c r="Y500" i="39"/>
  <c r="X501" i="26"/>
  <c r="Y500" i="26"/>
  <c r="X501" i="17"/>
  <c r="Y500" i="17"/>
  <c r="X501" i="35"/>
  <c r="Y500" i="35"/>
  <c r="X501" i="41"/>
  <c r="Y500" i="41"/>
  <c r="X501" i="37"/>
  <c r="Y500" i="37"/>
  <c r="X502" i="16" l="1"/>
  <c r="Y501" i="16"/>
  <c r="X502" i="41"/>
  <c r="Y501" i="41"/>
  <c r="X502" i="17"/>
  <c r="Y501" i="17"/>
  <c r="X502" i="39"/>
  <c r="Y501" i="39"/>
  <c r="X502" i="24"/>
  <c r="Y501" i="24"/>
  <c r="X502" i="33"/>
  <c r="Y501" i="33"/>
  <c r="X502" i="38"/>
  <c r="Y501" i="38"/>
  <c r="X502" i="19"/>
  <c r="Y501" i="19"/>
  <c r="X502" i="14"/>
  <c r="Y501" i="14"/>
  <c r="X502" i="42"/>
  <c r="Y501" i="42"/>
  <c r="X502" i="36"/>
  <c r="Y501" i="36"/>
  <c r="X502" i="20"/>
  <c r="Y501" i="20"/>
  <c r="X502" i="43"/>
  <c r="Y501" i="43"/>
  <c r="X502" i="30"/>
  <c r="Y501" i="30"/>
  <c r="X502" i="34"/>
  <c r="Y501" i="34"/>
  <c r="X502" i="37"/>
  <c r="Y501" i="37"/>
  <c r="X502" i="35"/>
  <c r="Y501" i="35"/>
  <c r="X502" i="26"/>
  <c r="Y501" i="26"/>
  <c r="X502" i="25"/>
  <c r="Y501" i="25"/>
  <c r="X502" i="29"/>
  <c r="Y501" i="29"/>
  <c r="X502" i="28"/>
  <c r="Y501" i="28"/>
  <c r="X502" i="21"/>
  <c r="Y501" i="21"/>
  <c r="X502" i="46"/>
  <c r="Y501" i="46"/>
  <c r="X502" i="32"/>
  <c r="Y501" i="32"/>
  <c r="X502" i="31"/>
  <c r="Y501" i="31"/>
  <c r="X502" i="23"/>
  <c r="Y501" i="23"/>
  <c r="X502" i="40"/>
  <c r="Y501" i="40"/>
  <c r="X502" i="47"/>
  <c r="Y501" i="47"/>
  <c r="X502" i="27"/>
  <c r="Y501" i="27"/>
  <c r="X502" i="45"/>
  <c r="Y501" i="45"/>
  <c r="X502" i="15"/>
  <c r="Y501" i="15"/>
  <c r="X503" i="45" l="1"/>
  <c r="Y502" i="45"/>
  <c r="X503" i="47"/>
  <c r="Y502" i="47"/>
  <c r="X503" i="23"/>
  <c r="Y502" i="23"/>
  <c r="X503" i="32"/>
  <c r="Y502" i="32"/>
  <c r="X503" i="21"/>
  <c r="Y502" i="21"/>
  <c r="X503" i="29"/>
  <c r="Y502" i="29"/>
  <c r="X503" i="26"/>
  <c r="Y502" i="26"/>
  <c r="X503" i="37"/>
  <c r="Y502" i="37"/>
  <c r="X503" i="30"/>
  <c r="Y502" i="30"/>
  <c r="X503" i="20"/>
  <c r="Y502" i="20"/>
  <c r="X503" i="42"/>
  <c r="Y502" i="42"/>
  <c r="X503" i="19"/>
  <c r="Y502" i="19"/>
  <c r="X503" i="33"/>
  <c r="Y502" i="33"/>
  <c r="X503" i="39"/>
  <c r="Y502" i="39"/>
  <c r="X503" i="41"/>
  <c r="Y502" i="41"/>
  <c r="Y502" i="15"/>
  <c r="X503" i="15"/>
  <c r="X503" i="27"/>
  <c r="Y502" i="27"/>
  <c r="X503" i="40"/>
  <c r="Y502" i="40"/>
  <c r="X503" i="31"/>
  <c r="Y502" i="31"/>
  <c r="X503" i="46"/>
  <c r="Y502" i="46"/>
  <c r="X503" i="28"/>
  <c r="Y502" i="28"/>
  <c r="X503" i="25"/>
  <c r="Y502" i="25"/>
  <c r="X503" i="35"/>
  <c r="Y502" i="35"/>
  <c r="X503" i="34"/>
  <c r="Y502" i="34"/>
  <c r="X503" i="43"/>
  <c r="Y502" i="43"/>
  <c r="X503" i="36"/>
  <c r="Y502" i="36"/>
  <c r="X503" i="14"/>
  <c r="Y502" i="14"/>
  <c r="X503" i="38"/>
  <c r="Y502" i="38"/>
  <c r="X503" i="24"/>
  <c r="Y502" i="24"/>
  <c r="X503" i="17"/>
  <c r="Y502" i="17"/>
  <c r="X503" i="16"/>
  <c r="Y502" i="16"/>
  <c r="X504" i="15" l="1"/>
  <c r="Y503" i="15"/>
  <c r="X504" i="17"/>
  <c r="Y503" i="17"/>
  <c r="X504" i="38"/>
  <c r="Y503" i="38"/>
  <c r="X504" i="36"/>
  <c r="Y503" i="36"/>
  <c r="X504" i="34"/>
  <c r="Y503" i="34"/>
  <c r="X504" i="25"/>
  <c r="Y503" i="25"/>
  <c r="X504" i="46"/>
  <c r="Y503" i="46"/>
  <c r="X504" i="40"/>
  <c r="Y503" i="40"/>
  <c r="X504" i="39"/>
  <c r="Y503" i="39"/>
  <c r="X504" i="19"/>
  <c r="Y503" i="19"/>
  <c r="X504" i="20"/>
  <c r="Y503" i="20"/>
  <c r="X504" i="37"/>
  <c r="Y503" i="37"/>
  <c r="X504" i="29"/>
  <c r="Y503" i="29"/>
  <c r="X504" i="32"/>
  <c r="Y503" i="32"/>
  <c r="X504" i="47"/>
  <c r="Y503" i="47"/>
  <c r="X504" i="16"/>
  <c r="Y503" i="16"/>
  <c r="X504" i="24"/>
  <c r="Y503" i="24"/>
  <c r="X504" i="14"/>
  <c r="Y503" i="14"/>
  <c r="X504" i="43"/>
  <c r="Y503" i="43"/>
  <c r="X504" i="35"/>
  <c r="Y503" i="35"/>
  <c r="X504" i="28"/>
  <c r="Y503" i="28"/>
  <c r="X504" i="31"/>
  <c r="Y503" i="31"/>
  <c r="X504" i="27"/>
  <c r="Y503" i="27"/>
  <c r="X504" i="41"/>
  <c r="Y503" i="41"/>
  <c r="X504" i="33"/>
  <c r="Y503" i="33"/>
  <c r="X504" i="42"/>
  <c r="Y503" i="42"/>
  <c r="X504" i="30"/>
  <c r="Y503" i="30"/>
  <c r="X504" i="26"/>
  <c r="Y503" i="26"/>
  <c r="X504" i="21"/>
  <c r="Y503" i="21"/>
  <c r="X504" i="23"/>
  <c r="Y503" i="23"/>
  <c r="X504" i="45"/>
  <c r="Y503" i="45"/>
  <c r="X505" i="23" l="1"/>
  <c r="Y504" i="23"/>
  <c r="X505" i="26"/>
  <c r="Y504" i="26"/>
  <c r="X505" i="42"/>
  <c r="Y504" i="42"/>
  <c r="X505" i="41"/>
  <c r="Y504" i="41"/>
  <c r="X505" i="31"/>
  <c r="Y504" i="31"/>
  <c r="X505" i="35"/>
  <c r="Y504" i="35"/>
  <c r="X505" i="14"/>
  <c r="Y504" i="14"/>
  <c r="X505" i="16"/>
  <c r="Y504" i="16"/>
  <c r="X505" i="32"/>
  <c r="Y504" i="32"/>
  <c r="X505" i="37"/>
  <c r="Y504" i="37"/>
  <c r="X505" i="19"/>
  <c r="Y504" i="19"/>
  <c r="X505" i="40"/>
  <c r="Y504" i="40"/>
  <c r="X505" i="25"/>
  <c r="Y504" i="25"/>
  <c r="X505" i="36"/>
  <c r="Y504" i="36"/>
  <c r="Y504" i="17"/>
  <c r="X505" i="17"/>
  <c r="X505" i="45"/>
  <c r="Y504" i="45"/>
  <c r="X505" i="21"/>
  <c r="Y504" i="21"/>
  <c r="X505" i="30"/>
  <c r="Y504" i="30"/>
  <c r="X505" i="33"/>
  <c r="Y504" i="33"/>
  <c r="X505" i="27"/>
  <c r="Y504" i="27"/>
  <c r="X505" i="28"/>
  <c r="Y504" i="28"/>
  <c r="X505" i="43"/>
  <c r="Y504" i="43"/>
  <c r="X505" i="24"/>
  <c r="Y504" i="24"/>
  <c r="X505" i="47"/>
  <c r="Y504" i="47"/>
  <c r="X505" i="29"/>
  <c r="Y504" i="29"/>
  <c r="X505" i="20"/>
  <c r="Y504" i="20"/>
  <c r="X505" i="39"/>
  <c r="Y504" i="39"/>
  <c r="X505" i="46"/>
  <c r="Y504" i="46"/>
  <c r="X505" i="34"/>
  <c r="Y504" i="34"/>
  <c r="X505" i="38"/>
  <c r="Y504" i="38"/>
  <c r="X505" i="15"/>
  <c r="Y504" i="15"/>
  <c r="X506" i="38" l="1"/>
  <c r="Y506" i="38" s="1"/>
  <c r="Y505" i="38"/>
  <c r="X506" i="46"/>
  <c r="Y506" i="46" s="1"/>
  <c r="Y505" i="46"/>
  <c r="X506" i="20"/>
  <c r="Y506" i="20" s="1"/>
  <c r="Y505" i="20"/>
  <c r="X506" i="47"/>
  <c r="Y506" i="47" s="1"/>
  <c r="Y505" i="47"/>
  <c r="X506" i="43"/>
  <c r="Y506" i="43" s="1"/>
  <c r="Y505" i="43"/>
  <c r="X506" i="27"/>
  <c r="Y506" i="27" s="1"/>
  <c r="Y505" i="27"/>
  <c r="X506" i="30"/>
  <c r="Y506" i="30" s="1"/>
  <c r="Y505" i="30"/>
  <c r="X506" i="45"/>
  <c r="Y506" i="45" s="1"/>
  <c r="Y505" i="45"/>
  <c r="X506" i="36"/>
  <c r="Y506" i="36" s="1"/>
  <c r="Y505" i="36"/>
  <c r="X506" i="40"/>
  <c r="Y506" i="40" s="1"/>
  <c r="Y505" i="40"/>
  <c r="X506" i="37"/>
  <c r="Y506" i="37" s="1"/>
  <c r="Y505" i="37"/>
  <c r="X506" i="16"/>
  <c r="Y506" i="16" s="1"/>
  <c r="Y505" i="16"/>
  <c r="X506" i="35"/>
  <c r="Y506" i="35" s="1"/>
  <c r="Y505" i="35"/>
  <c r="X506" i="41"/>
  <c r="Y506" i="41" s="1"/>
  <c r="Y505" i="41"/>
  <c r="X506" i="26"/>
  <c r="Y506" i="26" s="1"/>
  <c r="Y505" i="26"/>
  <c r="Y505" i="17"/>
  <c r="X506" i="17"/>
  <c r="Y506" i="17" s="1"/>
  <c r="X506" i="15"/>
  <c r="Y506" i="15" s="1"/>
  <c r="Y505" i="15"/>
  <c r="X506" i="34"/>
  <c r="Y506" i="34" s="1"/>
  <c r="Y505" i="34"/>
  <c r="X506" i="39"/>
  <c r="Y506" i="39" s="1"/>
  <c r="Y505" i="39"/>
  <c r="X506" i="29"/>
  <c r="Y506" i="29" s="1"/>
  <c r="Y505" i="29"/>
  <c r="X506" i="24"/>
  <c r="Y506" i="24" s="1"/>
  <c r="Y505" i="24"/>
  <c r="X506" i="28"/>
  <c r="Y506" i="28" s="1"/>
  <c r="Y505" i="28"/>
  <c r="X506" i="33"/>
  <c r="Y506" i="33" s="1"/>
  <c r="Y505" i="33"/>
  <c r="X506" i="21"/>
  <c r="Y506" i="21" s="1"/>
  <c r="Y505" i="21"/>
  <c r="X506" i="25"/>
  <c r="Y506" i="25" s="1"/>
  <c r="Y505" i="25"/>
  <c r="X506" i="19"/>
  <c r="Y506" i="19" s="1"/>
  <c r="Y505" i="19"/>
  <c r="X506" i="32"/>
  <c r="Y506" i="32" s="1"/>
  <c r="Y505" i="32"/>
  <c r="X506" i="14"/>
  <c r="Y506" i="14" s="1"/>
  <c r="Y505" i="14"/>
  <c r="X506" i="31"/>
  <c r="Y506" i="31" s="1"/>
  <c r="Y505" i="31"/>
  <c r="X506" i="42"/>
  <c r="Y506" i="42" s="1"/>
  <c r="Y505" i="42"/>
  <c r="X506" i="23"/>
  <c r="Y506" i="23" s="1"/>
  <c r="Y505" i="23"/>
</calcChain>
</file>

<file path=xl/sharedStrings.xml><?xml version="1.0" encoding="utf-8"?>
<sst xmlns="http://schemas.openxmlformats.org/spreadsheetml/2006/main" count="1068" uniqueCount="172">
  <si>
    <t>Numéro</t>
  </si>
  <si>
    <t>Titre</t>
  </si>
  <si>
    <t>Programmes</t>
  </si>
  <si>
    <t>Norme 0</t>
  </si>
  <si>
    <t>Pes Min</t>
  </si>
  <si>
    <t>Norme 1</t>
  </si>
  <si>
    <t>Const. 1</t>
  </si>
  <si>
    <t>Intersect.</t>
  </si>
  <si>
    <t>Norme 2</t>
  </si>
  <si>
    <t>Const. 2</t>
  </si>
  <si>
    <t>000.01</t>
  </si>
  <si>
    <t>Générale commune</t>
  </si>
  <si>
    <t>000.02</t>
  </si>
  <si>
    <t>000.03</t>
  </si>
  <si>
    <t>Générale complémentaire</t>
  </si>
  <si>
    <t>000.05</t>
  </si>
  <si>
    <t>Mise à niveau</t>
  </si>
  <si>
    <t>080.00</t>
  </si>
  <si>
    <t>Hors programme (incl. préal. univ.)</t>
  </si>
  <si>
    <t>080.01, 080.02, 080.04, 080.05, 080.06, 080.07, 081.01, 081.03, 081.06, 081.AA, 081.AB, 081.B1, 081.C1</t>
  </si>
  <si>
    <t>111.A0</t>
  </si>
  <si>
    <t>Techniques d'hygiène dentaire</t>
  </si>
  <si>
    <t>111.01, 111.A0</t>
  </si>
  <si>
    <t>140.C0</t>
  </si>
  <si>
    <t>Technologie d'analyses biomédicales</t>
  </si>
  <si>
    <t>140.B0, 140.C0</t>
  </si>
  <si>
    <t>141.A0</t>
  </si>
  <si>
    <t>Techniques d'inhalothérapie</t>
  </si>
  <si>
    <t>180.A0</t>
  </si>
  <si>
    <t>Soins infirmiers</t>
  </si>
  <si>
    <t>180.01, 180.A0, 180.B0</t>
  </si>
  <si>
    <t>181.A0</t>
  </si>
  <si>
    <t>Soins préhospitaliers d'urgence</t>
  </si>
  <si>
    <t>200.B0</t>
  </si>
  <si>
    <t>Sciences de la nature</t>
  </si>
  <si>
    <t>200.01, 200.B0</t>
  </si>
  <si>
    <t>210.A0</t>
  </si>
  <si>
    <t>Techniques de laboratoire</t>
  </si>
  <si>
    <t>210.01, 210.03, 210.A0, 210.AA, 210.AB</t>
  </si>
  <si>
    <t>221.A0</t>
  </si>
  <si>
    <t>Technologie de l'architecture</t>
  </si>
  <si>
    <t>221.01, 221.A0</t>
  </si>
  <si>
    <t>221.B0</t>
  </si>
  <si>
    <t>Technologie du génie civil</t>
  </si>
  <si>
    <t>221.02, 221.B0</t>
  </si>
  <si>
    <t>221.C0</t>
  </si>
  <si>
    <t>Technologie de la mécanique du bâtiment</t>
  </si>
  <si>
    <t>221.03, 221.C0</t>
  </si>
  <si>
    <t>230.A0</t>
  </si>
  <si>
    <t>Technologie de la géomatique</t>
  </si>
  <si>
    <t>230.01, 230.02, 230.A0, 230.AA, 230.AB</t>
  </si>
  <si>
    <t>241.A0</t>
  </si>
  <si>
    <t>Techniques de génie mécanique</t>
  </si>
  <si>
    <t>241.06, 241.22, 241.A0</t>
  </si>
  <si>
    <t>243.A0</t>
  </si>
  <si>
    <t>Technologie de systèmes ordinés</t>
  </si>
  <si>
    <t>243.15, 243.A0</t>
  </si>
  <si>
    <t>300.A0</t>
  </si>
  <si>
    <t>Sciences humaines</t>
  </si>
  <si>
    <t>300.01, 300.02, 300.12, 300.13, 300.15, 300.23, 300.32, 300.33, 300.35, 300.A0</t>
  </si>
  <si>
    <t>310.A0</t>
  </si>
  <si>
    <t>Techniques policières</t>
  </si>
  <si>
    <t>310.01, 310.A0, 310.Z0</t>
  </si>
  <si>
    <t>310.C0</t>
  </si>
  <si>
    <t>Techniques juridiques</t>
  </si>
  <si>
    <t>310.03, 310.C0</t>
  </si>
  <si>
    <t>322.A0</t>
  </si>
  <si>
    <t>Techniques de l'éducation à l'enfance</t>
  </si>
  <si>
    <t>322.03, 322.A0</t>
  </si>
  <si>
    <t>351.A0</t>
  </si>
  <si>
    <t>Techniques d'éducation spécialisée</t>
  </si>
  <si>
    <t>351.03, 351.A0</t>
  </si>
  <si>
    <t>393.A0</t>
  </si>
  <si>
    <t>Techniques de la documentation</t>
  </si>
  <si>
    <t>393.00, 393.A0</t>
  </si>
  <si>
    <t>410.B0</t>
  </si>
  <si>
    <t>Techniques administratives</t>
  </si>
  <si>
    <t>410.12, 410.B0, 410.C0, 410.D0</t>
  </si>
  <si>
    <t>412.A0</t>
  </si>
  <si>
    <t>Techniques de bureautique</t>
  </si>
  <si>
    <t>412.02, 412.A0, 412.AA, 412.P2</t>
  </si>
  <si>
    <t>420.A0</t>
  </si>
  <si>
    <t>Techniques de l'informatique</t>
  </si>
  <si>
    <t>420.00, 420.01, 420.A0, 420.AA, 420.AC</t>
  </si>
  <si>
    <t>500.A1</t>
  </si>
  <si>
    <t>Arts et lettres</t>
  </si>
  <si>
    <t>500.25, 500.35, 500.45, 500.55, 500.A1, 500.AA, 500.AB, 500.AC, 500.AD, 500.AG, 500.AH, 500.AJ, 500.AK, 500.AL</t>
  </si>
  <si>
    <t>510.A0</t>
  </si>
  <si>
    <t>Arts plastiques</t>
  </si>
  <si>
    <t>510.A0, 510.AM, 510.TI</t>
  </si>
  <si>
    <t>570.E0</t>
  </si>
  <si>
    <t>Technique de design intérieur</t>
  </si>
  <si>
    <t>570.03, 570.E0</t>
  </si>
  <si>
    <t>582.A1</t>
  </si>
  <si>
    <t>Techniques d'intégration multimédia</t>
  </si>
  <si>
    <t>582.A0, 582.A1</t>
  </si>
  <si>
    <t>700.A0</t>
  </si>
  <si>
    <t>Sciences, lettres et arts</t>
  </si>
  <si>
    <t>700.2A, 700.A0</t>
  </si>
  <si>
    <t>Financement</t>
  </si>
  <si>
    <t>Total/moyenne :</t>
  </si>
  <si>
    <t>2017-2018</t>
  </si>
  <si>
    <t>2018-2019</t>
  </si>
  <si>
    <t>Variation</t>
  </si>
  <si>
    <t>2016-2017</t>
  </si>
  <si>
    <t>2019-2020</t>
  </si>
  <si>
    <t>2020-2021</t>
  </si>
  <si>
    <t>Fin/1000 PES (B)</t>
  </si>
  <si>
    <t>Financement (B)</t>
  </si>
  <si>
    <t>Financement (A)</t>
  </si>
  <si>
    <t>Fin/1000 PES (A)</t>
  </si>
  <si>
    <t>(A)</t>
  </si>
  <si>
    <t>(B)</t>
  </si>
  <si>
    <t>PES (A)</t>
  </si>
  <si>
    <t>PES (B)</t>
  </si>
  <si>
    <t>Choisir 2 sources de comparaison :</t>
  </si>
  <si>
    <t>Ces valeurs fixent peuvent être modifiées selon votre convenance.</t>
  </si>
  <si>
    <t>2015-2016</t>
  </si>
  <si>
    <t>norme0</t>
  </si>
  <si>
    <t>norme1</t>
  </si>
  <si>
    <t>constante1</t>
  </si>
  <si>
    <t>norme2</t>
  </si>
  <si>
    <t>constante2</t>
  </si>
  <si>
    <t>pesmin</t>
  </si>
  <si>
    <t>intersection</t>
  </si>
  <si>
    <t>PES</t>
  </si>
  <si>
    <t>Cliquez ici pour modifier les points affichées sur graphique.</t>
  </si>
  <si>
    <t>PES utilisées pour ajuster le graphique</t>
  </si>
  <si>
    <t>Incrément PES</t>
  </si>
  <si>
    <t>Fin/1000 PES</t>
  </si>
  <si>
    <t>Calculateur rapide</t>
  </si>
  <si>
    <t>ÉTC</t>
  </si>
  <si>
    <t>Manuel</t>
  </si>
  <si>
    <t>Code couleur : Gris (non-technique) + vert (implantation)</t>
  </si>
  <si>
    <t>Le fond bleu indique quelle norme est utilisé pour calculer le financement d'après "PES (A)"</t>
  </si>
  <si>
    <t>Liste des points utilisés pour les graphiques :</t>
  </si>
  <si>
    <t>A</t>
  </si>
  <si>
    <t>B</t>
  </si>
  <si>
    <t>C</t>
  </si>
  <si>
    <t>D</t>
  </si>
  <si>
    <t>E</t>
  </si>
  <si>
    <t>F</t>
  </si>
  <si>
    <t>G</t>
  </si>
  <si>
    <t>N/A</t>
  </si>
  <si>
    <t>À modifier directement sur la feuille du graphique</t>
  </si>
  <si>
    <t>Instructions :</t>
  </si>
  <si>
    <t>Descriptions des onglets :</t>
  </si>
  <si>
    <t>Calcul financement</t>
  </si>
  <si>
    <t>Données PES</t>
  </si>
  <si>
    <t>Points graphiques</t>
  </si>
  <si>
    <t>XXX.XX</t>
  </si>
  <si>
    <t>Graphiques pour chacun des programmes.</t>
  </si>
  <si>
    <t>Il y a possibilité d'ajouter jusqu'à un maximum de 3 points manuellement.</t>
  </si>
  <si>
    <t>ÉTC/1000 PES</t>
  </si>
  <si>
    <t>120.A0</t>
  </si>
  <si>
    <t>Diététique</t>
  </si>
  <si>
    <t>570.03, 570.E1</t>
  </si>
  <si>
    <t>Techniques de diététique</t>
  </si>
  <si>
    <t>Générale propre</t>
  </si>
  <si>
    <t>2021-2022</t>
  </si>
  <si>
    <t>Onglet servant à calculer le financement de chaque programme.  Vous pouvez changer la sources des données à l'aide des listes déroulantes dans les cases jaunes.</t>
  </si>
  <si>
    <t>Contient aussi un calculateur rapide pour obtenir rapidement le financement d'un programme donné en fonction d'une valeur de PES entrée manuellement.</t>
  </si>
  <si>
    <t>Onglet contenant les données sources.</t>
  </si>
  <si>
    <t>Pour choisir quels points s'affichent sur le graphique.</t>
  </si>
  <si>
    <r>
      <t xml:space="preserve">Remplir les cellules avec un </t>
    </r>
    <r>
      <rPr>
        <u/>
        <sz val="11"/>
        <color theme="1"/>
        <rFont val="Calibri"/>
        <family val="2"/>
        <scheme val="minor"/>
      </rPr>
      <t>fond doré seulement</t>
    </r>
  </si>
  <si>
    <t>Fin/100 hrs</t>
  </si>
  <si>
    <t>Nej</t>
  </si>
  <si>
    <t>Les Nej indiqués dans la colonne "Nej" sont ceux qui étaient utilisés par le ministère par le Ministère avant 2000-2001.</t>
  </si>
  <si>
    <t>Notes :</t>
  </si>
  <si>
    <t>Ajout des données PES pour 2019-2020</t>
  </si>
  <si>
    <t>Nouveautés des dernières versions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</si>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</sst>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0" fontId="1" fillId="0" borderId="0"/>
    <xf numFmtId="0" fontId="23" fillId="0" borderId="0" applyNumberFormat="0" applyFill="0" applyBorder="0" applyAlignment="0" applyProtection="0"/>
  </cellStyleXfs>
  <cellXfs count="167">
    <xf numFmtId="0" fontId="0" fillId="0" borderId="0" xfId="0"/>
    <xf numFmtId="0" fontId="0" fillId="0" borderId="0" xfId="0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right"/>
    </xf>
    <xf numFmtId="0" fontId="20" fillId="0" borderId="0" xfId="0" applyFont="1"/>
    <xf numFmtId="0" fontId="20" fillId="0" borderId="0" xfId="0" applyFont="1" applyAlignment="1">
      <alignment horizontal="center"/>
    </xf>
    <xf numFmtId="2" fontId="20" fillId="0" borderId="0" xfId="0" applyNumberFormat="1" applyFont="1" applyAlignment="1">
      <alignment horizontal="center"/>
    </xf>
    <xf numFmtId="9" fontId="0" fillId="0" borderId="0" xfId="42" applyFont="1"/>
    <xf numFmtId="9" fontId="20" fillId="0" borderId="0" xfId="42" applyFont="1"/>
    <xf numFmtId="9" fontId="16" fillId="0" borderId="0" xfId="42" applyFont="1" applyFill="1" applyBorder="1"/>
    <xf numFmtId="0" fontId="19" fillId="0" borderId="0" xfId="0" applyFont="1" applyFill="1" applyBorder="1"/>
    <xf numFmtId="0" fontId="19" fillId="0" borderId="0" xfId="0" applyFont="1" applyAlignment="1">
      <alignment horizontal="right"/>
    </xf>
    <xf numFmtId="0" fontId="20" fillId="0" borderId="0" xfId="0" applyFont="1" applyFill="1" applyBorder="1"/>
    <xf numFmtId="0" fontId="19" fillId="0" borderId="0" xfId="0" applyFont="1" applyAlignment="1"/>
    <xf numFmtId="0" fontId="19" fillId="37" borderId="27" xfId="0" applyFont="1" applyFill="1" applyBorder="1"/>
    <xf numFmtId="0" fontId="20" fillId="0" borderId="0" xfId="0" applyFont="1" applyBorder="1" applyAlignment="1">
      <alignment horizontal="right"/>
    </xf>
    <xf numFmtId="0" fontId="20" fillId="37" borderId="16" xfId="0" applyFont="1" applyFill="1" applyBorder="1" applyAlignment="1">
      <alignment horizontal="right"/>
    </xf>
    <xf numFmtId="2" fontId="20" fillId="37" borderId="17" xfId="0" applyNumberFormat="1" applyFont="1" applyFill="1" applyBorder="1" applyAlignment="1">
      <alignment horizontal="right"/>
    </xf>
    <xf numFmtId="0" fontId="20" fillId="37" borderId="10" xfId="0" applyFont="1" applyFill="1" applyBorder="1" applyAlignment="1">
      <alignment horizontal="right"/>
    </xf>
    <xf numFmtId="0" fontId="19" fillId="38" borderId="19" xfId="0" applyFont="1" applyFill="1" applyBorder="1" applyAlignment="1">
      <alignment horizontal="center"/>
    </xf>
    <xf numFmtId="0" fontId="19" fillId="38" borderId="20" xfId="0" applyFont="1" applyFill="1" applyBorder="1" applyAlignment="1">
      <alignment horizontal="center"/>
    </xf>
    <xf numFmtId="0" fontId="19" fillId="37" borderId="22" xfId="0" applyFont="1" applyFill="1" applyBorder="1"/>
    <xf numFmtId="0" fontId="19" fillId="37" borderId="24" xfId="0" applyFont="1" applyFill="1" applyBorder="1"/>
    <xf numFmtId="2" fontId="19" fillId="37" borderId="23" xfId="0" applyNumberFormat="1" applyFont="1" applyFill="1" applyBorder="1"/>
    <xf numFmtId="0" fontId="25" fillId="37" borderId="33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19" fillId="0" borderId="0" xfId="0" applyFont="1" applyAlignment="1">
      <alignment horizontal="left"/>
    </xf>
    <xf numFmtId="0" fontId="0" fillId="33" borderId="10" xfId="0" applyFont="1" applyFill="1" applyBorder="1" applyAlignment="1">
      <alignment horizontal="right"/>
    </xf>
    <xf numFmtId="0" fontId="16" fillId="33" borderId="10" xfId="0" applyFont="1" applyFill="1" applyBorder="1" applyAlignment="1">
      <alignment horizontal="center"/>
    </xf>
    <xf numFmtId="0" fontId="0" fillId="0" borderId="0" xfId="0" applyFont="1"/>
    <xf numFmtId="0" fontId="0" fillId="36" borderId="0" xfId="0" applyFill="1"/>
    <xf numFmtId="0" fontId="30" fillId="0" borderId="0" xfId="0" applyFont="1"/>
    <xf numFmtId="0" fontId="0" fillId="0" borderId="0" xfId="0" applyFill="1" applyBorder="1"/>
    <xf numFmtId="0" fontId="25" fillId="0" borderId="0" xfId="0" applyFont="1"/>
    <xf numFmtId="0" fontId="0" fillId="0" borderId="0" xfId="0" applyProtection="1">
      <protection locked="0"/>
    </xf>
    <xf numFmtId="0" fontId="21" fillId="0" borderId="0" xfId="0" applyFont="1" applyBorder="1" applyAlignment="1" applyProtection="1">
      <alignment horizontal="center" wrapText="1"/>
      <protection locked="0"/>
    </xf>
    <xf numFmtId="0" fontId="17" fillId="34" borderId="10" xfId="0" applyFont="1" applyFill="1" applyBorder="1" applyProtection="1">
      <protection locked="0"/>
    </xf>
    <xf numFmtId="0" fontId="27" fillId="36" borderId="10" xfId="0" applyFont="1" applyFill="1" applyBorder="1" applyProtection="1">
      <protection locked="0"/>
    </xf>
    <xf numFmtId="0" fontId="13" fillId="34" borderId="10" xfId="0" applyFont="1" applyFill="1" applyBorder="1" applyProtection="1">
      <protection locked="0"/>
    </xf>
    <xf numFmtId="0" fontId="0" fillId="0" borderId="0" xfId="0" applyProtection="1"/>
    <xf numFmtId="0" fontId="0" fillId="36" borderId="10" xfId="0" applyFill="1" applyBorder="1" applyAlignment="1" applyProtection="1">
      <alignment horizontal="right"/>
      <protection locked="0"/>
    </xf>
    <xf numFmtId="0" fontId="16" fillId="34" borderId="12" xfId="0" applyFont="1" applyFill="1" applyBorder="1" applyAlignment="1" applyProtection="1">
      <alignment wrapText="1"/>
    </xf>
    <xf numFmtId="0" fontId="16" fillId="34" borderId="13" xfId="0" applyFont="1" applyFill="1" applyBorder="1" applyAlignment="1" applyProtection="1">
      <alignment wrapText="1"/>
    </xf>
    <xf numFmtId="9" fontId="16" fillId="34" borderId="13" xfId="42" applyFont="1" applyFill="1" applyBorder="1" applyAlignment="1" applyProtection="1">
      <alignment wrapText="1"/>
    </xf>
    <xf numFmtId="0" fontId="16" fillId="34" borderId="13" xfId="0" applyFont="1" applyFill="1" applyBorder="1" applyAlignment="1" applyProtection="1">
      <alignment horizontal="center" wrapText="1"/>
    </xf>
    <xf numFmtId="0" fontId="16" fillId="34" borderId="17" xfId="0" applyFont="1" applyFill="1" applyBorder="1" applyAlignment="1" applyProtection="1">
      <alignment horizontal="center" wrapText="1"/>
    </xf>
    <xf numFmtId="0" fontId="16" fillId="34" borderId="21" xfId="0" applyFont="1" applyFill="1" applyBorder="1" applyAlignment="1" applyProtection="1">
      <alignment horizontal="center" wrapText="1"/>
    </xf>
    <xf numFmtId="0" fontId="18" fillId="34" borderId="21" xfId="0" applyFont="1" applyFill="1" applyBorder="1" applyAlignment="1" applyProtection="1">
      <alignment horizontal="center" wrapText="1"/>
    </xf>
    <xf numFmtId="0" fontId="18" fillId="34" borderId="26" xfId="0" applyFont="1" applyFill="1" applyBorder="1" applyAlignment="1" applyProtection="1">
      <alignment horizontal="center" wrapText="1"/>
    </xf>
    <xf numFmtId="0" fontId="18" fillId="34" borderId="36" xfId="0" applyFont="1" applyFill="1" applyBorder="1" applyAlignment="1" applyProtection="1">
      <alignment horizontal="center" wrapText="1"/>
    </xf>
    <xf numFmtId="0" fontId="18" fillId="34" borderId="37" xfId="0" applyFont="1" applyFill="1" applyBorder="1" applyAlignment="1" applyProtection="1">
      <alignment horizontal="center" wrapText="1"/>
    </xf>
    <xf numFmtId="0" fontId="24" fillId="34" borderId="10" xfId="0" applyFont="1" applyFill="1" applyBorder="1"/>
    <xf numFmtId="0" fontId="20" fillId="37" borderId="10" xfId="0" applyFont="1" applyFill="1" applyBorder="1"/>
    <xf numFmtId="2" fontId="20" fillId="37" borderId="10" xfId="0" applyNumberFormat="1" applyFont="1" applyFill="1" applyBorder="1"/>
    <xf numFmtId="2" fontId="19" fillId="37" borderId="10" xfId="0" applyNumberFormat="1" applyFont="1" applyFill="1" applyBorder="1"/>
    <xf numFmtId="0" fontId="16" fillId="36" borderId="41" xfId="0" applyFont="1" applyFill="1" applyBorder="1" applyAlignment="1" applyProtection="1">
      <alignment horizontal="right"/>
      <protection locked="0"/>
    </xf>
    <xf numFmtId="0" fontId="0" fillId="35" borderId="10" xfId="0" applyFill="1" applyBorder="1" applyProtection="1"/>
    <xf numFmtId="0" fontId="0" fillId="0" borderId="10" xfId="0" applyBorder="1" applyProtection="1"/>
    <xf numFmtId="0" fontId="0" fillId="33" borderId="10" xfId="0" applyFill="1" applyBorder="1" applyProtection="1"/>
    <xf numFmtId="0" fontId="18" fillId="34" borderId="43" xfId="0" applyFont="1" applyFill="1" applyBorder="1" applyAlignment="1" applyProtection="1">
      <alignment horizontal="center" wrapText="1"/>
    </xf>
    <xf numFmtId="0" fontId="0" fillId="35" borderId="11" xfId="0" applyFill="1" applyBorder="1" applyProtection="1"/>
    <xf numFmtId="9" fontId="0" fillId="35" borderId="10" xfId="42" applyFont="1" applyFill="1" applyBorder="1" applyProtection="1"/>
    <xf numFmtId="0" fontId="0" fillId="35" borderId="10" xfId="0" applyFill="1" applyBorder="1" applyAlignment="1" applyProtection="1">
      <alignment horizontal="center"/>
    </xf>
    <xf numFmtId="0" fontId="0" fillId="35" borderId="18" xfId="0" applyFill="1" applyBorder="1" applyAlignment="1" applyProtection="1">
      <alignment horizontal="center"/>
    </xf>
    <xf numFmtId="2" fontId="0" fillId="35" borderId="21" xfId="0" applyNumberFormat="1" applyFill="1" applyBorder="1" applyAlignment="1" applyProtection="1">
      <alignment horizontal="center"/>
    </xf>
    <xf numFmtId="2" fontId="0" fillId="35" borderId="17" xfId="0" applyNumberFormat="1" applyFill="1" applyBorder="1" applyAlignment="1" applyProtection="1">
      <alignment horizontal="center"/>
    </xf>
    <xf numFmtId="0" fontId="0" fillId="36" borderId="19" xfId="0" applyFill="1" applyBorder="1" applyAlignment="1" applyProtection="1">
      <alignment horizontal="center"/>
    </xf>
    <xf numFmtId="2" fontId="0" fillId="37" borderId="25" xfId="0" applyNumberFormat="1" applyFill="1" applyBorder="1" applyAlignment="1" applyProtection="1">
      <alignment horizontal="center"/>
    </xf>
    <xf numFmtId="2" fontId="0" fillId="37" borderId="38" xfId="0" applyNumberFormat="1" applyFill="1" applyBorder="1" applyAlignment="1" applyProtection="1">
      <alignment horizontal="center"/>
    </xf>
    <xf numFmtId="2" fontId="0" fillId="35" borderId="22" xfId="0" applyNumberFormat="1" applyFill="1" applyBorder="1" applyAlignment="1" applyProtection="1">
      <alignment horizontal="center"/>
    </xf>
    <xf numFmtId="2" fontId="0" fillId="35" borderId="18" xfId="0" applyNumberFormat="1" applyFill="1" applyBorder="1" applyAlignment="1" applyProtection="1">
      <alignment horizontal="center"/>
    </xf>
    <xf numFmtId="0" fontId="0" fillId="36" borderId="22" xfId="0" applyFill="1" applyBorder="1" applyAlignment="1" applyProtection="1">
      <alignment horizontal="center"/>
    </xf>
    <xf numFmtId="2" fontId="0" fillId="37" borderId="10" xfId="0" applyNumberFormat="1" applyFill="1" applyBorder="1" applyAlignment="1" applyProtection="1">
      <alignment horizontal="center"/>
    </xf>
    <xf numFmtId="2" fontId="0" fillId="37" borderId="18" xfId="0" applyNumberFormat="1" applyFill="1" applyBorder="1" applyAlignment="1" applyProtection="1">
      <alignment horizontal="center"/>
    </xf>
    <xf numFmtId="0" fontId="0" fillId="0" borderId="11" xfId="0" applyBorder="1" applyProtection="1"/>
    <xf numFmtId="0" fontId="23" fillId="0" borderId="10" xfId="45" applyBorder="1" applyProtection="1"/>
    <xf numFmtId="9" fontId="0" fillId="0" borderId="10" xfId="42" applyFont="1" applyBorder="1" applyProtection="1"/>
    <xf numFmtId="0" fontId="0" fillId="0" borderId="10" xfId="0" applyFill="1" applyBorder="1" applyAlignment="1" applyProtection="1">
      <alignment horizontal="center"/>
    </xf>
    <xf numFmtId="0" fontId="0" fillId="0" borderId="18" xfId="0" applyFill="1" applyBorder="1" applyAlignment="1" applyProtection="1">
      <alignment horizontal="center"/>
    </xf>
    <xf numFmtId="2" fontId="0" fillId="0" borderId="21" xfId="0" applyNumberFormat="1" applyFill="1" applyBorder="1" applyAlignment="1" applyProtection="1">
      <alignment horizontal="center"/>
    </xf>
    <xf numFmtId="2" fontId="0" fillId="0" borderId="22" xfId="0" applyNumberFormat="1" applyFill="1" applyBorder="1" applyAlignment="1" applyProtection="1">
      <alignment horizontal="center"/>
    </xf>
    <xf numFmtId="2" fontId="0" fillId="0" borderId="18" xfId="0" applyNumberFormat="1" applyBorder="1" applyAlignment="1" applyProtection="1">
      <alignment horizontal="center"/>
    </xf>
    <xf numFmtId="0" fontId="0" fillId="33" borderId="11" xfId="0" applyFill="1" applyBorder="1" applyProtection="1"/>
    <xf numFmtId="9" fontId="0" fillId="33" borderId="10" xfId="42" applyFont="1" applyFill="1" applyBorder="1" applyProtection="1"/>
    <xf numFmtId="0" fontId="0" fillId="33" borderId="10" xfId="0" applyFill="1" applyBorder="1" applyAlignment="1" applyProtection="1">
      <alignment horizontal="center"/>
    </xf>
    <xf numFmtId="0" fontId="0" fillId="33" borderId="18" xfId="0" applyFill="1" applyBorder="1" applyAlignment="1" applyProtection="1">
      <alignment horizontal="center"/>
    </xf>
    <xf numFmtId="2" fontId="0" fillId="33" borderId="21" xfId="0" applyNumberFormat="1" applyFill="1" applyBorder="1" applyAlignment="1" applyProtection="1">
      <alignment horizontal="center"/>
    </xf>
    <xf numFmtId="2" fontId="0" fillId="33" borderId="22" xfId="0" applyNumberFormat="1" applyFill="1" applyBorder="1" applyAlignment="1" applyProtection="1">
      <alignment horizontal="center"/>
    </xf>
    <xf numFmtId="2" fontId="0" fillId="33" borderId="18" xfId="0" applyNumberFormat="1" applyFill="1" applyBorder="1" applyAlignment="1" applyProtection="1">
      <alignment horizontal="center"/>
    </xf>
    <xf numFmtId="2" fontId="0" fillId="35" borderId="43" xfId="0" applyNumberFormat="1" applyFill="1" applyBorder="1" applyAlignment="1" applyProtection="1">
      <alignment horizontal="center"/>
    </xf>
    <xf numFmtId="0" fontId="0" fillId="36" borderId="41" xfId="0" applyFill="1" applyBorder="1" applyAlignment="1" applyProtection="1">
      <alignment horizontal="center"/>
    </xf>
    <xf numFmtId="2" fontId="0" fillId="37" borderId="15" xfId="0" applyNumberFormat="1" applyFill="1" applyBorder="1" applyAlignment="1" applyProtection="1">
      <alignment horizontal="center"/>
    </xf>
    <xf numFmtId="2" fontId="0" fillId="37" borderId="16" xfId="0" applyNumberFormat="1" applyFill="1" applyBorder="1" applyAlignment="1" applyProtection="1">
      <alignment horizontal="center"/>
    </xf>
    <xf numFmtId="0" fontId="18" fillId="34" borderId="20" xfId="0" applyFont="1" applyFill="1" applyBorder="1" applyAlignment="1" applyProtection="1">
      <alignment horizontal="center" wrapText="1"/>
    </xf>
    <xf numFmtId="164" fontId="0" fillId="0" borderId="23" xfId="0" applyNumberFormat="1" applyBorder="1" applyAlignment="1" applyProtection="1">
      <alignment horizontal="center"/>
    </xf>
    <xf numFmtId="164" fontId="0" fillId="0" borderId="45" xfId="0" applyNumberFormat="1" applyBorder="1" applyAlignment="1" applyProtection="1">
      <alignment horizontal="center"/>
    </xf>
    <xf numFmtId="0" fontId="20" fillId="36" borderId="10" xfId="0" applyFont="1" applyFill="1" applyBorder="1" applyProtection="1">
      <protection locked="0"/>
    </xf>
    <xf numFmtId="0" fontId="0" fillId="36" borderId="24" xfId="0" applyFill="1" applyBorder="1" applyAlignment="1" applyProtection="1">
      <alignment horizontal="center"/>
    </xf>
    <xf numFmtId="0" fontId="31" fillId="33" borderId="11" xfId="0" applyFont="1" applyFill="1" applyBorder="1" applyProtection="1"/>
    <xf numFmtId="0" fontId="31" fillId="33" borderId="10" xfId="0" applyFont="1" applyFill="1" applyBorder="1" applyProtection="1"/>
    <xf numFmtId="9" fontId="31" fillId="33" borderId="10" xfId="42" applyFont="1" applyFill="1" applyBorder="1" applyProtection="1"/>
    <xf numFmtId="0" fontId="31" fillId="33" borderId="10" xfId="0" applyFont="1" applyFill="1" applyBorder="1" applyAlignment="1" applyProtection="1">
      <alignment horizontal="center"/>
    </xf>
    <xf numFmtId="0" fontId="31" fillId="33" borderId="18" xfId="0" applyFont="1" applyFill="1" applyBorder="1" applyAlignment="1" applyProtection="1">
      <alignment horizontal="center"/>
    </xf>
    <xf numFmtId="2" fontId="31" fillId="33" borderId="21" xfId="0" applyNumberFormat="1" applyFont="1" applyFill="1" applyBorder="1" applyAlignment="1" applyProtection="1">
      <alignment horizontal="center"/>
    </xf>
    <xf numFmtId="2" fontId="31" fillId="33" borderId="17" xfId="0" applyNumberFormat="1" applyFont="1" applyFill="1" applyBorder="1" applyAlignment="1" applyProtection="1">
      <alignment horizontal="center"/>
    </xf>
    <xf numFmtId="2" fontId="31" fillId="33" borderId="22" xfId="0" applyNumberFormat="1" applyFont="1" applyFill="1" applyBorder="1" applyAlignment="1" applyProtection="1">
      <alignment horizontal="center"/>
    </xf>
    <xf numFmtId="2" fontId="31" fillId="33" borderId="18" xfId="0" applyNumberFormat="1" applyFont="1" applyFill="1" applyBorder="1" applyAlignment="1" applyProtection="1">
      <alignment horizontal="center"/>
    </xf>
    <xf numFmtId="0" fontId="31" fillId="36" borderId="22" xfId="0" applyFont="1" applyFill="1" applyBorder="1" applyAlignment="1" applyProtection="1">
      <alignment horizontal="center"/>
    </xf>
    <xf numFmtId="2" fontId="31" fillId="37" borderId="10" xfId="0" applyNumberFormat="1" applyFont="1" applyFill="1" applyBorder="1" applyAlignment="1" applyProtection="1">
      <alignment horizontal="center"/>
    </xf>
    <xf numFmtId="2" fontId="31" fillId="37" borderId="18" xfId="0" applyNumberFormat="1" applyFont="1" applyFill="1" applyBorder="1" applyAlignment="1" applyProtection="1">
      <alignment horizontal="center"/>
    </xf>
    <xf numFmtId="164" fontId="31" fillId="0" borderId="23" xfId="0" applyNumberFormat="1" applyFont="1" applyBorder="1" applyAlignment="1" applyProtection="1">
      <alignment horizontal="center"/>
    </xf>
    <xf numFmtId="0" fontId="31" fillId="0" borderId="0" xfId="0" applyFont="1"/>
    <xf numFmtId="0" fontId="0" fillId="35" borderId="14" xfId="0" applyFill="1" applyBorder="1" applyProtection="1"/>
    <xf numFmtId="0" fontId="0" fillId="35" borderId="15" xfId="0" applyFill="1" applyBorder="1" applyProtection="1"/>
    <xf numFmtId="9" fontId="0" fillId="35" borderId="15" xfId="42" applyFont="1" applyFill="1" applyBorder="1" applyProtection="1"/>
    <xf numFmtId="0" fontId="0" fillId="35" borderId="15" xfId="0" applyFill="1" applyBorder="1" applyAlignment="1" applyProtection="1">
      <alignment horizontal="center"/>
    </xf>
    <xf numFmtId="0" fontId="0" fillId="35" borderId="16" xfId="0" applyFill="1" applyBorder="1" applyAlignment="1" applyProtection="1">
      <alignment horizontal="center"/>
    </xf>
    <xf numFmtId="2" fontId="0" fillId="35" borderId="44" xfId="0" applyNumberFormat="1" applyFill="1" applyBorder="1" applyAlignment="1" applyProtection="1">
      <alignment horizontal="center"/>
    </xf>
    <xf numFmtId="2" fontId="0" fillId="35" borderId="41" xfId="0" applyNumberFormat="1" applyFill="1" applyBorder="1" applyAlignment="1" applyProtection="1">
      <alignment horizontal="center"/>
    </xf>
    <xf numFmtId="2" fontId="0" fillId="35" borderId="16" xfId="0" applyNumberFormat="1" applyFill="1" applyBorder="1" applyAlignment="1" applyProtection="1">
      <alignment horizontal="center"/>
    </xf>
    <xf numFmtId="0" fontId="0" fillId="35" borderId="0" xfId="0" applyFill="1"/>
    <xf numFmtId="0" fontId="23" fillId="35" borderId="10" xfId="45" applyFill="1" applyBorder="1" applyProtection="1"/>
    <xf numFmtId="0" fontId="23" fillId="33" borderId="10" xfId="45" applyFill="1" applyBorder="1" applyProtection="1"/>
    <xf numFmtId="0" fontId="23" fillId="0" borderId="0" xfId="45"/>
    <xf numFmtId="0" fontId="23" fillId="35" borderId="0" xfId="45" applyFill="1"/>
    <xf numFmtId="0" fontId="23" fillId="35" borderId="15" xfId="45" applyFill="1" applyBorder="1" applyProtection="1"/>
    <xf numFmtId="0" fontId="32" fillId="0" borderId="0" xfId="0" applyFont="1"/>
    <xf numFmtId="0" fontId="0" fillId="39" borderId="0" xfId="0" applyFill="1" applyProtection="1">
      <protection locked="0"/>
    </xf>
    <xf numFmtId="0" fontId="0" fillId="39" borderId="0" xfId="0" applyFill="1" applyProtection="1"/>
    <xf numFmtId="0" fontId="0" fillId="39" borderId="46" xfId="0" applyFill="1" applyBorder="1" applyProtection="1">
      <protection locked="0"/>
    </xf>
    <xf numFmtId="0" fontId="0" fillId="39" borderId="46" xfId="0" applyFill="1" applyBorder="1" applyProtection="1"/>
    <xf numFmtId="0" fontId="16" fillId="34" borderId="19" xfId="0" applyFont="1" applyFill="1" applyBorder="1" applyAlignment="1" applyProtection="1">
      <alignment horizontal="center" wrapText="1"/>
    </xf>
    <xf numFmtId="164" fontId="20" fillId="0" borderId="0" xfId="0" applyNumberFormat="1" applyFont="1" applyAlignment="1">
      <alignment horizontal="center"/>
    </xf>
    <xf numFmtId="0" fontId="26" fillId="0" borderId="0" xfId="45" applyFont="1" applyAlignment="1"/>
    <xf numFmtId="0" fontId="34" fillId="0" borderId="0" xfId="0" applyFont="1" applyAlignment="1"/>
    <xf numFmtId="0" fontId="34" fillId="0" borderId="0" xfId="0" applyFont="1"/>
    <xf numFmtId="0" fontId="29" fillId="0" borderId="0" xfId="0" applyFont="1"/>
    <xf numFmtId="0" fontId="28" fillId="0" borderId="0" xfId="0" applyFont="1"/>
    <xf numFmtId="0" fontId="16" fillId="0" borderId="28" xfId="0" applyFont="1" applyBorder="1" applyProtection="1">
      <protection locked="0"/>
    </xf>
    <xf numFmtId="0" fontId="0" fillId="0" borderId="0" xfId="0" applyNumberFormat="1" applyProtection="1">
      <protection locked="0"/>
    </xf>
    <xf numFmtId="17" fontId="16" fillId="36" borderId="42" xfId="0" applyNumberFormat="1" applyFont="1" applyFill="1" applyBorder="1" applyAlignment="1" applyProtection="1">
      <alignment horizontal="right"/>
      <protection locked="0"/>
    </xf>
    <xf numFmtId="0" fontId="28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left" vertical="top" wrapText="1"/>
    </xf>
    <xf numFmtId="0" fontId="16" fillId="37" borderId="19" xfId="0" applyFont="1" applyFill="1" applyBorder="1" applyAlignment="1">
      <alignment horizontal="center"/>
    </xf>
    <xf numFmtId="0" fontId="16" fillId="37" borderId="20" xfId="0" applyFont="1" applyFill="1" applyBorder="1" applyAlignment="1">
      <alignment horizontal="center"/>
    </xf>
    <xf numFmtId="0" fontId="20" fillId="37" borderId="30" xfId="0" applyFont="1" applyFill="1" applyBorder="1" applyAlignment="1">
      <alignment horizontal="center"/>
    </xf>
    <xf numFmtId="0" fontId="20" fillId="37" borderId="31" xfId="0" applyFont="1" applyFill="1" applyBorder="1" applyAlignment="1">
      <alignment horizontal="center"/>
    </xf>
    <xf numFmtId="0" fontId="20" fillId="37" borderId="32" xfId="0" applyFont="1" applyFill="1" applyBorder="1" applyAlignment="1">
      <alignment horizontal="center"/>
    </xf>
    <xf numFmtId="0" fontId="20" fillId="37" borderId="39" xfId="0" applyFont="1" applyFill="1" applyBorder="1" applyAlignment="1">
      <alignment horizontal="center"/>
    </xf>
    <xf numFmtId="0" fontId="20" fillId="37" borderId="0" xfId="0" applyFont="1" applyFill="1" applyBorder="1" applyAlignment="1">
      <alignment horizontal="center"/>
    </xf>
    <xf numFmtId="0" fontId="20" fillId="37" borderId="40" xfId="0" applyFont="1" applyFill="1" applyBorder="1" applyAlignment="1">
      <alignment horizontal="center"/>
    </xf>
    <xf numFmtId="0" fontId="16" fillId="37" borderId="41" xfId="0" applyFont="1" applyFill="1" applyBorder="1" applyAlignment="1">
      <alignment horizontal="center"/>
    </xf>
    <xf numFmtId="0" fontId="16" fillId="37" borderId="15" xfId="0" applyFont="1" applyFill="1" applyBorder="1" applyAlignment="1">
      <alignment horizontal="center"/>
    </xf>
    <xf numFmtId="0" fontId="16" fillId="37" borderId="42" xfId="0" applyFont="1" applyFill="1" applyBorder="1" applyAlignment="1">
      <alignment horizontal="center"/>
    </xf>
    <xf numFmtId="0" fontId="16" fillId="37" borderId="25" xfId="0" applyFont="1" applyFill="1" applyBorder="1" applyAlignment="1">
      <alignment horizontal="center"/>
    </xf>
    <xf numFmtId="0" fontId="28" fillId="37" borderId="16" xfId="0" applyFont="1" applyFill="1" applyBorder="1" applyAlignment="1" applyProtection="1">
      <alignment horizontal="center" wrapText="1"/>
      <protection locked="0"/>
    </xf>
    <xf numFmtId="0" fontId="28" fillId="37" borderId="28" xfId="0" applyFont="1" applyFill="1" applyBorder="1" applyAlignment="1" applyProtection="1">
      <alignment horizontal="center" wrapText="1"/>
      <protection locked="0"/>
    </xf>
    <xf numFmtId="0" fontId="28" fillId="37" borderId="14" xfId="0" applyFont="1" applyFill="1" applyBorder="1" applyAlignment="1" applyProtection="1">
      <alignment horizontal="center" wrapText="1"/>
      <protection locked="0"/>
    </xf>
    <xf numFmtId="0" fontId="29" fillId="0" borderId="0" xfId="0" applyFont="1" applyAlignment="1">
      <alignment horizontal="left"/>
    </xf>
    <xf numFmtId="0" fontId="25" fillId="37" borderId="34" xfId="0" applyFont="1" applyFill="1" applyBorder="1" applyAlignment="1">
      <alignment horizontal="left"/>
    </xf>
    <xf numFmtId="0" fontId="25" fillId="37" borderId="35" xfId="0" applyFont="1" applyFill="1" applyBorder="1" applyAlignment="1">
      <alignment horizontal="left"/>
    </xf>
    <xf numFmtId="0" fontId="20" fillId="37" borderId="28" xfId="0" applyFont="1" applyFill="1" applyBorder="1" applyAlignment="1">
      <alignment horizontal="left"/>
    </xf>
    <xf numFmtId="0" fontId="20" fillId="37" borderId="14" xfId="0" applyFont="1" applyFill="1" applyBorder="1" applyAlignment="1">
      <alignment horizontal="left"/>
    </xf>
    <xf numFmtId="0" fontId="20" fillId="37" borderId="29" xfId="0" applyFont="1" applyFill="1" applyBorder="1" applyAlignment="1">
      <alignment horizontal="left"/>
    </xf>
    <xf numFmtId="0" fontId="20" fillId="37" borderId="12" xfId="0" applyFont="1" applyFill="1" applyBorder="1" applyAlignment="1">
      <alignment horizontal="left"/>
    </xf>
    <xf numFmtId="0" fontId="23" fillId="0" borderId="0" xfId="45" applyAlignment="1">
      <alignment horizontal="left"/>
    </xf>
  </cellXfs>
  <cellStyles count="46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5" builtinId="8"/>
    <cellStyle name="Neutre" xfId="8" builtinId="28" customBuiltin="1"/>
    <cellStyle name="Normal" xfId="0" builtinId="0"/>
    <cellStyle name="Normal 2" xfId="43" xr:uid="{00000000-0005-0000-0000-000020000000}"/>
    <cellStyle name="Normal 3" xfId="44" xr:uid="{00000000-0005-0000-0000-000021000000}"/>
    <cellStyle name="Note" xfId="15" builtinId="10" customBuiltin="1"/>
    <cellStyle name="Pourcentage" xfId="42" builtinId="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30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numFmt numFmtId="164" formatCode="0.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numFmt numFmtId="164" formatCode="0.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2" formatCode="0.00"/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2" formatCode="0.00"/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1" hidden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13" formatCode="0%"/>
      <fill>
        <patternFill patternType="solid">
          <fgColor indexed="64"/>
          <bgColor theme="0" tint="-0.3499862666707357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 tint="-0.3499862666707357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5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7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9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1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3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5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7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9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1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3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'000.01'!$Y$5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'000.01'!$X$6:$X$506</c:f>
              <c:numCache>
                <c:formatCode>General</c:formatCode>
                <c:ptCount val="501"/>
                <c:pt idx="0">
                  <c:v>0</c:v>
                </c:pt>
                <c:pt idx="1">
                  <c:v>104</c:v>
                </c:pt>
                <c:pt idx="2">
                  <c:v>208</c:v>
                </c:pt>
                <c:pt idx="3">
                  <c:v>312</c:v>
                </c:pt>
                <c:pt idx="4">
                  <c:v>416</c:v>
                </c:pt>
                <c:pt idx="5">
                  <c:v>520</c:v>
                </c:pt>
                <c:pt idx="6">
                  <c:v>624</c:v>
                </c:pt>
                <c:pt idx="7">
                  <c:v>728</c:v>
                </c:pt>
                <c:pt idx="8">
                  <c:v>832</c:v>
                </c:pt>
                <c:pt idx="9">
                  <c:v>936</c:v>
                </c:pt>
                <c:pt idx="10">
                  <c:v>1040</c:v>
                </c:pt>
                <c:pt idx="11">
                  <c:v>1144</c:v>
                </c:pt>
                <c:pt idx="12">
                  <c:v>1248</c:v>
                </c:pt>
                <c:pt idx="13">
                  <c:v>1352</c:v>
                </c:pt>
                <c:pt idx="14">
                  <c:v>1456</c:v>
                </c:pt>
                <c:pt idx="15">
                  <c:v>1560</c:v>
                </c:pt>
                <c:pt idx="16">
                  <c:v>1664</c:v>
                </c:pt>
                <c:pt idx="17">
                  <c:v>1768</c:v>
                </c:pt>
                <c:pt idx="18">
                  <c:v>1872</c:v>
                </c:pt>
                <c:pt idx="19">
                  <c:v>1976</c:v>
                </c:pt>
                <c:pt idx="20">
                  <c:v>2080</c:v>
                </c:pt>
                <c:pt idx="21">
                  <c:v>2184</c:v>
                </c:pt>
                <c:pt idx="22">
                  <c:v>2288</c:v>
                </c:pt>
                <c:pt idx="23">
                  <c:v>2392</c:v>
                </c:pt>
                <c:pt idx="24">
                  <c:v>2496</c:v>
                </c:pt>
                <c:pt idx="25">
                  <c:v>2600</c:v>
                </c:pt>
                <c:pt idx="26">
                  <c:v>2704</c:v>
                </c:pt>
                <c:pt idx="27">
                  <c:v>2808</c:v>
                </c:pt>
                <c:pt idx="28">
                  <c:v>2912</c:v>
                </c:pt>
                <c:pt idx="29">
                  <c:v>3016</c:v>
                </c:pt>
                <c:pt idx="30">
                  <c:v>3120</c:v>
                </c:pt>
                <c:pt idx="31">
                  <c:v>3224</c:v>
                </c:pt>
                <c:pt idx="32">
                  <c:v>3328</c:v>
                </c:pt>
                <c:pt idx="33">
                  <c:v>3432</c:v>
                </c:pt>
                <c:pt idx="34">
                  <c:v>3536</c:v>
                </c:pt>
                <c:pt idx="35">
                  <c:v>3640</c:v>
                </c:pt>
                <c:pt idx="36">
                  <c:v>3744</c:v>
                </c:pt>
                <c:pt idx="37">
                  <c:v>3848</c:v>
                </c:pt>
                <c:pt idx="38">
                  <c:v>3952</c:v>
                </c:pt>
                <c:pt idx="39">
                  <c:v>4056</c:v>
                </c:pt>
                <c:pt idx="40">
                  <c:v>4160</c:v>
                </c:pt>
                <c:pt idx="41">
                  <c:v>4264</c:v>
                </c:pt>
                <c:pt idx="42">
                  <c:v>4368</c:v>
                </c:pt>
                <c:pt idx="43">
                  <c:v>4472</c:v>
                </c:pt>
                <c:pt idx="44">
                  <c:v>4576</c:v>
                </c:pt>
                <c:pt idx="45">
                  <c:v>4680</c:v>
                </c:pt>
                <c:pt idx="46">
                  <c:v>4784</c:v>
                </c:pt>
                <c:pt idx="47">
                  <c:v>4888</c:v>
                </c:pt>
                <c:pt idx="48">
                  <c:v>4992</c:v>
                </c:pt>
                <c:pt idx="49">
                  <c:v>5096</c:v>
                </c:pt>
                <c:pt idx="50">
                  <c:v>5200</c:v>
                </c:pt>
                <c:pt idx="51">
                  <c:v>5304</c:v>
                </c:pt>
                <c:pt idx="52">
                  <c:v>5408</c:v>
                </c:pt>
                <c:pt idx="53">
                  <c:v>5512</c:v>
                </c:pt>
                <c:pt idx="54">
                  <c:v>5616</c:v>
                </c:pt>
                <c:pt idx="55">
                  <c:v>5720</c:v>
                </c:pt>
                <c:pt idx="56">
                  <c:v>5824</c:v>
                </c:pt>
                <c:pt idx="57">
                  <c:v>5928</c:v>
                </c:pt>
                <c:pt idx="58">
                  <c:v>6032</c:v>
                </c:pt>
                <c:pt idx="59">
                  <c:v>6136</c:v>
                </c:pt>
                <c:pt idx="60">
                  <c:v>6240</c:v>
                </c:pt>
                <c:pt idx="61">
                  <c:v>6344</c:v>
                </c:pt>
                <c:pt idx="62">
                  <c:v>6448</c:v>
                </c:pt>
                <c:pt idx="63">
                  <c:v>6552</c:v>
                </c:pt>
                <c:pt idx="64">
                  <c:v>6656</c:v>
                </c:pt>
                <c:pt idx="65">
                  <c:v>6760</c:v>
                </c:pt>
                <c:pt idx="66">
                  <c:v>6864</c:v>
                </c:pt>
                <c:pt idx="67">
                  <c:v>6968</c:v>
                </c:pt>
                <c:pt idx="68">
                  <c:v>7072</c:v>
                </c:pt>
                <c:pt idx="69">
                  <c:v>7176</c:v>
                </c:pt>
                <c:pt idx="70">
                  <c:v>7280</c:v>
                </c:pt>
                <c:pt idx="71">
                  <c:v>7384</c:v>
                </c:pt>
                <c:pt idx="72">
                  <c:v>7488</c:v>
                </c:pt>
                <c:pt idx="73">
                  <c:v>7592</c:v>
                </c:pt>
                <c:pt idx="74">
                  <c:v>7696</c:v>
                </c:pt>
                <c:pt idx="75">
                  <c:v>7800</c:v>
                </c:pt>
                <c:pt idx="76">
                  <c:v>7904</c:v>
                </c:pt>
                <c:pt idx="77">
                  <c:v>8008</c:v>
                </c:pt>
                <c:pt idx="78">
                  <c:v>8112</c:v>
                </c:pt>
                <c:pt idx="79">
                  <c:v>8216</c:v>
                </c:pt>
                <c:pt idx="80">
                  <c:v>8320</c:v>
                </c:pt>
                <c:pt idx="81">
                  <c:v>8424</c:v>
                </c:pt>
                <c:pt idx="82">
                  <c:v>8528</c:v>
                </c:pt>
                <c:pt idx="83">
                  <c:v>8632</c:v>
                </c:pt>
                <c:pt idx="84">
                  <c:v>8736</c:v>
                </c:pt>
                <c:pt idx="85">
                  <c:v>8840</c:v>
                </c:pt>
                <c:pt idx="86">
                  <c:v>8944</c:v>
                </c:pt>
                <c:pt idx="87">
                  <c:v>9048</c:v>
                </c:pt>
                <c:pt idx="88">
                  <c:v>9152</c:v>
                </c:pt>
                <c:pt idx="89">
                  <c:v>9256</c:v>
                </c:pt>
                <c:pt idx="90">
                  <c:v>9360</c:v>
                </c:pt>
                <c:pt idx="91">
                  <c:v>9464</c:v>
                </c:pt>
                <c:pt idx="92">
                  <c:v>9568</c:v>
                </c:pt>
                <c:pt idx="93">
                  <c:v>9672</c:v>
                </c:pt>
                <c:pt idx="94">
                  <c:v>9776</c:v>
                </c:pt>
                <c:pt idx="95">
                  <c:v>9880</c:v>
                </c:pt>
                <c:pt idx="96">
                  <c:v>9984</c:v>
                </c:pt>
                <c:pt idx="97">
                  <c:v>10088</c:v>
                </c:pt>
                <c:pt idx="98">
                  <c:v>10192</c:v>
                </c:pt>
                <c:pt idx="99">
                  <c:v>10296</c:v>
                </c:pt>
                <c:pt idx="100">
                  <c:v>10400</c:v>
                </c:pt>
                <c:pt idx="101">
                  <c:v>10504</c:v>
                </c:pt>
                <c:pt idx="102">
                  <c:v>10608</c:v>
                </c:pt>
                <c:pt idx="103">
                  <c:v>10712</c:v>
                </c:pt>
                <c:pt idx="104">
                  <c:v>10816</c:v>
                </c:pt>
                <c:pt idx="105">
                  <c:v>10920</c:v>
                </c:pt>
                <c:pt idx="106">
                  <c:v>11024</c:v>
                </c:pt>
                <c:pt idx="107">
                  <c:v>11128</c:v>
                </c:pt>
                <c:pt idx="108">
                  <c:v>11232</c:v>
                </c:pt>
                <c:pt idx="109">
                  <c:v>11336</c:v>
                </c:pt>
                <c:pt idx="110">
                  <c:v>11440</c:v>
                </c:pt>
                <c:pt idx="111">
                  <c:v>11544</c:v>
                </c:pt>
                <c:pt idx="112">
                  <c:v>11648</c:v>
                </c:pt>
                <c:pt idx="113">
                  <c:v>11752</c:v>
                </c:pt>
                <c:pt idx="114">
                  <c:v>11856</c:v>
                </c:pt>
                <c:pt idx="115">
                  <c:v>11960</c:v>
                </c:pt>
                <c:pt idx="116">
                  <c:v>12064</c:v>
                </c:pt>
                <c:pt idx="117">
                  <c:v>12168</c:v>
                </c:pt>
                <c:pt idx="118">
                  <c:v>12272</c:v>
                </c:pt>
                <c:pt idx="119">
                  <c:v>12376</c:v>
                </c:pt>
                <c:pt idx="120">
                  <c:v>12480</c:v>
                </c:pt>
                <c:pt idx="121">
                  <c:v>12584</c:v>
                </c:pt>
                <c:pt idx="122">
                  <c:v>12688</c:v>
                </c:pt>
                <c:pt idx="123">
                  <c:v>12792</c:v>
                </c:pt>
                <c:pt idx="124">
                  <c:v>12896</c:v>
                </c:pt>
                <c:pt idx="125">
                  <c:v>13000</c:v>
                </c:pt>
                <c:pt idx="126">
                  <c:v>13104</c:v>
                </c:pt>
                <c:pt idx="127">
                  <c:v>13208</c:v>
                </c:pt>
                <c:pt idx="128">
                  <c:v>13312</c:v>
                </c:pt>
                <c:pt idx="129">
                  <c:v>13416</c:v>
                </c:pt>
                <c:pt idx="130">
                  <c:v>13520</c:v>
                </c:pt>
                <c:pt idx="131">
                  <c:v>13624</c:v>
                </c:pt>
                <c:pt idx="132">
                  <c:v>13728</c:v>
                </c:pt>
                <c:pt idx="133">
                  <c:v>13832</c:v>
                </c:pt>
                <c:pt idx="134">
                  <c:v>13936</c:v>
                </c:pt>
                <c:pt idx="135">
                  <c:v>14040</c:v>
                </c:pt>
                <c:pt idx="136">
                  <c:v>14144</c:v>
                </c:pt>
                <c:pt idx="137">
                  <c:v>14248</c:v>
                </c:pt>
                <c:pt idx="138">
                  <c:v>14352</c:v>
                </c:pt>
                <c:pt idx="139">
                  <c:v>14456</c:v>
                </c:pt>
                <c:pt idx="140">
                  <c:v>14560</c:v>
                </c:pt>
                <c:pt idx="141">
                  <c:v>14664</c:v>
                </c:pt>
                <c:pt idx="142">
                  <c:v>14768</c:v>
                </c:pt>
                <c:pt idx="143">
                  <c:v>14872</c:v>
                </c:pt>
                <c:pt idx="144">
                  <c:v>14976</c:v>
                </c:pt>
                <c:pt idx="145">
                  <c:v>15080</c:v>
                </c:pt>
                <c:pt idx="146">
                  <c:v>15184</c:v>
                </c:pt>
                <c:pt idx="147">
                  <c:v>15288</c:v>
                </c:pt>
                <c:pt idx="148">
                  <c:v>15392</c:v>
                </c:pt>
                <c:pt idx="149">
                  <c:v>15496</c:v>
                </c:pt>
                <c:pt idx="150">
                  <c:v>15600</c:v>
                </c:pt>
                <c:pt idx="151">
                  <c:v>15704</c:v>
                </c:pt>
                <c:pt idx="152">
                  <c:v>15808</c:v>
                </c:pt>
                <c:pt idx="153">
                  <c:v>15912</c:v>
                </c:pt>
                <c:pt idx="154">
                  <c:v>16016</c:v>
                </c:pt>
                <c:pt idx="155">
                  <c:v>16120</c:v>
                </c:pt>
                <c:pt idx="156">
                  <c:v>16224</c:v>
                </c:pt>
                <c:pt idx="157">
                  <c:v>16328</c:v>
                </c:pt>
                <c:pt idx="158">
                  <c:v>16432</c:v>
                </c:pt>
                <c:pt idx="159">
                  <c:v>16536</c:v>
                </c:pt>
                <c:pt idx="160">
                  <c:v>16640</c:v>
                </c:pt>
                <c:pt idx="161">
                  <c:v>16744</c:v>
                </c:pt>
                <c:pt idx="162">
                  <c:v>16848</c:v>
                </c:pt>
                <c:pt idx="163">
                  <c:v>16952</c:v>
                </c:pt>
                <c:pt idx="164">
                  <c:v>17056</c:v>
                </c:pt>
                <c:pt idx="165">
                  <c:v>17160</c:v>
                </c:pt>
                <c:pt idx="166">
                  <c:v>17264</c:v>
                </c:pt>
                <c:pt idx="167">
                  <c:v>17368</c:v>
                </c:pt>
                <c:pt idx="168">
                  <c:v>17472</c:v>
                </c:pt>
                <c:pt idx="169">
                  <c:v>17576</c:v>
                </c:pt>
                <c:pt idx="170">
                  <c:v>17680</c:v>
                </c:pt>
                <c:pt idx="171">
                  <c:v>17784</c:v>
                </c:pt>
                <c:pt idx="172">
                  <c:v>17888</c:v>
                </c:pt>
                <c:pt idx="173">
                  <c:v>17992</c:v>
                </c:pt>
                <c:pt idx="174">
                  <c:v>18096</c:v>
                </c:pt>
                <c:pt idx="175">
                  <c:v>18200</c:v>
                </c:pt>
                <c:pt idx="176">
                  <c:v>18304</c:v>
                </c:pt>
                <c:pt idx="177">
                  <c:v>18408</c:v>
                </c:pt>
                <c:pt idx="178">
                  <c:v>18512</c:v>
                </c:pt>
                <c:pt idx="179">
                  <c:v>18616</c:v>
                </c:pt>
                <c:pt idx="180">
                  <c:v>18720</c:v>
                </c:pt>
                <c:pt idx="181">
                  <c:v>18824</c:v>
                </c:pt>
                <c:pt idx="182">
                  <c:v>18928</c:v>
                </c:pt>
                <c:pt idx="183">
                  <c:v>19032</c:v>
                </c:pt>
                <c:pt idx="184">
                  <c:v>19136</c:v>
                </c:pt>
                <c:pt idx="185">
                  <c:v>19240</c:v>
                </c:pt>
                <c:pt idx="186">
                  <c:v>19344</c:v>
                </c:pt>
                <c:pt idx="187">
                  <c:v>19448</c:v>
                </c:pt>
                <c:pt idx="188">
                  <c:v>19552</c:v>
                </c:pt>
                <c:pt idx="189">
                  <c:v>19656</c:v>
                </c:pt>
                <c:pt idx="190">
                  <c:v>19760</c:v>
                </c:pt>
                <c:pt idx="191">
                  <c:v>19864</c:v>
                </c:pt>
                <c:pt idx="192">
                  <c:v>19968</c:v>
                </c:pt>
                <c:pt idx="193">
                  <c:v>20072</c:v>
                </c:pt>
                <c:pt idx="194">
                  <c:v>20176</c:v>
                </c:pt>
                <c:pt idx="195">
                  <c:v>20280</c:v>
                </c:pt>
                <c:pt idx="196">
                  <c:v>20384</c:v>
                </c:pt>
                <c:pt idx="197">
                  <c:v>20488</c:v>
                </c:pt>
                <c:pt idx="198">
                  <c:v>20592</c:v>
                </c:pt>
                <c:pt idx="199">
                  <c:v>20696</c:v>
                </c:pt>
                <c:pt idx="200">
                  <c:v>20800</c:v>
                </c:pt>
                <c:pt idx="201">
                  <c:v>20904</c:v>
                </c:pt>
                <c:pt idx="202">
                  <c:v>21008</c:v>
                </c:pt>
                <c:pt idx="203">
                  <c:v>21112</c:v>
                </c:pt>
                <c:pt idx="204">
                  <c:v>21216</c:v>
                </c:pt>
                <c:pt idx="205">
                  <c:v>21320</c:v>
                </c:pt>
                <c:pt idx="206">
                  <c:v>21424</c:v>
                </c:pt>
                <c:pt idx="207">
                  <c:v>21528</c:v>
                </c:pt>
                <c:pt idx="208">
                  <c:v>21632</c:v>
                </c:pt>
                <c:pt idx="209">
                  <c:v>21736</c:v>
                </c:pt>
                <c:pt idx="210">
                  <c:v>21840</c:v>
                </c:pt>
                <c:pt idx="211">
                  <c:v>21944</c:v>
                </c:pt>
                <c:pt idx="212">
                  <c:v>22048</c:v>
                </c:pt>
                <c:pt idx="213">
                  <c:v>22152</c:v>
                </c:pt>
                <c:pt idx="214">
                  <c:v>22256</c:v>
                </c:pt>
                <c:pt idx="215">
                  <c:v>22360</c:v>
                </c:pt>
                <c:pt idx="216">
                  <c:v>22464</c:v>
                </c:pt>
                <c:pt idx="217">
                  <c:v>22568</c:v>
                </c:pt>
                <c:pt idx="218">
                  <c:v>22672</c:v>
                </c:pt>
                <c:pt idx="219">
                  <c:v>22776</c:v>
                </c:pt>
                <c:pt idx="220">
                  <c:v>22880</c:v>
                </c:pt>
                <c:pt idx="221">
                  <c:v>22984</c:v>
                </c:pt>
                <c:pt idx="222">
                  <c:v>23088</c:v>
                </c:pt>
                <c:pt idx="223">
                  <c:v>23192</c:v>
                </c:pt>
                <c:pt idx="224">
                  <c:v>23296</c:v>
                </c:pt>
                <c:pt idx="225">
                  <c:v>23400</c:v>
                </c:pt>
                <c:pt idx="226">
                  <c:v>23504</c:v>
                </c:pt>
                <c:pt idx="227">
                  <c:v>23608</c:v>
                </c:pt>
                <c:pt idx="228">
                  <c:v>23712</c:v>
                </c:pt>
                <c:pt idx="229">
                  <c:v>23816</c:v>
                </c:pt>
                <c:pt idx="230">
                  <c:v>23920</c:v>
                </c:pt>
                <c:pt idx="231">
                  <c:v>24024</c:v>
                </c:pt>
                <c:pt idx="232">
                  <c:v>24128</c:v>
                </c:pt>
                <c:pt idx="233">
                  <c:v>24232</c:v>
                </c:pt>
                <c:pt idx="234">
                  <c:v>24336</c:v>
                </c:pt>
                <c:pt idx="235">
                  <c:v>24440</c:v>
                </c:pt>
                <c:pt idx="236">
                  <c:v>24544</c:v>
                </c:pt>
                <c:pt idx="237">
                  <c:v>24648</c:v>
                </c:pt>
                <c:pt idx="238">
                  <c:v>24752</c:v>
                </c:pt>
                <c:pt idx="239">
                  <c:v>24856</c:v>
                </c:pt>
                <c:pt idx="240">
                  <c:v>24960</c:v>
                </c:pt>
                <c:pt idx="241">
                  <c:v>25064</c:v>
                </c:pt>
                <c:pt idx="242">
                  <c:v>25168</c:v>
                </c:pt>
                <c:pt idx="243">
                  <c:v>25272</c:v>
                </c:pt>
                <c:pt idx="244">
                  <c:v>25376</c:v>
                </c:pt>
                <c:pt idx="245">
                  <c:v>25480</c:v>
                </c:pt>
                <c:pt idx="246">
                  <c:v>25584</c:v>
                </c:pt>
                <c:pt idx="247">
                  <c:v>25688</c:v>
                </c:pt>
                <c:pt idx="248">
                  <c:v>25792</c:v>
                </c:pt>
                <c:pt idx="249">
                  <c:v>25896</c:v>
                </c:pt>
                <c:pt idx="250">
                  <c:v>26000</c:v>
                </c:pt>
                <c:pt idx="251">
                  <c:v>26104</c:v>
                </c:pt>
                <c:pt idx="252">
                  <c:v>26208</c:v>
                </c:pt>
                <c:pt idx="253">
                  <c:v>26312</c:v>
                </c:pt>
                <c:pt idx="254">
                  <c:v>26416</c:v>
                </c:pt>
                <c:pt idx="255">
                  <c:v>26520</c:v>
                </c:pt>
                <c:pt idx="256">
                  <c:v>26624</c:v>
                </c:pt>
                <c:pt idx="257">
                  <c:v>26728</c:v>
                </c:pt>
                <c:pt idx="258">
                  <c:v>26832</c:v>
                </c:pt>
                <c:pt idx="259">
                  <c:v>26936</c:v>
                </c:pt>
                <c:pt idx="260">
                  <c:v>27040</c:v>
                </c:pt>
                <c:pt idx="261">
                  <c:v>27144</c:v>
                </c:pt>
                <c:pt idx="262">
                  <c:v>27248</c:v>
                </c:pt>
                <c:pt idx="263">
                  <c:v>27352</c:v>
                </c:pt>
                <c:pt idx="264">
                  <c:v>27456</c:v>
                </c:pt>
                <c:pt idx="265">
                  <c:v>27560</c:v>
                </c:pt>
                <c:pt idx="266">
                  <c:v>27664</c:v>
                </c:pt>
                <c:pt idx="267">
                  <c:v>27768</c:v>
                </c:pt>
                <c:pt idx="268">
                  <c:v>27872</c:v>
                </c:pt>
                <c:pt idx="269">
                  <c:v>27976</c:v>
                </c:pt>
                <c:pt idx="270">
                  <c:v>28080</c:v>
                </c:pt>
                <c:pt idx="271">
                  <c:v>28184</c:v>
                </c:pt>
                <c:pt idx="272">
                  <c:v>28288</c:v>
                </c:pt>
                <c:pt idx="273">
                  <c:v>28392</c:v>
                </c:pt>
                <c:pt idx="274">
                  <c:v>28496</c:v>
                </c:pt>
                <c:pt idx="275">
                  <c:v>28600</c:v>
                </c:pt>
                <c:pt idx="276">
                  <c:v>28704</c:v>
                </c:pt>
                <c:pt idx="277">
                  <c:v>28808</c:v>
                </c:pt>
                <c:pt idx="278">
                  <c:v>28912</c:v>
                </c:pt>
                <c:pt idx="279">
                  <c:v>29016</c:v>
                </c:pt>
                <c:pt idx="280">
                  <c:v>29120</c:v>
                </c:pt>
                <c:pt idx="281">
                  <c:v>29224</c:v>
                </c:pt>
                <c:pt idx="282">
                  <c:v>29328</c:v>
                </c:pt>
                <c:pt idx="283">
                  <c:v>29432</c:v>
                </c:pt>
                <c:pt idx="284">
                  <c:v>29536</c:v>
                </c:pt>
                <c:pt idx="285">
                  <c:v>29640</c:v>
                </c:pt>
                <c:pt idx="286">
                  <c:v>29744</c:v>
                </c:pt>
                <c:pt idx="287">
                  <c:v>29848</c:v>
                </c:pt>
                <c:pt idx="288">
                  <c:v>29952</c:v>
                </c:pt>
                <c:pt idx="289">
                  <c:v>30056</c:v>
                </c:pt>
                <c:pt idx="290">
                  <c:v>30160</c:v>
                </c:pt>
                <c:pt idx="291">
                  <c:v>30264</c:v>
                </c:pt>
                <c:pt idx="292">
                  <c:v>30368</c:v>
                </c:pt>
                <c:pt idx="293">
                  <c:v>30472</c:v>
                </c:pt>
                <c:pt idx="294">
                  <c:v>30576</c:v>
                </c:pt>
                <c:pt idx="295">
                  <c:v>30680</c:v>
                </c:pt>
                <c:pt idx="296">
                  <c:v>30784</c:v>
                </c:pt>
                <c:pt idx="297">
                  <c:v>30888</c:v>
                </c:pt>
                <c:pt idx="298">
                  <c:v>30992</c:v>
                </c:pt>
                <c:pt idx="299">
                  <c:v>31096</c:v>
                </c:pt>
                <c:pt idx="300">
                  <c:v>31200</c:v>
                </c:pt>
                <c:pt idx="301">
                  <c:v>31304</c:v>
                </c:pt>
                <c:pt idx="302">
                  <c:v>31408</c:v>
                </c:pt>
                <c:pt idx="303">
                  <c:v>31512</c:v>
                </c:pt>
                <c:pt idx="304">
                  <c:v>31616</c:v>
                </c:pt>
                <c:pt idx="305">
                  <c:v>31720</c:v>
                </c:pt>
                <c:pt idx="306">
                  <c:v>31824</c:v>
                </c:pt>
                <c:pt idx="307">
                  <c:v>31928</c:v>
                </c:pt>
                <c:pt idx="308">
                  <c:v>32032</c:v>
                </c:pt>
                <c:pt idx="309">
                  <c:v>32136</c:v>
                </c:pt>
                <c:pt idx="310">
                  <c:v>32240</c:v>
                </c:pt>
                <c:pt idx="311">
                  <c:v>32344</c:v>
                </c:pt>
                <c:pt idx="312">
                  <c:v>32448</c:v>
                </c:pt>
                <c:pt idx="313">
                  <c:v>32552</c:v>
                </c:pt>
                <c:pt idx="314">
                  <c:v>32656</c:v>
                </c:pt>
                <c:pt idx="315">
                  <c:v>32760</c:v>
                </c:pt>
                <c:pt idx="316">
                  <c:v>32864</c:v>
                </c:pt>
                <c:pt idx="317">
                  <c:v>32968</c:v>
                </c:pt>
                <c:pt idx="318">
                  <c:v>33072</c:v>
                </c:pt>
                <c:pt idx="319">
                  <c:v>33176</c:v>
                </c:pt>
                <c:pt idx="320">
                  <c:v>33280</c:v>
                </c:pt>
                <c:pt idx="321">
                  <c:v>33384</c:v>
                </c:pt>
                <c:pt idx="322">
                  <c:v>33488</c:v>
                </c:pt>
                <c:pt idx="323">
                  <c:v>33592</c:v>
                </c:pt>
                <c:pt idx="324">
                  <c:v>33696</c:v>
                </c:pt>
                <c:pt idx="325">
                  <c:v>33800</c:v>
                </c:pt>
                <c:pt idx="326">
                  <c:v>33904</c:v>
                </c:pt>
                <c:pt idx="327">
                  <c:v>34008</c:v>
                </c:pt>
                <c:pt idx="328">
                  <c:v>34112</c:v>
                </c:pt>
                <c:pt idx="329">
                  <c:v>34216</c:v>
                </c:pt>
                <c:pt idx="330">
                  <c:v>34320</c:v>
                </c:pt>
                <c:pt idx="331">
                  <c:v>34424</c:v>
                </c:pt>
                <c:pt idx="332">
                  <c:v>34528</c:v>
                </c:pt>
                <c:pt idx="333">
                  <c:v>34632</c:v>
                </c:pt>
                <c:pt idx="334">
                  <c:v>34736</c:v>
                </c:pt>
                <c:pt idx="335">
                  <c:v>34840</c:v>
                </c:pt>
                <c:pt idx="336">
                  <c:v>34944</c:v>
                </c:pt>
                <c:pt idx="337">
                  <c:v>35048</c:v>
                </c:pt>
                <c:pt idx="338">
                  <c:v>35152</c:v>
                </c:pt>
                <c:pt idx="339">
                  <c:v>35256</c:v>
                </c:pt>
                <c:pt idx="340">
                  <c:v>35360</c:v>
                </c:pt>
                <c:pt idx="341">
                  <c:v>35464</c:v>
                </c:pt>
                <c:pt idx="342">
                  <c:v>35568</c:v>
                </c:pt>
                <c:pt idx="343">
                  <c:v>35672</c:v>
                </c:pt>
                <c:pt idx="344">
                  <c:v>35776</c:v>
                </c:pt>
                <c:pt idx="345">
                  <c:v>35880</c:v>
                </c:pt>
                <c:pt idx="346">
                  <c:v>35984</c:v>
                </c:pt>
                <c:pt idx="347">
                  <c:v>36088</c:v>
                </c:pt>
                <c:pt idx="348">
                  <c:v>36192</c:v>
                </c:pt>
                <c:pt idx="349">
                  <c:v>36296</c:v>
                </c:pt>
                <c:pt idx="350">
                  <c:v>36400</c:v>
                </c:pt>
                <c:pt idx="351">
                  <c:v>36504</c:v>
                </c:pt>
                <c:pt idx="352">
                  <c:v>36608</c:v>
                </c:pt>
                <c:pt idx="353">
                  <c:v>36712</c:v>
                </c:pt>
                <c:pt idx="354">
                  <c:v>36816</c:v>
                </c:pt>
                <c:pt idx="355">
                  <c:v>36920</c:v>
                </c:pt>
                <c:pt idx="356">
                  <c:v>37024</c:v>
                </c:pt>
                <c:pt idx="357">
                  <c:v>37128</c:v>
                </c:pt>
                <c:pt idx="358">
                  <c:v>37232</c:v>
                </c:pt>
                <c:pt idx="359">
                  <c:v>37336</c:v>
                </c:pt>
                <c:pt idx="360">
                  <c:v>37440</c:v>
                </c:pt>
                <c:pt idx="361">
                  <c:v>37544</c:v>
                </c:pt>
                <c:pt idx="362">
                  <c:v>37648</c:v>
                </c:pt>
                <c:pt idx="363">
                  <c:v>37752</c:v>
                </c:pt>
                <c:pt idx="364">
                  <c:v>37856</c:v>
                </c:pt>
                <c:pt idx="365">
                  <c:v>37960</c:v>
                </c:pt>
                <c:pt idx="366">
                  <c:v>38064</c:v>
                </c:pt>
                <c:pt idx="367">
                  <c:v>38168</c:v>
                </c:pt>
                <c:pt idx="368">
                  <c:v>38272</c:v>
                </c:pt>
                <c:pt idx="369">
                  <c:v>38376</c:v>
                </c:pt>
                <c:pt idx="370">
                  <c:v>38480</c:v>
                </c:pt>
                <c:pt idx="371">
                  <c:v>38584</c:v>
                </c:pt>
                <c:pt idx="372">
                  <c:v>38688</c:v>
                </c:pt>
                <c:pt idx="373">
                  <c:v>38792</c:v>
                </c:pt>
                <c:pt idx="374">
                  <c:v>38896</c:v>
                </c:pt>
                <c:pt idx="375">
                  <c:v>39000</c:v>
                </c:pt>
                <c:pt idx="376">
                  <c:v>39104</c:v>
                </c:pt>
                <c:pt idx="377">
                  <c:v>39208</c:v>
                </c:pt>
                <c:pt idx="378">
                  <c:v>39312</c:v>
                </c:pt>
                <c:pt idx="379">
                  <c:v>39416</c:v>
                </c:pt>
                <c:pt idx="380">
                  <c:v>39520</c:v>
                </c:pt>
                <c:pt idx="381">
                  <c:v>39624</c:v>
                </c:pt>
                <c:pt idx="382">
                  <c:v>39728</c:v>
                </c:pt>
                <c:pt idx="383">
                  <c:v>39832</c:v>
                </c:pt>
                <c:pt idx="384">
                  <c:v>39936</c:v>
                </c:pt>
                <c:pt idx="385">
                  <c:v>40040</c:v>
                </c:pt>
                <c:pt idx="386">
                  <c:v>40144</c:v>
                </c:pt>
                <c:pt idx="387">
                  <c:v>40248</c:v>
                </c:pt>
                <c:pt idx="388">
                  <c:v>40352</c:v>
                </c:pt>
                <c:pt idx="389">
                  <c:v>40456</c:v>
                </c:pt>
                <c:pt idx="390">
                  <c:v>40560</c:v>
                </c:pt>
                <c:pt idx="391">
                  <c:v>40664</c:v>
                </c:pt>
                <c:pt idx="392">
                  <c:v>40768</c:v>
                </c:pt>
                <c:pt idx="393">
                  <c:v>40872</c:v>
                </c:pt>
                <c:pt idx="394">
                  <c:v>40976</c:v>
                </c:pt>
                <c:pt idx="395">
                  <c:v>41080</c:v>
                </c:pt>
                <c:pt idx="396">
                  <c:v>41184</c:v>
                </c:pt>
                <c:pt idx="397">
                  <c:v>41288</c:v>
                </c:pt>
                <c:pt idx="398">
                  <c:v>41392</c:v>
                </c:pt>
                <c:pt idx="399">
                  <c:v>41496</c:v>
                </c:pt>
                <c:pt idx="400">
                  <c:v>41600</c:v>
                </c:pt>
                <c:pt idx="401">
                  <c:v>41704</c:v>
                </c:pt>
                <c:pt idx="402">
                  <c:v>41808</c:v>
                </c:pt>
                <c:pt idx="403">
                  <c:v>41912</c:v>
                </c:pt>
                <c:pt idx="404">
                  <c:v>42016</c:v>
                </c:pt>
                <c:pt idx="405">
                  <c:v>42120</c:v>
                </c:pt>
                <c:pt idx="406">
                  <c:v>42224</c:v>
                </c:pt>
                <c:pt idx="407">
                  <c:v>42328</c:v>
                </c:pt>
                <c:pt idx="408">
                  <c:v>42432</c:v>
                </c:pt>
                <c:pt idx="409">
                  <c:v>42536</c:v>
                </c:pt>
                <c:pt idx="410">
                  <c:v>42640</c:v>
                </c:pt>
                <c:pt idx="411">
                  <c:v>42744</c:v>
                </c:pt>
                <c:pt idx="412">
                  <c:v>42848</c:v>
                </c:pt>
                <c:pt idx="413">
                  <c:v>42952</c:v>
                </c:pt>
                <c:pt idx="414">
                  <c:v>43056</c:v>
                </c:pt>
                <c:pt idx="415">
                  <c:v>43160</c:v>
                </c:pt>
                <c:pt idx="416">
                  <c:v>43264</c:v>
                </c:pt>
                <c:pt idx="417">
                  <c:v>43368</c:v>
                </c:pt>
                <c:pt idx="418">
                  <c:v>43472</c:v>
                </c:pt>
                <c:pt idx="419">
                  <c:v>43576</c:v>
                </c:pt>
                <c:pt idx="420">
                  <c:v>43680</c:v>
                </c:pt>
                <c:pt idx="421">
                  <c:v>43784</c:v>
                </c:pt>
                <c:pt idx="422">
                  <c:v>43888</c:v>
                </c:pt>
                <c:pt idx="423">
                  <c:v>43992</c:v>
                </c:pt>
                <c:pt idx="424">
                  <c:v>44096</c:v>
                </c:pt>
                <c:pt idx="425">
                  <c:v>44200</c:v>
                </c:pt>
                <c:pt idx="426">
                  <c:v>44304</c:v>
                </c:pt>
                <c:pt idx="427">
                  <c:v>44408</c:v>
                </c:pt>
                <c:pt idx="428">
                  <c:v>44512</c:v>
                </c:pt>
                <c:pt idx="429">
                  <c:v>44616</c:v>
                </c:pt>
                <c:pt idx="430">
                  <c:v>44720</c:v>
                </c:pt>
                <c:pt idx="431">
                  <c:v>44824</c:v>
                </c:pt>
                <c:pt idx="432">
                  <c:v>44928</c:v>
                </c:pt>
                <c:pt idx="433">
                  <c:v>45032</c:v>
                </c:pt>
                <c:pt idx="434">
                  <c:v>45136</c:v>
                </c:pt>
                <c:pt idx="435">
                  <c:v>45240</c:v>
                </c:pt>
                <c:pt idx="436">
                  <c:v>45344</c:v>
                </c:pt>
                <c:pt idx="437">
                  <c:v>45448</c:v>
                </c:pt>
                <c:pt idx="438">
                  <c:v>45552</c:v>
                </c:pt>
                <c:pt idx="439">
                  <c:v>45656</c:v>
                </c:pt>
                <c:pt idx="440">
                  <c:v>45760</c:v>
                </c:pt>
                <c:pt idx="441">
                  <c:v>45864</c:v>
                </c:pt>
                <c:pt idx="442">
                  <c:v>45968</c:v>
                </c:pt>
                <c:pt idx="443">
                  <c:v>46072</c:v>
                </c:pt>
                <c:pt idx="444">
                  <c:v>46176</c:v>
                </c:pt>
                <c:pt idx="445">
                  <c:v>46280</c:v>
                </c:pt>
                <c:pt idx="446">
                  <c:v>46384</c:v>
                </c:pt>
                <c:pt idx="447">
                  <c:v>46488</c:v>
                </c:pt>
                <c:pt idx="448">
                  <c:v>46592</c:v>
                </c:pt>
                <c:pt idx="449">
                  <c:v>46696</c:v>
                </c:pt>
                <c:pt idx="450">
                  <c:v>46800</c:v>
                </c:pt>
                <c:pt idx="451">
                  <c:v>46904</c:v>
                </c:pt>
                <c:pt idx="452">
                  <c:v>47008</c:v>
                </c:pt>
                <c:pt idx="453">
                  <c:v>47112</c:v>
                </c:pt>
                <c:pt idx="454">
                  <c:v>47216</c:v>
                </c:pt>
                <c:pt idx="455">
                  <c:v>47320</c:v>
                </c:pt>
                <c:pt idx="456">
                  <c:v>47424</c:v>
                </c:pt>
                <c:pt idx="457">
                  <c:v>47528</c:v>
                </c:pt>
                <c:pt idx="458">
                  <c:v>47632</c:v>
                </c:pt>
                <c:pt idx="459">
                  <c:v>47736</c:v>
                </c:pt>
                <c:pt idx="460">
                  <c:v>47840</c:v>
                </c:pt>
                <c:pt idx="461">
                  <c:v>47944</c:v>
                </c:pt>
                <c:pt idx="462">
                  <c:v>48048</c:v>
                </c:pt>
                <c:pt idx="463">
                  <c:v>48152</c:v>
                </c:pt>
                <c:pt idx="464">
                  <c:v>48256</c:v>
                </c:pt>
                <c:pt idx="465">
                  <c:v>48360</c:v>
                </c:pt>
                <c:pt idx="466">
                  <c:v>48464</c:v>
                </c:pt>
                <c:pt idx="467">
                  <c:v>48568</c:v>
                </c:pt>
                <c:pt idx="468">
                  <c:v>48672</c:v>
                </c:pt>
                <c:pt idx="469">
                  <c:v>48776</c:v>
                </c:pt>
                <c:pt idx="470">
                  <c:v>48880</c:v>
                </c:pt>
                <c:pt idx="471">
                  <c:v>48984</c:v>
                </c:pt>
                <c:pt idx="472">
                  <c:v>49088</c:v>
                </c:pt>
                <c:pt idx="473">
                  <c:v>49192</c:v>
                </c:pt>
                <c:pt idx="474">
                  <c:v>49296</c:v>
                </c:pt>
                <c:pt idx="475">
                  <c:v>49400</c:v>
                </c:pt>
                <c:pt idx="476">
                  <c:v>49504</c:v>
                </c:pt>
                <c:pt idx="477">
                  <c:v>49608</c:v>
                </c:pt>
                <c:pt idx="478">
                  <c:v>49712</c:v>
                </c:pt>
                <c:pt idx="479">
                  <c:v>49816</c:v>
                </c:pt>
                <c:pt idx="480">
                  <c:v>49920</c:v>
                </c:pt>
                <c:pt idx="481">
                  <c:v>50024</c:v>
                </c:pt>
                <c:pt idx="482">
                  <c:v>50128</c:v>
                </c:pt>
                <c:pt idx="483">
                  <c:v>50232</c:v>
                </c:pt>
                <c:pt idx="484">
                  <c:v>50336</c:v>
                </c:pt>
                <c:pt idx="485">
                  <c:v>50440</c:v>
                </c:pt>
                <c:pt idx="486">
                  <c:v>50544</c:v>
                </c:pt>
                <c:pt idx="487">
                  <c:v>50648</c:v>
                </c:pt>
                <c:pt idx="488">
                  <c:v>50752</c:v>
                </c:pt>
                <c:pt idx="489">
                  <c:v>50856</c:v>
                </c:pt>
                <c:pt idx="490">
                  <c:v>50960</c:v>
                </c:pt>
                <c:pt idx="491">
                  <c:v>51064</c:v>
                </c:pt>
                <c:pt idx="492">
                  <c:v>51168</c:v>
                </c:pt>
                <c:pt idx="493">
                  <c:v>51272</c:v>
                </c:pt>
                <c:pt idx="494">
                  <c:v>51376</c:v>
                </c:pt>
                <c:pt idx="495">
                  <c:v>51480</c:v>
                </c:pt>
                <c:pt idx="496">
                  <c:v>51584</c:v>
                </c:pt>
                <c:pt idx="497">
                  <c:v>51688</c:v>
                </c:pt>
                <c:pt idx="498">
                  <c:v>51792</c:v>
                </c:pt>
                <c:pt idx="499">
                  <c:v>51896</c:v>
                </c:pt>
                <c:pt idx="500">
                  <c:v>52000</c:v>
                </c:pt>
              </c:numCache>
            </c:numRef>
          </c:xVal>
          <c:yVal>
            <c:numRef>
              <c:f>'000.01'!$Y$6:$Y$506</c:f>
              <c:numCache>
                <c:formatCode>0.00</c:formatCode>
                <c:ptCount val="501"/>
                <c:pt idx="0">
                  <c:v>0</c:v>
                </c:pt>
                <c:pt idx="1">
                  <c:v>0.16067999999999999</c:v>
                </c:pt>
                <c:pt idx="2">
                  <c:v>0.99918400000000007</c:v>
                </c:pt>
                <c:pt idx="3">
                  <c:v>1.1237759999999999</c:v>
                </c:pt>
                <c:pt idx="4">
                  <c:v>1.2483680000000001</c:v>
                </c:pt>
                <c:pt idx="5">
                  <c:v>1.37296</c:v>
                </c:pt>
                <c:pt idx="6">
                  <c:v>1.497552</c:v>
                </c:pt>
                <c:pt idx="7">
                  <c:v>1.622144</c:v>
                </c:pt>
                <c:pt idx="8">
                  <c:v>1.7467360000000001</c:v>
                </c:pt>
                <c:pt idx="9">
                  <c:v>1.8713280000000001</c:v>
                </c:pt>
                <c:pt idx="10">
                  <c:v>1.9959200000000001</c:v>
                </c:pt>
                <c:pt idx="11">
                  <c:v>2.1205120000000002</c:v>
                </c:pt>
                <c:pt idx="12">
                  <c:v>2.245104</c:v>
                </c:pt>
                <c:pt idx="13">
                  <c:v>2.3696960000000002</c:v>
                </c:pt>
                <c:pt idx="14">
                  <c:v>2.4942880000000001</c:v>
                </c:pt>
                <c:pt idx="15">
                  <c:v>2.6188799999999999</c:v>
                </c:pt>
                <c:pt idx="16">
                  <c:v>2.7434720000000001</c:v>
                </c:pt>
                <c:pt idx="17">
                  <c:v>2.8680639999999999</c:v>
                </c:pt>
                <c:pt idx="18">
                  <c:v>2.9926560000000002</c:v>
                </c:pt>
                <c:pt idx="19">
                  <c:v>3.117248</c:v>
                </c:pt>
                <c:pt idx="20">
                  <c:v>3.2418400000000003</c:v>
                </c:pt>
                <c:pt idx="21">
                  <c:v>3.3664320000000001</c:v>
                </c:pt>
                <c:pt idx="22">
                  <c:v>3.4910240000000003</c:v>
                </c:pt>
                <c:pt idx="23">
                  <c:v>3.6156160000000002</c:v>
                </c:pt>
                <c:pt idx="24">
                  <c:v>3.740208</c:v>
                </c:pt>
                <c:pt idx="25">
                  <c:v>3.8648000000000002</c:v>
                </c:pt>
                <c:pt idx="26">
                  <c:v>3.989392</c:v>
                </c:pt>
                <c:pt idx="27">
                  <c:v>4.1139840000000003</c:v>
                </c:pt>
                <c:pt idx="28">
                  <c:v>4.2385760000000001</c:v>
                </c:pt>
                <c:pt idx="29">
                  <c:v>4.3631679999999999</c:v>
                </c:pt>
                <c:pt idx="30">
                  <c:v>4.4877599999999997</c:v>
                </c:pt>
                <c:pt idx="31">
                  <c:v>4.6123519999999996</c:v>
                </c:pt>
                <c:pt idx="32">
                  <c:v>4.7369440000000003</c:v>
                </c:pt>
                <c:pt idx="33">
                  <c:v>4.8615360000000001</c:v>
                </c:pt>
                <c:pt idx="34">
                  <c:v>4.9861279999999999</c:v>
                </c:pt>
                <c:pt idx="35">
                  <c:v>5.1107200000000006</c:v>
                </c:pt>
                <c:pt idx="36">
                  <c:v>5.2353120000000004</c:v>
                </c:pt>
                <c:pt idx="37">
                  <c:v>5.3599040000000002</c:v>
                </c:pt>
                <c:pt idx="38">
                  <c:v>5.484496</c:v>
                </c:pt>
                <c:pt idx="39">
                  <c:v>5.6090879999999999</c:v>
                </c:pt>
                <c:pt idx="40">
                  <c:v>5.7336800000000006</c:v>
                </c:pt>
                <c:pt idx="41">
                  <c:v>5.8582720000000004</c:v>
                </c:pt>
                <c:pt idx="42">
                  <c:v>5.9828640000000002</c:v>
                </c:pt>
                <c:pt idx="43">
                  <c:v>6.107456</c:v>
                </c:pt>
                <c:pt idx="44">
                  <c:v>6.2320480000000007</c:v>
                </c:pt>
                <c:pt idx="45">
                  <c:v>6.3566400000000005</c:v>
                </c:pt>
                <c:pt idx="46">
                  <c:v>6.4812320000000003</c:v>
                </c:pt>
                <c:pt idx="47">
                  <c:v>6.6058240000000001</c:v>
                </c:pt>
                <c:pt idx="48">
                  <c:v>6.730416</c:v>
                </c:pt>
                <c:pt idx="49">
                  <c:v>6.8550080000000007</c:v>
                </c:pt>
                <c:pt idx="50">
                  <c:v>6.9796000000000005</c:v>
                </c:pt>
                <c:pt idx="51">
                  <c:v>7.1041920000000003</c:v>
                </c:pt>
                <c:pt idx="52">
                  <c:v>7.2287840000000001</c:v>
                </c:pt>
                <c:pt idx="53">
                  <c:v>7.3533759999999999</c:v>
                </c:pt>
                <c:pt idx="54">
                  <c:v>7.4779680000000006</c:v>
                </c:pt>
                <c:pt idx="55">
                  <c:v>7.6025600000000004</c:v>
                </c:pt>
                <c:pt idx="56">
                  <c:v>7.7271520000000002</c:v>
                </c:pt>
                <c:pt idx="57">
                  <c:v>7.8517440000000001</c:v>
                </c:pt>
                <c:pt idx="58">
                  <c:v>7.9763360000000008</c:v>
                </c:pt>
                <c:pt idx="59">
                  <c:v>8.1009279999999997</c:v>
                </c:pt>
                <c:pt idx="60">
                  <c:v>8.2255199999999995</c:v>
                </c:pt>
                <c:pt idx="61">
                  <c:v>8.3501119999999993</c:v>
                </c:pt>
                <c:pt idx="62">
                  <c:v>8.4747039999999991</c:v>
                </c:pt>
                <c:pt idx="63">
                  <c:v>8.5992960000000007</c:v>
                </c:pt>
                <c:pt idx="64">
                  <c:v>8.7238880000000005</c:v>
                </c:pt>
                <c:pt idx="65">
                  <c:v>8.8484800000000003</c:v>
                </c:pt>
                <c:pt idx="66">
                  <c:v>8.9730720000000002</c:v>
                </c:pt>
                <c:pt idx="67">
                  <c:v>9.097664</c:v>
                </c:pt>
                <c:pt idx="68">
                  <c:v>9.2222559999999998</c:v>
                </c:pt>
                <c:pt idx="69">
                  <c:v>9.3468479999999996</c:v>
                </c:pt>
                <c:pt idx="70">
                  <c:v>9.4714400000000012</c:v>
                </c:pt>
                <c:pt idx="71">
                  <c:v>9.596032000000001</c:v>
                </c:pt>
                <c:pt idx="72">
                  <c:v>9.7206240000000008</c:v>
                </c:pt>
                <c:pt idx="73">
                  <c:v>9.8452160000000006</c:v>
                </c:pt>
                <c:pt idx="74">
                  <c:v>9.9698080000000004</c:v>
                </c:pt>
                <c:pt idx="75">
                  <c:v>10.0944</c:v>
                </c:pt>
                <c:pt idx="76">
                  <c:v>10.218992</c:v>
                </c:pt>
                <c:pt idx="77">
                  <c:v>10.343584</c:v>
                </c:pt>
                <c:pt idx="78">
                  <c:v>10.468176</c:v>
                </c:pt>
                <c:pt idx="79">
                  <c:v>10.592768000000001</c:v>
                </c:pt>
                <c:pt idx="80">
                  <c:v>10.717360000000001</c:v>
                </c:pt>
                <c:pt idx="81">
                  <c:v>10.841952000000001</c:v>
                </c:pt>
                <c:pt idx="82">
                  <c:v>10.966544000000001</c:v>
                </c:pt>
                <c:pt idx="83">
                  <c:v>11.091136000000001</c:v>
                </c:pt>
                <c:pt idx="84">
                  <c:v>11.215728</c:v>
                </c:pt>
                <c:pt idx="85">
                  <c:v>11.34032</c:v>
                </c:pt>
                <c:pt idx="86">
                  <c:v>11.464912</c:v>
                </c:pt>
                <c:pt idx="87">
                  <c:v>11.589504</c:v>
                </c:pt>
                <c:pt idx="88">
                  <c:v>11.714096000000001</c:v>
                </c:pt>
                <c:pt idx="89">
                  <c:v>11.838688000000001</c:v>
                </c:pt>
                <c:pt idx="90">
                  <c:v>11.963280000000001</c:v>
                </c:pt>
                <c:pt idx="91">
                  <c:v>12.087872000000001</c:v>
                </c:pt>
                <c:pt idx="92">
                  <c:v>12.212464000000001</c:v>
                </c:pt>
                <c:pt idx="93">
                  <c:v>12.337056</c:v>
                </c:pt>
                <c:pt idx="94">
                  <c:v>12.461648</c:v>
                </c:pt>
                <c:pt idx="95">
                  <c:v>12.58624</c:v>
                </c:pt>
                <c:pt idx="96">
                  <c:v>12.710832</c:v>
                </c:pt>
                <c:pt idx="97">
                  <c:v>12.835424000000001</c:v>
                </c:pt>
                <c:pt idx="98">
                  <c:v>12.960016000000001</c:v>
                </c:pt>
                <c:pt idx="99">
                  <c:v>13.084608000000001</c:v>
                </c:pt>
                <c:pt idx="100">
                  <c:v>13.209200000000001</c:v>
                </c:pt>
                <c:pt idx="101">
                  <c:v>13.333792000000001</c:v>
                </c:pt>
                <c:pt idx="102">
                  <c:v>13.458384000000001</c:v>
                </c:pt>
                <c:pt idx="103">
                  <c:v>13.582976</c:v>
                </c:pt>
                <c:pt idx="104">
                  <c:v>13.707568</c:v>
                </c:pt>
                <c:pt idx="105">
                  <c:v>13.83216</c:v>
                </c:pt>
                <c:pt idx="106">
                  <c:v>13.956752</c:v>
                </c:pt>
                <c:pt idx="107">
                  <c:v>14.081344000000001</c:v>
                </c:pt>
                <c:pt idx="108">
                  <c:v>14.205936000000001</c:v>
                </c:pt>
                <c:pt idx="109">
                  <c:v>14.330528000000001</c:v>
                </c:pt>
                <c:pt idx="110">
                  <c:v>14.455120000000001</c:v>
                </c:pt>
                <c:pt idx="111">
                  <c:v>14.579712000000001</c:v>
                </c:pt>
                <c:pt idx="112">
                  <c:v>14.704304</c:v>
                </c:pt>
                <c:pt idx="113">
                  <c:v>14.828896</c:v>
                </c:pt>
                <c:pt idx="114">
                  <c:v>14.953488</c:v>
                </c:pt>
                <c:pt idx="115">
                  <c:v>15.07808</c:v>
                </c:pt>
                <c:pt idx="116">
                  <c:v>15.202672000000002</c:v>
                </c:pt>
                <c:pt idx="117">
                  <c:v>15.327264000000001</c:v>
                </c:pt>
                <c:pt idx="118">
                  <c:v>15.451856000000001</c:v>
                </c:pt>
                <c:pt idx="119">
                  <c:v>15.576448000000001</c:v>
                </c:pt>
                <c:pt idx="120">
                  <c:v>15.701040000000001</c:v>
                </c:pt>
                <c:pt idx="121">
                  <c:v>15.825632000000001</c:v>
                </c:pt>
                <c:pt idx="122">
                  <c:v>15.950224</c:v>
                </c:pt>
                <c:pt idx="123">
                  <c:v>16.074815999999998</c:v>
                </c:pt>
                <c:pt idx="124">
                  <c:v>16.199407999999998</c:v>
                </c:pt>
                <c:pt idx="125">
                  <c:v>16.324000000000002</c:v>
                </c:pt>
                <c:pt idx="126">
                  <c:v>16.448592000000001</c:v>
                </c:pt>
                <c:pt idx="127">
                  <c:v>16.573184000000001</c:v>
                </c:pt>
                <c:pt idx="128">
                  <c:v>16.697776000000001</c:v>
                </c:pt>
                <c:pt idx="129">
                  <c:v>16.822368000000001</c:v>
                </c:pt>
                <c:pt idx="130">
                  <c:v>16.946960000000001</c:v>
                </c:pt>
                <c:pt idx="131">
                  <c:v>17.071552000000001</c:v>
                </c:pt>
                <c:pt idx="132">
                  <c:v>17.196144</c:v>
                </c:pt>
                <c:pt idx="133">
                  <c:v>17.320736</c:v>
                </c:pt>
                <c:pt idx="134">
                  <c:v>17.445328</c:v>
                </c:pt>
                <c:pt idx="135">
                  <c:v>17.56992</c:v>
                </c:pt>
                <c:pt idx="136">
                  <c:v>17.694512</c:v>
                </c:pt>
                <c:pt idx="137">
                  <c:v>17.819103999999999</c:v>
                </c:pt>
                <c:pt idx="138">
                  <c:v>17.943695999999999</c:v>
                </c:pt>
                <c:pt idx="139">
                  <c:v>18.068288000000003</c:v>
                </c:pt>
                <c:pt idx="140">
                  <c:v>18.192880000000002</c:v>
                </c:pt>
                <c:pt idx="141">
                  <c:v>18.317472000000002</c:v>
                </c:pt>
                <c:pt idx="142">
                  <c:v>18.442064000000002</c:v>
                </c:pt>
                <c:pt idx="143">
                  <c:v>18.566656000000002</c:v>
                </c:pt>
                <c:pt idx="144">
                  <c:v>18.691248000000002</c:v>
                </c:pt>
                <c:pt idx="145">
                  <c:v>18.815840000000001</c:v>
                </c:pt>
                <c:pt idx="146">
                  <c:v>18.940432000000001</c:v>
                </c:pt>
                <c:pt idx="147">
                  <c:v>19.065024000000001</c:v>
                </c:pt>
                <c:pt idx="148">
                  <c:v>19.189616000000001</c:v>
                </c:pt>
                <c:pt idx="149">
                  <c:v>19.314208000000001</c:v>
                </c:pt>
                <c:pt idx="150">
                  <c:v>19.438800000000001</c:v>
                </c:pt>
                <c:pt idx="151">
                  <c:v>19.563392</c:v>
                </c:pt>
                <c:pt idx="152">
                  <c:v>19.687984</c:v>
                </c:pt>
                <c:pt idx="153">
                  <c:v>19.812576</c:v>
                </c:pt>
                <c:pt idx="154">
                  <c:v>19.937168</c:v>
                </c:pt>
                <c:pt idx="155">
                  <c:v>20.06176</c:v>
                </c:pt>
                <c:pt idx="156">
                  <c:v>20.186351999999999</c:v>
                </c:pt>
                <c:pt idx="157">
                  <c:v>20.310944000000003</c:v>
                </c:pt>
                <c:pt idx="158">
                  <c:v>20.435536000000003</c:v>
                </c:pt>
                <c:pt idx="159">
                  <c:v>20.560128000000002</c:v>
                </c:pt>
                <c:pt idx="160">
                  <c:v>20.684720000000002</c:v>
                </c:pt>
                <c:pt idx="161">
                  <c:v>20.809312000000002</c:v>
                </c:pt>
                <c:pt idx="162">
                  <c:v>20.933904000000002</c:v>
                </c:pt>
                <c:pt idx="163">
                  <c:v>21.058496000000002</c:v>
                </c:pt>
                <c:pt idx="164">
                  <c:v>21.183088000000001</c:v>
                </c:pt>
                <c:pt idx="165">
                  <c:v>21.307680000000001</c:v>
                </c:pt>
                <c:pt idx="166">
                  <c:v>21.432272000000001</c:v>
                </c:pt>
                <c:pt idx="167">
                  <c:v>21.556864000000001</c:v>
                </c:pt>
                <c:pt idx="168">
                  <c:v>21.681456000000001</c:v>
                </c:pt>
                <c:pt idx="169">
                  <c:v>21.806048000000001</c:v>
                </c:pt>
                <c:pt idx="170">
                  <c:v>21.93064</c:v>
                </c:pt>
                <c:pt idx="171">
                  <c:v>22.055232</c:v>
                </c:pt>
                <c:pt idx="172">
                  <c:v>22.179824</c:v>
                </c:pt>
                <c:pt idx="173">
                  <c:v>22.304416</c:v>
                </c:pt>
                <c:pt idx="174">
                  <c:v>22.429008</c:v>
                </c:pt>
                <c:pt idx="175">
                  <c:v>22.553599999999999</c:v>
                </c:pt>
                <c:pt idx="176">
                  <c:v>22.678192000000003</c:v>
                </c:pt>
                <c:pt idx="177">
                  <c:v>22.802784000000003</c:v>
                </c:pt>
                <c:pt idx="178">
                  <c:v>22.927376000000002</c:v>
                </c:pt>
                <c:pt idx="179">
                  <c:v>23.051968000000002</c:v>
                </c:pt>
                <c:pt idx="180">
                  <c:v>23.176560000000002</c:v>
                </c:pt>
                <c:pt idx="181">
                  <c:v>23.301152000000002</c:v>
                </c:pt>
                <c:pt idx="182">
                  <c:v>23.425744000000002</c:v>
                </c:pt>
                <c:pt idx="183">
                  <c:v>23.550336000000001</c:v>
                </c:pt>
                <c:pt idx="184">
                  <c:v>23.674928000000001</c:v>
                </c:pt>
                <c:pt idx="185">
                  <c:v>23.799520000000001</c:v>
                </c:pt>
                <c:pt idx="186">
                  <c:v>23.924112000000001</c:v>
                </c:pt>
                <c:pt idx="187">
                  <c:v>24.048704000000001</c:v>
                </c:pt>
                <c:pt idx="188">
                  <c:v>24.173296000000001</c:v>
                </c:pt>
                <c:pt idx="189">
                  <c:v>24.297888</c:v>
                </c:pt>
                <c:pt idx="190">
                  <c:v>24.42248</c:v>
                </c:pt>
                <c:pt idx="191">
                  <c:v>24.547072</c:v>
                </c:pt>
                <c:pt idx="192">
                  <c:v>24.671664</c:v>
                </c:pt>
                <c:pt idx="193">
                  <c:v>24.796256</c:v>
                </c:pt>
                <c:pt idx="194">
                  <c:v>24.920848000000003</c:v>
                </c:pt>
                <c:pt idx="195">
                  <c:v>25.045440000000003</c:v>
                </c:pt>
                <c:pt idx="196">
                  <c:v>25.170032000000003</c:v>
                </c:pt>
                <c:pt idx="197">
                  <c:v>25.294624000000002</c:v>
                </c:pt>
                <c:pt idx="198">
                  <c:v>25.419216000000002</c:v>
                </c:pt>
                <c:pt idx="199">
                  <c:v>25.543808000000002</c:v>
                </c:pt>
                <c:pt idx="200">
                  <c:v>25.668400000000002</c:v>
                </c:pt>
                <c:pt idx="201">
                  <c:v>25.792992000000002</c:v>
                </c:pt>
                <c:pt idx="202">
                  <c:v>25.917584000000002</c:v>
                </c:pt>
                <c:pt idx="203">
                  <c:v>26.042176000000001</c:v>
                </c:pt>
                <c:pt idx="204">
                  <c:v>26.166768000000001</c:v>
                </c:pt>
                <c:pt idx="205">
                  <c:v>26.291360000000001</c:v>
                </c:pt>
                <c:pt idx="206">
                  <c:v>26.415952000000001</c:v>
                </c:pt>
                <c:pt idx="207">
                  <c:v>26.540544000000001</c:v>
                </c:pt>
                <c:pt idx="208">
                  <c:v>26.665136</c:v>
                </c:pt>
                <c:pt idx="209">
                  <c:v>26.789728</c:v>
                </c:pt>
                <c:pt idx="210">
                  <c:v>26.91432</c:v>
                </c:pt>
                <c:pt idx="211">
                  <c:v>27.038912</c:v>
                </c:pt>
                <c:pt idx="212">
                  <c:v>27.163504</c:v>
                </c:pt>
                <c:pt idx="213">
                  <c:v>27.288096000000003</c:v>
                </c:pt>
                <c:pt idx="214">
                  <c:v>27.412688000000003</c:v>
                </c:pt>
                <c:pt idx="215">
                  <c:v>27.537280000000003</c:v>
                </c:pt>
                <c:pt idx="216">
                  <c:v>27.661872000000002</c:v>
                </c:pt>
                <c:pt idx="217">
                  <c:v>27.786464000000002</c:v>
                </c:pt>
                <c:pt idx="218">
                  <c:v>27.911056000000002</c:v>
                </c:pt>
                <c:pt idx="219">
                  <c:v>28.035648000000002</c:v>
                </c:pt>
                <c:pt idx="220">
                  <c:v>28.160240000000002</c:v>
                </c:pt>
                <c:pt idx="221">
                  <c:v>28.284832000000002</c:v>
                </c:pt>
                <c:pt idx="222">
                  <c:v>28.409424000000001</c:v>
                </c:pt>
                <c:pt idx="223">
                  <c:v>28.534016000000001</c:v>
                </c:pt>
                <c:pt idx="224">
                  <c:v>28.658608000000001</c:v>
                </c:pt>
                <c:pt idx="225">
                  <c:v>28.783200000000001</c:v>
                </c:pt>
                <c:pt idx="226">
                  <c:v>28.907792000000001</c:v>
                </c:pt>
                <c:pt idx="227">
                  <c:v>29.032384</c:v>
                </c:pt>
                <c:pt idx="228">
                  <c:v>29.156976</c:v>
                </c:pt>
                <c:pt idx="229">
                  <c:v>29.281568</c:v>
                </c:pt>
                <c:pt idx="230">
                  <c:v>29.40616</c:v>
                </c:pt>
                <c:pt idx="231">
                  <c:v>29.530752000000003</c:v>
                </c:pt>
                <c:pt idx="232">
                  <c:v>29.655344000000003</c:v>
                </c:pt>
                <c:pt idx="233">
                  <c:v>29.779936000000003</c:v>
                </c:pt>
                <c:pt idx="234">
                  <c:v>29.904528000000003</c:v>
                </c:pt>
                <c:pt idx="235">
                  <c:v>30.029120000000002</c:v>
                </c:pt>
                <c:pt idx="236">
                  <c:v>30.153712000000002</c:v>
                </c:pt>
                <c:pt idx="237">
                  <c:v>30.278304000000002</c:v>
                </c:pt>
                <c:pt idx="238">
                  <c:v>30.402896000000002</c:v>
                </c:pt>
                <c:pt idx="239">
                  <c:v>30.527488000000002</c:v>
                </c:pt>
                <c:pt idx="240">
                  <c:v>30.652080000000002</c:v>
                </c:pt>
                <c:pt idx="241">
                  <c:v>30.776672000000001</c:v>
                </c:pt>
                <c:pt idx="242">
                  <c:v>30.901264000000001</c:v>
                </c:pt>
                <c:pt idx="243">
                  <c:v>31.025856000000001</c:v>
                </c:pt>
                <c:pt idx="244">
                  <c:v>31.150448000000001</c:v>
                </c:pt>
                <c:pt idx="245">
                  <c:v>31.275040000000001</c:v>
                </c:pt>
                <c:pt idx="246">
                  <c:v>31.399632</c:v>
                </c:pt>
                <c:pt idx="247">
                  <c:v>31.524224</c:v>
                </c:pt>
                <c:pt idx="248">
                  <c:v>31.648816</c:v>
                </c:pt>
                <c:pt idx="249">
                  <c:v>31.773408</c:v>
                </c:pt>
                <c:pt idx="250">
                  <c:v>31.898000000000003</c:v>
                </c:pt>
                <c:pt idx="251">
                  <c:v>32.022592000000003</c:v>
                </c:pt>
                <c:pt idx="252">
                  <c:v>32.147184000000003</c:v>
                </c:pt>
                <c:pt idx="253">
                  <c:v>32.271776000000003</c:v>
                </c:pt>
                <c:pt idx="254">
                  <c:v>32.396368000000002</c:v>
                </c:pt>
                <c:pt idx="255">
                  <c:v>32.520960000000002</c:v>
                </c:pt>
                <c:pt idx="256">
                  <c:v>32.645552000000002</c:v>
                </c:pt>
                <c:pt idx="257">
                  <c:v>32.770144000000002</c:v>
                </c:pt>
                <c:pt idx="258">
                  <c:v>32.894736000000002</c:v>
                </c:pt>
                <c:pt idx="259">
                  <c:v>33.019328000000002</c:v>
                </c:pt>
                <c:pt idx="260">
                  <c:v>33.143920000000001</c:v>
                </c:pt>
                <c:pt idx="261">
                  <c:v>33.268512000000001</c:v>
                </c:pt>
                <c:pt idx="262">
                  <c:v>33.393104000000001</c:v>
                </c:pt>
                <c:pt idx="263">
                  <c:v>33.517696000000001</c:v>
                </c:pt>
                <c:pt idx="264">
                  <c:v>33.642288000000001</c:v>
                </c:pt>
                <c:pt idx="265">
                  <c:v>33.76688</c:v>
                </c:pt>
                <c:pt idx="266">
                  <c:v>33.891472</c:v>
                </c:pt>
                <c:pt idx="267">
                  <c:v>34.016064</c:v>
                </c:pt>
                <c:pt idx="268">
                  <c:v>34.140656</c:v>
                </c:pt>
                <c:pt idx="269">
                  <c:v>34.265248</c:v>
                </c:pt>
                <c:pt idx="270">
                  <c:v>34.38984</c:v>
                </c:pt>
                <c:pt idx="271">
                  <c:v>34.514431999999999</c:v>
                </c:pt>
                <c:pt idx="272">
                  <c:v>34.639023999999999</c:v>
                </c:pt>
                <c:pt idx="273">
                  <c:v>34.763615999999999</c:v>
                </c:pt>
                <c:pt idx="274">
                  <c:v>34.888207999999999</c:v>
                </c:pt>
                <c:pt idx="275">
                  <c:v>35.012799999999999</c:v>
                </c:pt>
                <c:pt idx="276">
                  <c:v>35.137391999999998</c:v>
                </c:pt>
                <c:pt idx="277">
                  <c:v>35.261984000000005</c:v>
                </c:pt>
                <c:pt idx="278">
                  <c:v>35.386576000000005</c:v>
                </c:pt>
                <c:pt idx="279">
                  <c:v>35.511168000000005</c:v>
                </c:pt>
                <c:pt idx="280">
                  <c:v>35.635760000000005</c:v>
                </c:pt>
                <c:pt idx="281">
                  <c:v>35.760352000000005</c:v>
                </c:pt>
                <c:pt idx="282">
                  <c:v>35.884944000000004</c:v>
                </c:pt>
                <c:pt idx="283">
                  <c:v>36.009536000000004</c:v>
                </c:pt>
                <c:pt idx="284">
                  <c:v>36.134128000000004</c:v>
                </c:pt>
                <c:pt idx="285">
                  <c:v>36.258720000000004</c:v>
                </c:pt>
                <c:pt idx="286">
                  <c:v>36.383312000000004</c:v>
                </c:pt>
                <c:pt idx="287">
                  <c:v>36.507904000000003</c:v>
                </c:pt>
                <c:pt idx="288">
                  <c:v>36.632496000000003</c:v>
                </c:pt>
                <c:pt idx="289">
                  <c:v>36.757088000000003</c:v>
                </c:pt>
                <c:pt idx="290">
                  <c:v>36.881680000000003</c:v>
                </c:pt>
                <c:pt idx="291">
                  <c:v>37.006272000000003</c:v>
                </c:pt>
                <c:pt idx="292">
                  <c:v>37.130864000000003</c:v>
                </c:pt>
                <c:pt idx="293">
                  <c:v>37.255456000000002</c:v>
                </c:pt>
                <c:pt idx="294">
                  <c:v>37.380048000000002</c:v>
                </c:pt>
                <c:pt idx="295">
                  <c:v>37.504640000000002</c:v>
                </c:pt>
                <c:pt idx="296">
                  <c:v>37.629232000000002</c:v>
                </c:pt>
                <c:pt idx="297">
                  <c:v>37.753824000000002</c:v>
                </c:pt>
                <c:pt idx="298">
                  <c:v>37.878416000000001</c:v>
                </c:pt>
                <c:pt idx="299">
                  <c:v>38.003008000000001</c:v>
                </c:pt>
                <c:pt idx="300">
                  <c:v>38.127600000000001</c:v>
                </c:pt>
                <c:pt idx="301">
                  <c:v>38.252192000000001</c:v>
                </c:pt>
                <c:pt idx="302">
                  <c:v>38.376784000000001</c:v>
                </c:pt>
                <c:pt idx="303">
                  <c:v>38.501376</c:v>
                </c:pt>
                <c:pt idx="304">
                  <c:v>38.625968</c:v>
                </c:pt>
                <c:pt idx="305">
                  <c:v>38.75056</c:v>
                </c:pt>
                <c:pt idx="306">
                  <c:v>38.875152</c:v>
                </c:pt>
                <c:pt idx="307">
                  <c:v>38.999744</c:v>
                </c:pt>
                <c:pt idx="308">
                  <c:v>39.124336</c:v>
                </c:pt>
                <c:pt idx="309">
                  <c:v>39.248927999999999</c:v>
                </c:pt>
                <c:pt idx="310">
                  <c:v>39.373519999999999</c:v>
                </c:pt>
                <c:pt idx="311">
                  <c:v>39.498111999999999</c:v>
                </c:pt>
                <c:pt idx="312">
                  <c:v>39.622703999999999</c:v>
                </c:pt>
                <c:pt idx="313">
                  <c:v>39.747295999999999</c:v>
                </c:pt>
                <c:pt idx="314">
                  <c:v>39.871888000000006</c:v>
                </c:pt>
                <c:pt idx="315">
                  <c:v>39.996480000000005</c:v>
                </c:pt>
                <c:pt idx="316">
                  <c:v>40.121072000000005</c:v>
                </c:pt>
                <c:pt idx="317">
                  <c:v>40.245664000000005</c:v>
                </c:pt>
                <c:pt idx="318">
                  <c:v>40.370256000000005</c:v>
                </c:pt>
                <c:pt idx="319">
                  <c:v>40.494848000000005</c:v>
                </c:pt>
                <c:pt idx="320">
                  <c:v>40.619440000000004</c:v>
                </c:pt>
                <c:pt idx="321">
                  <c:v>40.744032000000004</c:v>
                </c:pt>
                <c:pt idx="322">
                  <c:v>40.868624000000004</c:v>
                </c:pt>
                <c:pt idx="323">
                  <c:v>40.993216000000004</c:v>
                </c:pt>
                <c:pt idx="324">
                  <c:v>41.117808000000004</c:v>
                </c:pt>
                <c:pt idx="325">
                  <c:v>41.242400000000004</c:v>
                </c:pt>
                <c:pt idx="326">
                  <c:v>41.366992000000003</c:v>
                </c:pt>
                <c:pt idx="327">
                  <c:v>41.491584000000003</c:v>
                </c:pt>
                <c:pt idx="328">
                  <c:v>41.616176000000003</c:v>
                </c:pt>
                <c:pt idx="329">
                  <c:v>41.740768000000003</c:v>
                </c:pt>
                <c:pt idx="330">
                  <c:v>41.865360000000003</c:v>
                </c:pt>
                <c:pt idx="331">
                  <c:v>41.989952000000002</c:v>
                </c:pt>
                <c:pt idx="332">
                  <c:v>42.114544000000002</c:v>
                </c:pt>
                <c:pt idx="333">
                  <c:v>42.239136000000002</c:v>
                </c:pt>
                <c:pt idx="334">
                  <c:v>42.363728000000002</c:v>
                </c:pt>
                <c:pt idx="335">
                  <c:v>42.488320000000002</c:v>
                </c:pt>
                <c:pt idx="336">
                  <c:v>42.612912000000001</c:v>
                </c:pt>
                <c:pt idx="337">
                  <c:v>42.737504000000001</c:v>
                </c:pt>
                <c:pt idx="338">
                  <c:v>42.862096000000001</c:v>
                </c:pt>
                <c:pt idx="339">
                  <c:v>42.986688000000001</c:v>
                </c:pt>
                <c:pt idx="340">
                  <c:v>43.111280000000001</c:v>
                </c:pt>
                <c:pt idx="341">
                  <c:v>43.235872000000001</c:v>
                </c:pt>
                <c:pt idx="342">
                  <c:v>43.360464</c:v>
                </c:pt>
                <c:pt idx="343">
                  <c:v>43.485056</c:v>
                </c:pt>
                <c:pt idx="344">
                  <c:v>43.609648</c:v>
                </c:pt>
                <c:pt idx="345">
                  <c:v>43.73424</c:v>
                </c:pt>
                <c:pt idx="346">
                  <c:v>43.858832</c:v>
                </c:pt>
                <c:pt idx="347">
                  <c:v>43.983423999999999</c:v>
                </c:pt>
                <c:pt idx="348">
                  <c:v>44.108015999999999</c:v>
                </c:pt>
                <c:pt idx="349">
                  <c:v>44.232607999999999</c:v>
                </c:pt>
                <c:pt idx="350">
                  <c:v>44.357199999999999</c:v>
                </c:pt>
                <c:pt idx="351">
                  <c:v>44.481792000000006</c:v>
                </c:pt>
                <c:pt idx="352">
                  <c:v>44.606384000000006</c:v>
                </c:pt>
                <c:pt idx="353">
                  <c:v>44.730976000000005</c:v>
                </c:pt>
                <c:pt idx="354">
                  <c:v>44.855568000000005</c:v>
                </c:pt>
                <c:pt idx="355">
                  <c:v>44.980160000000005</c:v>
                </c:pt>
                <c:pt idx="356">
                  <c:v>45.104752000000005</c:v>
                </c:pt>
                <c:pt idx="357">
                  <c:v>45.229344000000005</c:v>
                </c:pt>
                <c:pt idx="358">
                  <c:v>45.353936000000004</c:v>
                </c:pt>
                <c:pt idx="359">
                  <c:v>45.478528000000004</c:v>
                </c:pt>
                <c:pt idx="360">
                  <c:v>45.603120000000004</c:v>
                </c:pt>
                <c:pt idx="361">
                  <c:v>45.727712000000004</c:v>
                </c:pt>
                <c:pt idx="362">
                  <c:v>45.852304000000004</c:v>
                </c:pt>
                <c:pt idx="363">
                  <c:v>45.976896000000004</c:v>
                </c:pt>
                <c:pt idx="364">
                  <c:v>46.101488000000003</c:v>
                </c:pt>
                <c:pt idx="365">
                  <c:v>46.226080000000003</c:v>
                </c:pt>
                <c:pt idx="366">
                  <c:v>46.350672000000003</c:v>
                </c:pt>
                <c:pt idx="367">
                  <c:v>46.475264000000003</c:v>
                </c:pt>
                <c:pt idx="368">
                  <c:v>46.599856000000003</c:v>
                </c:pt>
                <c:pt idx="369">
                  <c:v>46.724448000000002</c:v>
                </c:pt>
                <c:pt idx="370">
                  <c:v>46.849040000000002</c:v>
                </c:pt>
                <c:pt idx="371">
                  <c:v>46.973632000000002</c:v>
                </c:pt>
                <c:pt idx="372">
                  <c:v>47.098224000000002</c:v>
                </c:pt>
                <c:pt idx="373">
                  <c:v>47.222816000000002</c:v>
                </c:pt>
                <c:pt idx="374">
                  <c:v>47.347408000000001</c:v>
                </c:pt>
                <c:pt idx="375">
                  <c:v>47.472000000000001</c:v>
                </c:pt>
                <c:pt idx="376">
                  <c:v>47.596592000000001</c:v>
                </c:pt>
                <c:pt idx="377">
                  <c:v>47.721184000000001</c:v>
                </c:pt>
                <c:pt idx="378">
                  <c:v>47.845776000000001</c:v>
                </c:pt>
                <c:pt idx="379">
                  <c:v>47.970368000000001</c:v>
                </c:pt>
                <c:pt idx="380">
                  <c:v>48.09496</c:v>
                </c:pt>
                <c:pt idx="381">
                  <c:v>48.219552</c:v>
                </c:pt>
                <c:pt idx="382">
                  <c:v>48.344144</c:v>
                </c:pt>
                <c:pt idx="383">
                  <c:v>48.468736</c:v>
                </c:pt>
                <c:pt idx="384">
                  <c:v>48.593328</c:v>
                </c:pt>
                <c:pt idx="385">
                  <c:v>48.717919999999999</c:v>
                </c:pt>
                <c:pt idx="386">
                  <c:v>48.842511999999999</c:v>
                </c:pt>
                <c:pt idx="387">
                  <c:v>48.967103999999999</c:v>
                </c:pt>
                <c:pt idx="388">
                  <c:v>49.091696000000006</c:v>
                </c:pt>
                <c:pt idx="389">
                  <c:v>49.216288000000006</c:v>
                </c:pt>
                <c:pt idx="390">
                  <c:v>49.340880000000006</c:v>
                </c:pt>
                <c:pt idx="391">
                  <c:v>49.465472000000005</c:v>
                </c:pt>
                <c:pt idx="392">
                  <c:v>49.590064000000005</c:v>
                </c:pt>
                <c:pt idx="393">
                  <c:v>49.714656000000005</c:v>
                </c:pt>
                <c:pt idx="394">
                  <c:v>49.839248000000005</c:v>
                </c:pt>
                <c:pt idx="395">
                  <c:v>49.963840000000005</c:v>
                </c:pt>
                <c:pt idx="396">
                  <c:v>50.088432000000005</c:v>
                </c:pt>
                <c:pt idx="397">
                  <c:v>50.213024000000004</c:v>
                </c:pt>
                <c:pt idx="398">
                  <c:v>50.337616000000004</c:v>
                </c:pt>
                <c:pt idx="399">
                  <c:v>50.462208000000004</c:v>
                </c:pt>
                <c:pt idx="400">
                  <c:v>50.586800000000004</c:v>
                </c:pt>
                <c:pt idx="401">
                  <c:v>50.711392000000004</c:v>
                </c:pt>
                <c:pt idx="402">
                  <c:v>50.835984000000003</c:v>
                </c:pt>
                <c:pt idx="403">
                  <c:v>50.960576000000003</c:v>
                </c:pt>
                <c:pt idx="404">
                  <c:v>51.085168000000003</c:v>
                </c:pt>
                <c:pt idx="405">
                  <c:v>51.209760000000003</c:v>
                </c:pt>
                <c:pt idx="406">
                  <c:v>51.334352000000003</c:v>
                </c:pt>
                <c:pt idx="407">
                  <c:v>51.458944000000002</c:v>
                </c:pt>
                <c:pt idx="408">
                  <c:v>51.583536000000002</c:v>
                </c:pt>
                <c:pt idx="409">
                  <c:v>51.708128000000002</c:v>
                </c:pt>
                <c:pt idx="410">
                  <c:v>51.832720000000002</c:v>
                </c:pt>
                <c:pt idx="411">
                  <c:v>51.957312000000002</c:v>
                </c:pt>
                <c:pt idx="412">
                  <c:v>52.081904000000002</c:v>
                </c:pt>
                <c:pt idx="413">
                  <c:v>52.206496000000001</c:v>
                </c:pt>
                <c:pt idx="414">
                  <c:v>52.331088000000001</c:v>
                </c:pt>
                <c:pt idx="415">
                  <c:v>52.455680000000001</c:v>
                </c:pt>
                <c:pt idx="416">
                  <c:v>52.580272000000001</c:v>
                </c:pt>
                <c:pt idx="417">
                  <c:v>52.704864000000001</c:v>
                </c:pt>
                <c:pt idx="418">
                  <c:v>52.829456</c:v>
                </c:pt>
                <c:pt idx="419">
                  <c:v>52.954048</c:v>
                </c:pt>
                <c:pt idx="420">
                  <c:v>53.07864</c:v>
                </c:pt>
                <c:pt idx="421">
                  <c:v>53.203232</c:v>
                </c:pt>
                <c:pt idx="422">
                  <c:v>53.327824</c:v>
                </c:pt>
                <c:pt idx="423">
                  <c:v>53.452415999999999</c:v>
                </c:pt>
                <c:pt idx="424">
                  <c:v>53.577007999999999</c:v>
                </c:pt>
                <c:pt idx="425">
                  <c:v>53.701600000000006</c:v>
                </c:pt>
                <c:pt idx="426">
                  <c:v>53.826192000000006</c:v>
                </c:pt>
                <c:pt idx="427">
                  <c:v>53.950784000000006</c:v>
                </c:pt>
                <c:pt idx="428">
                  <c:v>54.075376000000006</c:v>
                </c:pt>
                <c:pt idx="429">
                  <c:v>54.199968000000005</c:v>
                </c:pt>
                <c:pt idx="430">
                  <c:v>54.324560000000005</c:v>
                </c:pt>
                <c:pt idx="431">
                  <c:v>54.449152000000005</c:v>
                </c:pt>
                <c:pt idx="432">
                  <c:v>54.573744000000005</c:v>
                </c:pt>
                <c:pt idx="433">
                  <c:v>54.698336000000005</c:v>
                </c:pt>
                <c:pt idx="434">
                  <c:v>54.822928000000005</c:v>
                </c:pt>
                <c:pt idx="435">
                  <c:v>54.947520000000004</c:v>
                </c:pt>
                <c:pt idx="436">
                  <c:v>55.072112000000004</c:v>
                </c:pt>
                <c:pt idx="437">
                  <c:v>55.196704000000004</c:v>
                </c:pt>
                <c:pt idx="438">
                  <c:v>55.321296000000004</c:v>
                </c:pt>
                <c:pt idx="439">
                  <c:v>55.445888000000004</c:v>
                </c:pt>
                <c:pt idx="440">
                  <c:v>55.570480000000003</c:v>
                </c:pt>
                <c:pt idx="441">
                  <c:v>55.695072000000003</c:v>
                </c:pt>
                <c:pt idx="442">
                  <c:v>55.819664000000003</c:v>
                </c:pt>
                <c:pt idx="443">
                  <c:v>55.944256000000003</c:v>
                </c:pt>
                <c:pt idx="444">
                  <c:v>56.068848000000003</c:v>
                </c:pt>
                <c:pt idx="445">
                  <c:v>56.193440000000002</c:v>
                </c:pt>
                <c:pt idx="446">
                  <c:v>56.318032000000002</c:v>
                </c:pt>
                <c:pt idx="447">
                  <c:v>56.442624000000002</c:v>
                </c:pt>
                <c:pt idx="448">
                  <c:v>56.567216000000002</c:v>
                </c:pt>
                <c:pt idx="449">
                  <c:v>56.691808000000002</c:v>
                </c:pt>
                <c:pt idx="450">
                  <c:v>56.816400000000002</c:v>
                </c:pt>
                <c:pt idx="451">
                  <c:v>56.940992000000001</c:v>
                </c:pt>
                <c:pt idx="452">
                  <c:v>57.065584000000001</c:v>
                </c:pt>
                <c:pt idx="453">
                  <c:v>57.190176000000001</c:v>
                </c:pt>
                <c:pt idx="454">
                  <c:v>57.314768000000001</c:v>
                </c:pt>
                <c:pt idx="455">
                  <c:v>57.439360000000001</c:v>
                </c:pt>
                <c:pt idx="456">
                  <c:v>57.563952</c:v>
                </c:pt>
                <c:pt idx="457">
                  <c:v>57.688544</c:v>
                </c:pt>
                <c:pt idx="458">
                  <c:v>57.813136</c:v>
                </c:pt>
                <c:pt idx="459">
                  <c:v>57.937728</c:v>
                </c:pt>
                <c:pt idx="460">
                  <c:v>58.06232</c:v>
                </c:pt>
                <c:pt idx="461">
                  <c:v>58.186912</c:v>
                </c:pt>
                <c:pt idx="462">
                  <c:v>58.311504000000006</c:v>
                </c:pt>
                <c:pt idx="463">
                  <c:v>58.436096000000006</c:v>
                </c:pt>
                <c:pt idx="464">
                  <c:v>58.560688000000006</c:v>
                </c:pt>
                <c:pt idx="465">
                  <c:v>58.685280000000006</c:v>
                </c:pt>
                <c:pt idx="466">
                  <c:v>58.809872000000006</c:v>
                </c:pt>
                <c:pt idx="467">
                  <c:v>58.934464000000006</c:v>
                </c:pt>
                <c:pt idx="468">
                  <c:v>59.059056000000005</c:v>
                </c:pt>
                <c:pt idx="469">
                  <c:v>59.183648000000005</c:v>
                </c:pt>
                <c:pt idx="470">
                  <c:v>59.308240000000005</c:v>
                </c:pt>
                <c:pt idx="471">
                  <c:v>59.432832000000005</c:v>
                </c:pt>
                <c:pt idx="472">
                  <c:v>59.557424000000005</c:v>
                </c:pt>
                <c:pt idx="473">
                  <c:v>59.682016000000004</c:v>
                </c:pt>
                <c:pt idx="474">
                  <c:v>59.806608000000004</c:v>
                </c:pt>
                <c:pt idx="475">
                  <c:v>59.931200000000004</c:v>
                </c:pt>
                <c:pt idx="476">
                  <c:v>60.055792000000004</c:v>
                </c:pt>
                <c:pt idx="477">
                  <c:v>60.180384000000004</c:v>
                </c:pt>
                <c:pt idx="478">
                  <c:v>60.304976000000003</c:v>
                </c:pt>
                <c:pt idx="479">
                  <c:v>60.429568000000003</c:v>
                </c:pt>
                <c:pt idx="480">
                  <c:v>60.554160000000003</c:v>
                </c:pt>
                <c:pt idx="481">
                  <c:v>60.678752000000003</c:v>
                </c:pt>
                <c:pt idx="482">
                  <c:v>60.803344000000003</c:v>
                </c:pt>
                <c:pt idx="483">
                  <c:v>60.927936000000003</c:v>
                </c:pt>
                <c:pt idx="484">
                  <c:v>61.052528000000002</c:v>
                </c:pt>
                <c:pt idx="485">
                  <c:v>61.177120000000002</c:v>
                </c:pt>
                <c:pt idx="486">
                  <c:v>61.301712000000002</c:v>
                </c:pt>
                <c:pt idx="487">
                  <c:v>61.426304000000002</c:v>
                </c:pt>
                <c:pt idx="488">
                  <c:v>61.550896000000002</c:v>
                </c:pt>
                <c:pt idx="489">
                  <c:v>61.675488000000001</c:v>
                </c:pt>
                <c:pt idx="490">
                  <c:v>61.800080000000001</c:v>
                </c:pt>
                <c:pt idx="491">
                  <c:v>61.924672000000001</c:v>
                </c:pt>
                <c:pt idx="492">
                  <c:v>62.049264000000001</c:v>
                </c:pt>
                <c:pt idx="493">
                  <c:v>62.173856000000001</c:v>
                </c:pt>
                <c:pt idx="494">
                  <c:v>62.298448</c:v>
                </c:pt>
                <c:pt idx="495">
                  <c:v>62.42304</c:v>
                </c:pt>
                <c:pt idx="496">
                  <c:v>62.547632</c:v>
                </c:pt>
                <c:pt idx="497">
                  <c:v>62.672224</c:v>
                </c:pt>
                <c:pt idx="498">
                  <c:v>62.796816</c:v>
                </c:pt>
                <c:pt idx="499">
                  <c:v>62.921408000000007</c:v>
                </c:pt>
                <c:pt idx="500">
                  <c:v>63.046000000000006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328-4229-8549-9342E6C43932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FE936622-3A39-4F57-9E2E-1C30A7177C1A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5328-4229-8549-9342E6C4393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0ECA9DA-C6DA-45A3-B550-1D4C90832E04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328-4229-8549-9342E6C4393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99E80DD-A198-4301-9855-7316B058C158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328-4229-8549-9342E6C43932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D8336E5-647B-4B34-9E37-88F0AF5E390F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328-4229-8549-9342E6C43932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5328-4229-8549-9342E6C43932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5328-4229-8549-9342E6C43932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5328-4229-8549-9342E6C43932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'000.01'!$K$9:$K$15</c:f>
              <c:numCache>
                <c:formatCode>General</c:formatCode>
                <c:ptCount val="7"/>
                <c:pt idx="0">
                  <c:v>46751</c:v>
                </c:pt>
                <c:pt idx="1">
                  <c:v>46231</c:v>
                </c:pt>
                <c:pt idx="2">
                  <c:v>46112</c:v>
                </c:pt>
                <c:pt idx="3">
                  <c:v>45182</c:v>
                </c:pt>
              </c:numCache>
            </c:numRef>
          </c:xVal>
          <c:yVal>
            <c:numRef>
              <c:f>'000.01'!$L$9:$L$15</c:f>
              <c:numCache>
                <c:formatCode>0.00</c:formatCode>
                <c:ptCount val="7"/>
                <c:pt idx="0">
                  <c:v>56.757698000000005</c:v>
                </c:pt>
                <c:pt idx="1">
                  <c:v>56.134738000000006</c:v>
                </c:pt>
                <c:pt idx="2">
                  <c:v>55.992176000000001</c:v>
                </c:pt>
                <c:pt idx="3">
                  <c:v>54.878036000000002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'000.01'!$I$9:$I$15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5328-4229-8549-9342E6C439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'000.02'!$Y$5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'000.02'!$X$6:$X$506</c:f>
              <c:numCache>
                <c:formatCode>General</c:formatCode>
                <c:ptCount val="501"/>
                <c:pt idx="0">
                  <c:v>0</c:v>
                </c:pt>
                <c:pt idx="1">
                  <c:v>27</c:v>
                </c:pt>
                <c:pt idx="2">
                  <c:v>54</c:v>
                </c:pt>
                <c:pt idx="3">
                  <c:v>81</c:v>
                </c:pt>
                <c:pt idx="4">
                  <c:v>108</c:v>
                </c:pt>
                <c:pt idx="5">
                  <c:v>135</c:v>
                </c:pt>
                <c:pt idx="6">
                  <c:v>162</c:v>
                </c:pt>
                <c:pt idx="7">
                  <c:v>189</c:v>
                </c:pt>
                <c:pt idx="8">
                  <c:v>216</c:v>
                </c:pt>
                <c:pt idx="9">
                  <c:v>243</c:v>
                </c:pt>
                <c:pt idx="10">
                  <c:v>270</c:v>
                </c:pt>
                <c:pt idx="11">
                  <c:v>297</c:v>
                </c:pt>
                <c:pt idx="12">
                  <c:v>324</c:v>
                </c:pt>
                <c:pt idx="13">
                  <c:v>351</c:v>
                </c:pt>
                <c:pt idx="14">
                  <c:v>378</c:v>
                </c:pt>
                <c:pt idx="15">
                  <c:v>405</c:v>
                </c:pt>
                <c:pt idx="16">
                  <c:v>432</c:v>
                </c:pt>
                <c:pt idx="17">
                  <c:v>459</c:v>
                </c:pt>
                <c:pt idx="18">
                  <c:v>486</c:v>
                </c:pt>
                <c:pt idx="19">
                  <c:v>513</c:v>
                </c:pt>
                <c:pt idx="20">
                  <c:v>540</c:v>
                </c:pt>
                <c:pt idx="21">
                  <c:v>567</c:v>
                </c:pt>
                <c:pt idx="22">
                  <c:v>594</c:v>
                </c:pt>
                <c:pt idx="23">
                  <c:v>621</c:v>
                </c:pt>
                <c:pt idx="24">
                  <c:v>648</c:v>
                </c:pt>
                <c:pt idx="25">
                  <c:v>675</c:v>
                </c:pt>
                <c:pt idx="26">
                  <c:v>702</c:v>
                </c:pt>
                <c:pt idx="27">
                  <c:v>729</c:v>
                </c:pt>
                <c:pt idx="28">
                  <c:v>756</c:v>
                </c:pt>
                <c:pt idx="29">
                  <c:v>783</c:v>
                </c:pt>
                <c:pt idx="30">
                  <c:v>810</c:v>
                </c:pt>
                <c:pt idx="31">
                  <c:v>837</c:v>
                </c:pt>
                <c:pt idx="32">
                  <c:v>864</c:v>
                </c:pt>
                <c:pt idx="33">
                  <c:v>891</c:v>
                </c:pt>
                <c:pt idx="34">
                  <c:v>918</c:v>
                </c:pt>
                <c:pt idx="35">
                  <c:v>945</c:v>
                </c:pt>
                <c:pt idx="36">
                  <c:v>972</c:v>
                </c:pt>
                <c:pt idx="37">
                  <c:v>999</c:v>
                </c:pt>
                <c:pt idx="38">
                  <c:v>1026</c:v>
                </c:pt>
                <c:pt idx="39">
                  <c:v>1053</c:v>
                </c:pt>
                <c:pt idx="40">
                  <c:v>1080</c:v>
                </c:pt>
                <c:pt idx="41">
                  <c:v>1107</c:v>
                </c:pt>
                <c:pt idx="42">
                  <c:v>1134</c:v>
                </c:pt>
                <c:pt idx="43">
                  <c:v>1161</c:v>
                </c:pt>
                <c:pt idx="44">
                  <c:v>1188</c:v>
                </c:pt>
                <c:pt idx="45">
                  <c:v>1215</c:v>
                </c:pt>
                <c:pt idx="46">
                  <c:v>1242</c:v>
                </c:pt>
                <c:pt idx="47">
                  <c:v>1269</c:v>
                </c:pt>
                <c:pt idx="48">
                  <c:v>1296</c:v>
                </c:pt>
                <c:pt idx="49">
                  <c:v>1323</c:v>
                </c:pt>
                <c:pt idx="50">
                  <c:v>1350</c:v>
                </c:pt>
                <c:pt idx="51">
                  <c:v>1377</c:v>
                </c:pt>
                <c:pt idx="52">
                  <c:v>1404</c:v>
                </c:pt>
                <c:pt idx="53">
                  <c:v>1431</c:v>
                </c:pt>
                <c:pt idx="54">
                  <c:v>1458</c:v>
                </c:pt>
                <c:pt idx="55">
                  <c:v>1485</c:v>
                </c:pt>
                <c:pt idx="56">
                  <c:v>1512</c:v>
                </c:pt>
                <c:pt idx="57">
                  <c:v>1539</c:v>
                </c:pt>
                <c:pt idx="58">
                  <c:v>1566</c:v>
                </c:pt>
                <c:pt idx="59">
                  <c:v>1593</c:v>
                </c:pt>
                <c:pt idx="60">
                  <c:v>1620</c:v>
                </c:pt>
                <c:pt idx="61">
                  <c:v>1647</c:v>
                </c:pt>
                <c:pt idx="62">
                  <c:v>1674</c:v>
                </c:pt>
                <c:pt idx="63">
                  <c:v>1701</c:v>
                </c:pt>
                <c:pt idx="64">
                  <c:v>1728</c:v>
                </c:pt>
                <c:pt idx="65">
                  <c:v>1755</c:v>
                </c:pt>
                <c:pt idx="66">
                  <c:v>1782</c:v>
                </c:pt>
                <c:pt idx="67">
                  <c:v>1809</c:v>
                </c:pt>
                <c:pt idx="68">
                  <c:v>1836</c:v>
                </c:pt>
                <c:pt idx="69">
                  <c:v>1863</c:v>
                </c:pt>
                <c:pt idx="70">
                  <c:v>1890</c:v>
                </c:pt>
                <c:pt idx="71">
                  <c:v>1917</c:v>
                </c:pt>
                <c:pt idx="72">
                  <c:v>1944</c:v>
                </c:pt>
                <c:pt idx="73">
                  <c:v>1971</c:v>
                </c:pt>
                <c:pt idx="74">
                  <c:v>1998</c:v>
                </c:pt>
                <c:pt idx="75">
                  <c:v>2025</c:v>
                </c:pt>
                <c:pt idx="76">
                  <c:v>2052</c:v>
                </c:pt>
                <c:pt idx="77">
                  <c:v>2079</c:v>
                </c:pt>
                <c:pt idx="78">
                  <c:v>2106</c:v>
                </c:pt>
                <c:pt idx="79">
                  <c:v>2133</c:v>
                </c:pt>
                <c:pt idx="80">
                  <c:v>2160</c:v>
                </c:pt>
                <c:pt idx="81">
                  <c:v>2187</c:v>
                </c:pt>
                <c:pt idx="82">
                  <c:v>2214</c:v>
                </c:pt>
                <c:pt idx="83">
                  <c:v>2241</c:v>
                </c:pt>
                <c:pt idx="84">
                  <c:v>2268</c:v>
                </c:pt>
                <c:pt idx="85">
                  <c:v>2295</c:v>
                </c:pt>
                <c:pt idx="86">
                  <c:v>2322</c:v>
                </c:pt>
                <c:pt idx="87">
                  <c:v>2349</c:v>
                </c:pt>
                <c:pt idx="88">
                  <c:v>2376</c:v>
                </c:pt>
                <c:pt idx="89">
                  <c:v>2403</c:v>
                </c:pt>
                <c:pt idx="90">
                  <c:v>2430</c:v>
                </c:pt>
                <c:pt idx="91">
                  <c:v>2457</c:v>
                </c:pt>
                <c:pt idx="92">
                  <c:v>2484</c:v>
                </c:pt>
                <c:pt idx="93">
                  <c:v>2511</c:v>
                </c:pt>
                <c:pt idx="94">
                  <c:v>2538</c:v>
                </c:pt>
                <c:pt idx="95">
                  <c:v>2565</c:v>
                </c:pt>
                <c:pt idx="96">
                  <c:v>2592</c:v>
                </c:pt>
                <c:pt idx="97">
                  <c:v>2619</c:v>
                </c:pt>
                <c:pt idx="98">
                  <c:v>2646</c:v>
                </c:pt>
                <c:pt idx="99">
                  <c:v>2673</c:v>
                </c:pt>
                <c:pt idx="100">
                  <c:v>2700</c:v>
                </c:pt>
                <c:pt idx="101">
                  <c:v>2727</c:v>
                </c:pt>
                <c:pt idx="102">
                  <c:v>2754</c:v>
                </c:pt>
                <c:pt idx="103">
                  <c:v>2781</c:v>
                </c:pt>
                <c:pt idx="104">
                  <c:v>2808</c:v>
                </c:pt>
                <c:pt idx="105">
                  <c:v>2835</c:v>
                </c:pt>
                <c:pt idx="106">
                  <c:v>2862</c:v>
                </c:pt>
                <c:pt idx="107">
                  <c:v>2889</c:v>
                </c:pt>
                <c:pt idx="108">
                  <c:v>2916</c:v>
                </c:pt>
                <c:pt idx="109">
                  <c:v>2943</c:v>
                </c:pt>
                <c:pt idx="110">
                  <c:v>2970</c:v>
                </c:pt>
                <c:pt idx="111">
                  <c:v>2997</c:v>
                </c:pt>
                <c:pt idx="112">
                  <c:v>3024</c:v>
                </c:pt>
                <c:pt idx="113">
                  <c:v>3051</c:v>
                </c:pt>
                <c:pt idx="114">
                  <c:v>3078</c:v>
                </c:pt>
                <c:pt idx="115">
                  <c:v>3105</c:v>
                </c:pt>
                <c:pt idx="116">
                  <c:v>3132</c:v>
                </c:pt>
                <c:pt idx="117">
                  <c:v>3159</c:v>
                </c:pt>
                <c:pt idx="118">
                  <c:v>3186</c:v>
                </c:pt>
                <c:pt idx="119">
                  <c:v>3213</c:v>
                </c:pt>
                <c:pt idx="120">
                  <c:v>3240</c:v>
                </c:pt>
                <c:pt idx="121">
                  <c:v>3267</c:v>
                </c:pt>
                <c:pt idx="122">
                  <c:v>3294</c:v>
                </c:pt>
                <c:pt idx="123">
                  <c:v>3321</c:v>
                </c:pt>
                <c:pt idx="124">
                  <c:v>3348</c:v>
                </c:pt>
                <c:pt idx="125">
                  <c:v>3375</c:v>
                </c:pt>
                <c:pt idx="126">
                  <c:v>3402</c:v>
                </c:pt>
                <c:pt idx="127">
                  <c:v>3429</c:v>
                </c:pt>
                <c:pt idx="128">
                  <c:v>3456</c:v>
                </c:pt>
                <c:pt idx="129">
                  <c:v>3483</c:v>
                </c:pt>
                <c:pt idx="130">
                  <c:v>3510</c:v>
                </c:pt>
                <c:pt idx="131">
                  <c:v>3537</c:v>
                </c:pt>
                <c:pt idx="132">
                  <c:v>3564</c:v>
                </c:pt>
                <c:pt idx="133">
                  <c:v>3591</c:v>
                </c:pt>
                <c:pt idx="134">
                  <c:v>3618</c:v>
                </c:pt>
                <c:pt idx="135">
                  <c:v>3645</c:v>
                </c:pt>
                <c:pt idx="136">
                  <c:v>3672</c:v>
                </c:pt>
                <c:pt idx="137">
                  <c:v>3699</c:v>
                </c:pt>
                <c:pt idx="138">
                  <c:v>3726</c:v>
                </c:pt>
                <c:pt idx="139">
                  <c:v>3753</c:v>
                </c:pt>
                <c:pt idx="140">
                  <c:v>3780</c:v>
                </c:pt>
                <c:pt idx="141">
                  <c:v>3807</c:v>
                </c:pt>
                <c:pt idx="142">
                  <c:v>3834</c:v>
                </c:pt>
                <c:pt idx="143">
                  <c:v>3861</c:v>
                </c:pt>
                <c:pt idx="144">
                  <c:v>3888</c:v>
                </c:pt>
                <c:pt idx="145">
                  <c:v>3915</c:v>
                </c:pt>
                <c:pt idx="146">
                  <c:v>3942</c:v>
                </c:pt>
                <c:pt idx="147">
                  <c:v>3969</c:v>
                </c:pt>
                <c:pt idx="148">
                  <c:v>3996</c:v>
                </c:pt>
                <c:pt idx="149">
                  <c:v>4023</c:v>
                </c:pt>
                <c:pt idx="150">
                  <c:v>4050</c:v>
                </c:pt>
                <c:pt idx="151">
                  <c:v>4077</c:v>
                </c:pt>
                <c:pt idx="152">
                  <c:v>4104</c:v>
                </c:pt>
                <c:pt idx="153">
                  <c:v>4131</c:v>
                </c:pt>
                <c:pt idx="154">
                  <c:v>4158</c:v>
                </c:pt>
                <c:pt idx="155">
                  <c:v>4185</c:v>
                </c:pt>
                <c:pt idx="156">
                  <c:v>4212</c:v>
                </c:pt>
                <c:pt idx="157">
                  <c:v>4239</c:v>
                </c:pt>
                <c:pt idx="158">
                  <c:v>4266</c:v>
                </c:pt>
                <c:pt idx="159">
                  <c:v>4293</c:v>
                </c:pt>
                <c:pt idx="160">
                  <c:v>4320</c:v>
                </c:pt>
                <c:pt idx="161">
                  <c:v>4347</c:v>
                </c:pt>
                <c:pt idx="162">
                  <c:v>4374</c:v>
                </c:pt>
                <c:pt idx="163">
                  <c:v>4401</c:v>
                </c:pt>
                <c:pt idx="164">
                  <c:v>4428</c:v>
                </c:pt>
                <c:pt idx="165">
                  <c:v>4455</c:v>
                </c:pt>
                <c:pt idx="166">
                  <c:v>4482</c:v>
                </c:pt>
                <c:pt idx="167">
                  <c:v>4509</c:v>
                </c:pt>
                <c:pt idx="168">
                  <c:v>4536</c:v>
                </c:pt>
                <c:pt idx="169">
                  <c:v>4563</c:v>
                </c:pt>
                <c:pt idx="170">
                  <c:v>4590</c:v>
                </c:pt>
                <c:pt idx="171">
                  <c:v>4617</c:v>
                </c:pt>
                <c:pt idx="172">
                  <c:v>4644</c:v>
                </c:pt>
                <c:pt idx="173">
                  <c:v>4671</c:v>
                </c:pt>
                <c:pt idx="174">
                  <c:v>4698</c:v>
                </c:pt>
                <c:pt idx="175">
                  <c:v>4725</c:v>
                </c:pt>
                <c:pt idx="176">
                  <c:v>4752</c:v>
                </c:pt>
                <c:pt idx="177">
                  <c:v>4779</c:v>
                </c:pt>
                <c:pt idx="178">
                  <c:v>4806</c:v>
                </c:pt>
                <c:pt idx="179">
                  <c:v>4833</c:v>
                </c:pt>
                <c:pt idx="180">
                  <c:v>4860</c:v>
                </c:pt>
                <c:pt idx="181">
                  <c:v>4887</c:v>
                </c:pt>
                <c:pt idx="182">
                  <c:v>4914</c:v>
                </c:pt>
                <c:pt idx="183">
                  <c:v>4941</c:v>
                </c:pt>
                <c:pt idx="184">
                  <c:v>4968</c:v>
                </c:pt>
                <c:pt idx="185">
                  <c:v>4995</c:v>
                </c:pt>
                <c:pt idx="186">
                  <c:v>5022</c:v>
                </c:pt>
                <c:pt idx="187">
                  <c:v>5049</c:v>
                </c:pt>
                <c:pt idx="188">
                  <c:v>5076</c:v>
                </c:pt>
                <c:pt idx="189">
                  <c:v>5103</c:v>
                </c:pt>
                <c:pt idx="190">
                  <c:v>5130</c:v>
                </c:pt>
                <c:pt idx="191">
                  <c:v>5157</c:v>
                </c:pt>
                <c:pt idx="192">
                  <c:v>5184</c:v>
                </c:pt>
                <c:pt idx="193">
                  <c:v>5211</c:v>
                </c:pt>
                <c:pt idx="194">
                  <c:v>5238</c:v>
                </c:pt>
                <c:pt idx="195">
                  <c:v>5265</c:v>
                </c:pt>
                <c:pt idx="196">
                  <c:v>5292</c:v>
                </c:pt>
                <c:pt idx="197">
                  <c:v>5319</c:v>
                </c:pt>
                <c:pt idx="198">
                  <c:v>5346</c:v>
                </c:pt>
                <c:pt idx="199">
                  <c:v>5373</c:v>
                </c:pt>
                <c:pt idx="200">
                  <c:v>5400</c:v>
                </c:pt>
                <c:pt idx="201">
                  <c:v>5427</c:v>
                </c:pt>
                <c:pt idx="202">
                  <c:v>5454</c:v>
                </c:pt>
                <c:pt idx="203">
                  <c:v>5481</c:v>
                </c:pt>
                <c:pt idx="204">
                  <c:v>5508</c:v>
                </c:pt>
                <c:pt idx="205">
                  <c:v>5535</c:v>
                </c:pt>
                <c:pt idx="206">
                  <c:v>5562</c:v>
                </c:pt>
                <c:pt idx="207">
                  <c:v>5589</c:v>
                </c:pt>
                <c:pt idx="208">
                  <c:v>5616</c:v>
                </c:pt>
                <c:pt idx="209">
                  <c:v>5643</c:v>
                </c:pt>
                <c:pt idx="210">
                  <c:v>5670</c:v>
                </c:pt>
                <c:pt idx="211">
                  <c:v>5697</c:v>
                </c:pt>
                <c:pt idx="212">
                  <c:v>5724</c:v>
                </c:pt>
                <c:pt idx="213">
                  <c:v>5751</c:v>
                </c:pt>
                <c:pt idx="214">
                  <c:v>5778</c:v>
                </c:pt>
                <c:pt idx="215">
                  <c:v>5805</c:v>
                </c:pt>
                <c:pt idx="216">
                  <c:v>5832</c:v>
                </c:pt>
                <c:pt idx="217">
                  <c:v>5859</c:v>
                </c:pt>
                <c:pt idx="218">
                  <c:v>5886</c:v>
                </c:pt>
                <c:pt idx="219">
                  <c:v>5913</c:v>
                </c:pt>
                <c:pt idx="220">
                  <c:v>5940</c:v>
                </c:pt>
                <c:pt idx="221">
                  <c:v>5967</c:v>
                </c:pt>
                <c:pt idx="222">
                  <c:v>5994</c:v>
                </c:pt>
                <c:pt idx="223">
                  <c:v>6021</c:v>
                </c:pt>
                <c:pt idx="224">
                  <c:v>6048</c:v>
                </c:pt>
                <c:pt idx="225">
                  <c:v>6075</c:v>
                </c:pt>
                <c:pt idx="226">
                  <c:v>6102</c:v>
                </c:pt>
                <c:pt idx="227">
                  <c:v>6129</c:v>
                </c:pt>
                <c:pt idx="228">
                  <c:v>6156</c:v>
                </c:pt>
                <c:pt idx="229">
                  <c:v>6183</c:v>
                </c:pt>
                <c:pt idx="230">
                  <c:v>6210</c:v>
                </c:pt>
                <c:pt idx="231">
                  <c:v>6237</c:v>
                </c:pt>
                <c:pt idx="232">
                  <c:v>6264</c:v>
                </c:pt>
                <c:pt idx="233">
                  <c:v>6291</c:v>
                </c:pt>
                <c:pt idx="234">
                  <c:v>6318</c:v>
                </c:pt>
                <c:pt idx="235">
                  <c:v>6345</c:v>
                </c:pt>
                <c:pt idx="236">
                  <c:v>6372</c:v>
                </c:pt>
                <c:pt idx="237">
                  <c:v>6399</c:v>
                </c:pt>
                <c:pt idx="238">
                  <c:v>6426</c:v>
                </c:pt>
                <c:pt idx="239">
                  <c:v>6453</c:v>
                </c:pt>
                <c:pt idx="240">
                  <c:v>6480</c:v>
                </c:pt>
                <c:pt idx="241">
                  <c:v>6507</c:v>
                </c:pt>
                <c:pt idx="242">
                  <c:v>6534</c:v>
                </c:pt>
                <c:pt idx="243">
                  <c:v>6561</c:v>
                </c:pt>
                <c:pt idx="244">
                  <c:v>6588</c:v>
                </c:pt>
                <c:pt idx="245">
                  <c:v>6615</c:v>
                </c:pt>
                <c:pt idx="246">
                  <c:v>6642</c:v>
                </c:pt>
                <c:pt idx="247">
                  <c:v>6669</c:v>
                </c:pt>
                <c:pt idx="248">
                  <c:v>6696</c:v>
                </c:pt>
                <c:pt idx="249">
                  <c:v>6723</c:v>
                </c:pt>
                <c:pt idx="250">
                  <c:v>6750</c:v>
                </c:pt>
                <c:pt idx="251">
                  <c:v>6777</c:v>
                </c:pt>
                <c:pt idx="252">
                  <c:v>6804</c:v>
                </c:pt>
                <c:pt idx="253">
                  <c:v>6831</c:v>
                </c:pt>
                <c:pt idx="254">
                  <c:v>6858</c:v>
                </c:pt>
                <c:pt idx="255">
                  <c:v>6885</c:v>
                </c:pt>
                <c:pt idx="256">
                  <c:v>6912</c:v>
                </c:pt>
                <c:pt idx="257">
                  <c:v>6939</c:v>
                </c:pt>
                <c:pt idx="258">
                  <c:v>6966</c:v>
                </c:pt>
                <c:pt idx="259">
                  <c:v>6993</c:v>
                </c:pt>
                <c:pt idx="260">
                  <c:v>7020</c:v>
                </c:pt>
                <c:pt idx="261">
                  <c:v>7047</c:v>
                </c:pt>
                <c:pt idx="262">
                  <c:v>7074</c:v>
                </c:pt>
                <c:pt idx="263">
                  <c:v>7101</c:v>
                </c:pt>
                <c:pt idx="264">
                  <c:v>7128</c:v>
                </c:pt>
                <c:pt idx="265">
                  <c:v>7155</c:v>
                </c:pt>
                <c:pt idx="266">
                  <c:v>7182</c:v>
                </c:pt>
                <c:pt idx="267">
                  <c:v>7209</c:v>
                </c:pt>
                <c:pt idx="268">
                  <c:v>7236</c:v>
                </c:pt>
                <c:pt idx="269">
                  <c:v>7263</c:v>
                </c:pt>
                <c:pt idx="270">
                  <c:v>7290</c:v>
                </c:pt>
                <c:pt idx="271">
                  <c:v>7317</c:v>
                </c:pt>
                <c:pt idx="272">
                  <c:v>7344</c:v>
                </c:pt>
                <c:pt idx="273">
                  <c:v>7371</c:v>
                </c:pt>
                <c:pt idx="274">
                  <c:v>7398</c:v>
                </c:pt>
                <c:pt idx="275">
                  <c:v>7425</c:v>
                </c:pt>
                <c:pt idx="276">
                  <c:v>7452</c:v>
                </c:pt>
                <c:pt idx="277">
                  <c:v>7479</c:v>
                </c:pt>
                <c:pt idx="278">
                  <c:v>7506</c:v>
                </c:pt>
                <c:pt idx="279">
                  <c:v>7533</c:v>
                </c:pt>
                <c:pt idx="280">
                  <c:v>7560</c:v>
                </c:pt>
                <c:pt idx="281">
                  <c:v>7587</c:v>
                </c:pt>
                <c:pt idx="282">
                  <c:v>7614</c:v>
                </c:pt>
                <c:pt idx="283">
                  <c:v>7641</c:v>
                </c:pt>
                <c:pt idx="284">
                  <c:v>7668</c:v>
                </c:pt>
                <c:pt idx="285">
                  <c:v>7695</c:v>
                </c:pt>
                <c:pt idx="286">
                  <c:v>7722</c:v>
                </c:pt>
                <c:pt idx="287">
                  <c:v>7749</c:v>
                </c:pt>
                <c:pt idx="288">
                  <c:v>7776</c:v>
                </c:pt>
                <c:pt idx="289">
                  <c:v>7803</c:v>
                </c:pt>
                <c:pt idx="290">
                  <c:v>7830</c:v>
                </c:pt>
                <c:pt idx="291">
                  <c:v>7857</c:v>
                </c:pt>
                <c:pt idx="292">
                  <c:v>7884</c:v>
                </c:pt>
                <c:pt idx="293">
                  <c:v>7911</c:v>
                </c:pt>
                <c:pt idx="294">
                  <c:v>7938</c:v>
                </c:pt>
                <c:pt idx="295">
                  <c:v>7965</c:v>
                </c:pt>
                <c:pt idx="296">
                  <c:v>7992</c:v>
                </c:pt>
                <c:pt idx="297">
                  <c:v>8019</c:v>
                </c:pt>
                <c:pt idx="298">
                  <c:v>8046</c:v>
                </c:pt>
                <c:pt idx="299">
                  <c:v>8073</c:v>
                </c:pt>
                <c:pt idx="300">
                  <c:v>8100</c:v>
                </c:pt>
                <c:pt idx="301">
                  <c:v>8127</c:v>
                </c:pt>
                <c:pt idx="302">
                  <c:v>8154</c:v>
                </c:pt>
                <c:pt idx="303">
                  <c:v>8181</c:v>
                </c:pt>
                <c:pt idx="304">
                  <c:v>8208</c:v>
                </c:pt>
                <c:pt idx="305">
                  <c:v>8235</c:v>
                </c:pt>
                <c:pt idx="306">
                  <c:v>8262</c:v>
                </c:pt>
                <c:pt idx="307">
                  <c:v>8289</c:v>
                </c:pt>
                <c:pt idx="308">
                  <c:v>8316</c:v>
                </c:pt>
                <c:pt idx="309">
                  <c:v>8343</c:v>
                </c:pt>
                <c:pt idx="310">
                  <c:v>8370</c:v>
                </c:pt>
                <c:pt idx="311">
                  <c:v>8397</c:v>
                </c:pt>
                <c:pt idx="312">
                  <c:v>8424</c:v>
                </c:pt>
                <c:pt idx="313">
                  <c:v>8451</c:v>
                </c:pt>
                <c:pt idx="314">
                  <c:v>8478</c:v>
                </c:pt>
                <c:pt idx="315">
                  <c:v>8505</c:v>
                </c:pt>
                <c:pt idx="316">
                  <c:v>8532</c:v>
                </c:pt>
                <c:pt idx="317">
                  <c:v>8559</c:v>
                </c:pt>
                <c:pt idx="318">
                  <c:v>8586</c:v>
                </c:pt>
                <c:pt idx="319">
                  <c:v>8613</c:v>
                </c:pt>
                <c:pt idx="320">
                  <c:v>8640</c:v>
                </c:pt>
                <c:pt idx="321">
                  <c:v>8667</c:v>
                </c:pt>
                <c:pt idx="322">
                  <c:v>8694</c:v>
                </c:pt>
                <c:pt idx="323">
                  <c:v>8721</c:v>
                </c:pt>
                <c:pt idx="324">
                  <c:v>8748</c:v>
                </c:pt>
                <c:pt idx="325">
                  <c:v>8775</c:v>
                </c:pt>
                <c:pt idx="326">
                  <c:v>8802</c:v>
                </c:pt>
                <c:pt idx="327">
                  <c:v>8829</c:v>
                </c:pt>
                <c:pt idx="328">
                  <c:v>8856</c:v>
                </c:pt>
                <c:pt idx="329">
                  <c:v>8883</c:v>
                </c:pt>
                <c:pt idx="330">
                  <c:v>8910</c:v>
                </c:pt>
                <c:pt idx="331">
                  <c:v>8937</c:v>
                </c:pt>
                <c:pt idx="332">
                  <c:v>8964</c:v>
                </c:pt>
                <c:pt idx="333">
                  <c:v>8991</c:v>
                </c:pt>
                <c:pt idx="334">
                  <c:v>9018</c:v>
                </c:pt>
                <c:pt idx="335">
                  <c:v>9045</c:v>
                </c:pt>
                <c:pt idx="336">
                  <c:v>9072</c:v>
                </c:pt>
                <c:pt idx="337">
                  <c:v>9099</c:v>
                </c:pt>
                <c:pt idx="338">
                  <c:v>9126</c:v>
                </c:pt>
                <c:pt idx="339">
                  <c:v>9153</c:v>
                </c:pt>
                <c:pt idx="340">
                  <c:v>9180</c:v>
                </c:pt>
                <c:pt idx="341">
                  <c:v>9207</c:v>
                </c:pt>
                <c:pt idx="342">
                  <c:v>9234</c:v>
                </c:pt>
                <c:pt idx="343">
                  <c:v>9261</c:v>
                </c:pt>
                <c:pt idx="344">
                  <c:v>9288</c:v>
                </c:pt>
                <c:pt idx="345">
                  <c:v>9315</c:v>
                </c:pt>
                <c:pt idx="346">
                  <c:v>9342</c:v>
                </c:pt>
                <c:pt idx="347">
                  <c:v>9369</c:v>
                </c:pt>
                <c:pt idx="348">
                  <c:v>9396</c:v>
                </c:pt>
                <c:pt idx="349">
                  <c:v>9423</c:v>
                </c:pt>
                <c:pt idx="350">
                  <c:v>9450</c:v>
                </c:pt>
                <c:pt idx="351">
                  <c:v>9477</c:v>
                </c:pt>
                <c:pt idx="352">
                  <c:v>9504</c:v>
                </c:pt>
                <c:pt idx="353">
                  <c:v>9531</c:v>
                </c:pt>
                <c:pt idx="354">
                  <c:v>9558</c:v>
                </c:pt>
                <c:pt idx="355">
                  <c:v>9585</c:v>
                </c:pt>
                <c:pt idx="356">
                  <c:v>9612</c:v>
                </c:pt>
                <c:pt idx="357">
                  <c:v>9639</c:v>
                </c:pt>
                <c:pt idx="358">
                  <c:v>9666</c:v>
                </c:pt>
                <c:pt idx="359">
                  <c:v>9693</c:v>
                </c:pt>
                <c:pt idx="360">
                  <c:v>9720</c:v>
                </c:pt>
                <c:pt idx="361">
                  <c:v>9747</c:v>
                </c:pt>
                <c:pt idx="362">
                  <c:v>9774</c:v>
                </c:pt>
                <c:pt idx="363">
                  <c:v>9801</c:v>
                </c:pt>
                <c:pt idx="364">
                  <c:v>9828</c:v>
                </c:pt>
                <c:pt idx="365">
                  <c:v>9855</c:v>
                </c:pt>
                <c:pt idx="366">
                  <c:v>9882</c:v>
                </c:pt>
                <c:pt idx="367">
                  <c:v>9909</c:v>
                </c:pt>
                <c:pt idx="368">
                  <c:v>9936</c:v>
                </c:pt>
                <c:pt idx="369">
                  <c:v>9963</c:v>
                </c:pt>
                <c:pt idx="370">
                  <c:v>9990</c:v>
                </c:pt>
                <c:pt idx="371">
                  <c:v>10017</c:v>
                </c:pt>
                <c:pt idx="372">
                  <c:v>10044</c:v>
                </c:pt>
                <c:pt idx="373">
                  <c:v>10071</c:v>
                </c:pt>
                <c:pt idx="374">
                  <c:v>10098</c:v>
                </c:pt>
                <c:pt idx="375">
                  <c:v>10125</c:v>
                </c:pt>
                <c:pt idx="376">
                  <c:v>10152</c:v>
                </c:pt>
                <c:pt idx="377">
                  <c:v>10179</c:v>
                </c:pt>
                <c:pt idx="378">
                  <c:v>10206</c:v>
                </c:pt>
                <c:pt idx="379">
                  <c:v>10233</c:v>
                </c:pt>
                <c:pt idx="380">
                  <c:v>10260</c:v>
                </c:pt>
                <c:pt idx="381">
                  <c:v>10287</c:v>
                </c:pt>
                <c:pt idx="382">
                  <c:v>10314</c:v>
                </c:pt>
                <c:pt idx="383">
                  <c:v>10341</c:v>
                </c:pt>
                <c:pt idx="384">
                  <c:v>10368</c:v>
                </c:pt>
                <c:pt idx="385">
                  <c:v>10395</c:v>
                </c:pt>
                <c:pt idx="386">
                  <c:v>10422</c:v>
                </c:pt>
                <c:pt idx="387">
                  <c:v>10449</c:v>
                </c:pt>
                <c:pt idx="388">
                  <c:v>10476</c:v>
                </c:pt>
                <c:pt idx="389">
                  <c:v>10503</c:v>
                </c:pt>
                <c:pt idx="390">
                  <c:v>10530</c:v>
                </c:pt>
                <c:pt idx="391">
                  <c:v>10557</c:v>
                </c:pt>
                <c:pt idx="392">
                  <c:v>10584</c:v>
                </c:pt>
                <c:pt idx="393">
                  <c:v>10611</c:v>
                </c:pt>
                <c:pt idx="394">
                  <c:v>10638</c:v>
                </c:pt>
                <c:pt idx="395">
                  <c:v>10665</c:v>
                </c:pt>
                <c:pt idx="396">
                  <c:v>10692</c:v>
                </c:pt>
                <c:pt idx="397">
                  <c:v>10719</c:v>
                </c:pt>
                <c:pt idx="398">
                  <c:v>10746</c:v>
                </c:pt>
                <c:pt idx="399">
                  <c:v>10773</c:v>
                </c:pt>
                <c:pt idx="400">
                  <c:v>10800</c:v>
                </c:pt>
                <c:pt idx="401">
                  <c:v>10827</c:v>
                </c:pt>
                <c:pt idx="402">
                  <c:v>10854</c:v>
                </c:pt>
                <c:pt idx="403">
                  <c:v>10881</c:v>
                </c:pt>
                <c:pt idx="404">
                  <c:v>10908</c:v>
                </c:pt>
                <c:pt idx="405">
                  <c:v>10935</c:v>
                </c:pt>
                <c:pt idx="406">
                  <c:v>10962</c:v>
                </c:pt>
                <c:pt idx="407">
                  <c:v>10989</c:v>
                </c:pt>
                <c:pt idx="408">
                  <c:v>11016</c:v>
                </c:pt>
                <c:pt idx="409">
                  <c:v>11043</c:v>
                </c:pt>
                <c:pt idx="410">
                  <c:v>11070</c:v>
                </c:pt>
                <c:pt idx="411">
                  <c:v>11097</c:v>
                </c:pt>
                <c:pt idx="412">
                  <c:v>11124</c:v>
                </c:pt>
                <c:pt idx="413">
                  <c:v>11151</c:v>
                </c:pt>
                <c:pt idx="414">
                  <c:v>11178</c:v>
                </c:pt>
                <c:pt idx="415">
                  <c:v>11205</c:v>
                </c:pt>
                <c:pt idx="416">
                  <c:v>11232</c:v>
                </c:pt>
                <c:pt idx="417">
                  <c:v>11259</c:v>
                </c:pt>
                <c:pt idx="418">
                  <c:v>11286</c:v>
                </c:pt>
                <c:pt idx="419">
                  <c:v>11313</c:v>
                </c:pt>
                <c:pt idx="420">
                  <c:v>11340</c:v>
                </c:pt>
                <c:pt idx="421">
                  <c:v>11367</c:v>
                </c:pt>
                <c:pt idx="422">
                  <c:v>11394</c:v>
                </c:pt>
                <c:pt idx="423">
                  <c:v>11421</c:v>
                </c:pt>
                <c:pt idx="424">
                  <c:v>11448</c:v>
                </c:pt>
                <c:pt idx="425">
                  <c:v>11475</c:v>
                </c:pt>
                <c:pt idx="426">
                  <c:v>11502</c:v>
                </c:pt>
                <c:pt idx="427">
                  <c:v>11529</c:v>
                </c:pt>
                <c:pt idx="428">
                  <c:v>11556</c:v>
                </c:pt>
                <c:pt idx="429">
                  <c:v>11583</c:v>
                </c:pt>
                <c:pt idx="430">
                  <c:v>11610</c:v>
                </c:pt>
                <c:pt idx="431">
                  <c:v>11637</c:v>
                </c:pt>
                <c:pt idx="432">
                  <c:v>11664</c:v>
                </c:pt>
                <c:pt idx="433">
                  <c:v>11691</c:v>
                </c:pt>
                <c:pt idx="434">
                  <c:v>11718</c:v>
                </c:pt>
                <c:pt idx="435">
                  <c:v>11745</c:v>
                </c:pt>
                <c:pt idx="436">
                  <c:v>11772</c:v>
                </c:pt>
                <c:pt idx="437">
                  <c:v>11799</c:v>
                </c:pt>
                <c:pt idx="438">
                  <c:v>11826</c:v>
                </c:pt>
                <c:pt idx="439">
                  <c:v>11853</c:v>
                </c:pt>
                <c:pt idx="440">
                  <c:v>11880</c:v>
                </c:pt>
                <c:pt idx="441">
                  <c:v>11907</c:v>
                </c:pt>
                <c:pt idx="442">
                  <c:v>11934</c:v>
                </c:pt>
                <c:pt idx="443">
                  <c:v>11961</c:v>
                </c:pt>
                <c:pt idx="444">
                  <c:v>11988</c:v>
                </c:pt>
                <c:pt idx="445">
                  <c:v>12015</c:v>
                </c:pt>
                <c:pt idx="446">
                  <c:v>12042</c:v>
                </c:pt>
                <c:pt idx="447">
                  <c:v>12069</c:v>
                </c:pt>
                <c:pt idx="448">
                  <c:v>12096</c:v>
                </c:pt>
                <c:pt idx="449">
                  <c:v>12123</c:v>
                </c:pt>
                <c:pt idx="450">
                  <c:v>12150</c:v>
                </c:pt>
                <c:pt idx="451">
                  <c:v>12177</c:v>
                </c:pt>
                <c:pt idx="452">
                  <c:v>12204</c:v>
                </c:pt>
                <c:pt idx="453">
                  <c:v>12231</c:v>
                </c:pt>
                <c:pt idx="454">
                  <c:v>12258</c:v>
                </c:pt>
                <c:pt idx="455">
                  <c:v>12285</c:v>
                </c:pt>
                <c:pt idx="456">
                  <c:v>12312</c:v>
                </c:pt>
                <c:pt idx="457">
                  <c:v>12339</c:v>
                </c:pt>
                <c:pt idx="458">
                  <c:v>12366</c:v>
                </c:pt>
                <c:pt idx="459">
                  <c:v>12393</c:v>
                </c:pt>
                <c:pt idx="460">
                  <c:v>12420</c:v>
                </c:pt>
                <c:pt idx="461">
                  <c:v>12447</c:v>
                </c:pt>
                <c:pt idx="462">
                  <c:v>12474</c:v>
                </c:pt>
                <c:pt idx="463">
                  <c:v>12501</c:v>
                </c:pt>
                <c:pt idx="464">
                  <c:v>12528</c:v>
                </c:pt>
                <c:pt idx="465">
                  <c:v>12555</c:v>
                </c:pt>
                <c:pt idx="466">
                  <c:v>12582</c:v>
                </c:pt>
                <c:pt idx="467">
                  <c:v>12609</c:v>
                </c:pt>
                <c:pt idx="468">
                  <c:v>12636</c:v>
                </c:pt>
                <c:pt idx="469">
                  <c:v>12663</c:v>
                </c:pt>
                <c:pt idx="470">
                  <c:v>12690</c:v>
                </c:pt>
                <c:pt idx="471">
                  <c:v>12717</c:v>
                </c:pt>
                <c:pt idx="472">
                  <c:v>12744</c:v>
                </c:pt>
                <c:pt idx="473">
                  <c:v>12771</c:v>
                </c:pt>
                <c:pt idx="474">
                  <c:v>12798</c:v>
                </c:pt>
                <c:pt idx="475">
                  <c:v>12825</c:v>
                </c:pt>
                <c:pt idx="476">
                  <c:v>12852</c:v>
                </c:pt>
                <c:pt idx="477">
                  <c:v>12879</c:v>
                </c:pt>
                <c:pt idx="478">
                  <c:v>12906</c:v>
                </c:pt>
                <c:pt idx="479">
                  <c:v>12933</c:v>
                </c:pt>
                <c:pt idx="480">
                  <c:v>12960</c:v>
                </c:pt>
                <c:pt idx="481">
                  <c:v>12987</c:v>
                </c:pt>
                <c:pt idx="482">
                  <c:v>13014</c:v>
                </c:pt>
                <c:pt idx="483">
                  <c:v>13041</c:v>
                </c:pt>
                <c:pt idx="484">
                  <c:v>13068</c:v>
                </c:pt>
                <c:pt idx="485">
                  <c:v>13095</c:v>
                </c:pt>
                <c:pt idx="486">
                  <c:v>13122</c:v>
                </c:pt>
                <c:pt idx="487">
                  <c:v>13149</c:v>
                </c:pt>
                <c:pt idx="488">
                  <c:v>13176</c:v>
                </c:pt>
                <c:pt idx="489">
                  <c:v>13203</c:v>
                </c:pt>
                <c:pt idx="490">
                  <c:v>13230</c:v>
                </c:pt>
                <c:pt idx="491">
                  <c:v>13257</c:v>
                </c:pt>
                <c:pt idx="492">
                  <c:v>13284</c:v>
                </c:pt>
                <c:pt idx="493">
                  <c:v>13311</c:v>
                </c:pt>
                <c:pt idx="494">
                  <c:v>13338</c:v>
                </c:pt>
                <c:pt idx="495">
                  <c:v>13365</c:v>
                </c:pt>
                <c:pt idx="496">
                  <c:v>13392</c:v>
                </c:pt>
                <c:pt idx="497">
                  <c:v>13419</c:v>
                </c:pt>
                <c:pt idx="498">
                  <c:v>13446</c:v>
                </c:pt>
                <c:pt idx="499">
                  <c:v>13473</c:v>
                </c:pt>
                <c:pt idx="500">
                  <c:v>13500</c:v>
                </c:pt>
              </c:numCache>
            </c:numRef>
          </c:xVal>
          <c:yVal>
            <c:numRef>
              <c:f>'000.02'!$Y$6:$Y$506</c:f>
              <c:numCache>
                <c:formatCode>0.00</c:formatCode>
                <c:ptCount val="501"/>
                <c:pt idx="0">
                  <c:v>0</c:v>
                </c:pt>
                <c:pt idx="1">
                  <c:v>4.1714999999999995E-2</c:v>
                </c:pt>
                <c:pt idx="2">
                  <c:v>8.342999999999999E-2</c:v>
                </c:pt>
                <c:pt idx="3">
                  <c:v>0.12514500000000001</c:v>
                </c:pt>
                <c:pt idx="4">
                  <c:v>0.16685999999999998</c:v>
                </c:pt>
                <c:pt idx="5">
                  <c:v>0.20857499999999998</c:v>
                </c:pt>
                <c:pt idx="6">
                  <c:v>0.25029000000000001</c:v>
                </c:pt>
                <c:pt idx="7">
                  <c:v>0.29200500000000001</c:v>
                </c:pt>
                <c:pt idx="8">
                  <c:v>0.60492800000000002</c:v>
                </c:pt>
                <c:pt idx="9">
                  <c:v>0.64429399999999992</c:v>
                </c:pt>
                <c:pt idx="10">
                  <c:v>0.68365999999999993</c:v>
                </c:pt>
                <c:pt idx="11">
                  <c:v>0.72302599999999995</c:v>
                </c:pt>
                <c:pt idx="12">
                  <c:v>0.76239199999999996</c:v>
                </c:pt>
                <c:pt idx="13">
                  <c:v>0.80175799999999997</c:v>
                </c:pt>
                <c:pt idx="14">
                  <c:v>0.84112399999999998</c:v>
                </c:pt>
                <c:pt idx="15">
                  <c:v>0.88048999999999999</c:v>
                </c:pt>
                <c:pt idx="16">
                  <c:v>0.91985600000000001</c:v>
                </c:pt>
                <c:pt idx="17">
                  <c:v>0.95922200000000002</c:v>
                </c:pt>
                <c:pt idx="18">
                  <c:v>0.99858800000000003</c:v>
                </c:pt>
                <c:pt idx="19">
                  <c:v>1.037954</c:v>
                </c:pt>
                <c:pt idx="20">
                  <c:v>1.0773200000000001</c:v>
                </c:pt>
                <c:pt idx="21">
                  <c:v>1.1166860000000001</c:v>
                </c:pt>
                <c:pt idx="22">
                  <c:v>1.1560520000000001</c:v>
                </c:pt>
                <c:pt idx="23">
                  <c:v>1.1954180000000001</c:v>
                </c:pt>
                <c:pt idx="24">
                  <c:v>1.2347840000000001</c:v>
                </c:pt>
                <c:pt idx="25">
                  <c:v>1.2741500000000001</c:v>
                </c:pt>
                <c:pt idx="26">
                  <c:v>1.3135160000000001</c:v>
                </c:pt>
                <c:pt idx="27">
                  <c:v>1.3528820000000001</c:v>
                </c:pt>
                <c:pt idx="28">
                  <c:v>1.3922480000000002</c:v>
                </c:pt>
                <c:pt idx="29">
                  <c:v>1.4316140000000002</c:v>
                </c:pt>
                <c:pt idx="30">
                  <c:v>1.4709800000000002</c:v>
                </c:pt>
                <c:pt idx="31">
                  <c:v>1.5103460000000002</c:v>
                </c:pt>
                <c:pt idx="32">
                  <c:v>1.5497120000000002</c:v>
                </c:pt>
                <c:pt idx="33">
                  <c:v>1.5890780000000002</c:v>
                </c:pt>
                <c:pt idx="34">
                  <c:v>1.6284440000000002</c:v>
                </c:pt>
                <c:pt idx="35">
                  <c:v>1.66781</c:v>
                </c:pt>
                <c:pt idx="36">
                  <c:v>1.707176</c:v>
                </c:pt>
                <c:pt idx="37">
                  <c:v>1.746542</c:v>
                </c:pt>
                <c:pt idx="38">
                  <c:v>1.7859080000000001</c:v>
                </c:pt>
                <c:pt idx="39">
                  <c:v>1.8252740000000001</c:v>
                </c:pt>
                <c:pt idx="40">
                  <c:v>1.8646400000000001</c:v>
                </c:pt>
                <c:pt idx="41">
                  <c:v>1.9040060000000001</c:v>
                </c:pt>
                <c:pt idx="42">
                  <c:v>1.9433720000000001</c:v>
                </c:pt>
                <c:pt idx="43">
                  <c:v>1.9827380000000001</c:v>
                </c:pt>
                <c:pt idx="44">
                  <c:v>2.0221040000000001</c:v>
                </c:pt>
                <c:pt idx="45">
                  <c:v>2.0614699999999999</c:v>
                </c:pt>
                <c:pt idx="46">
                  <c:v>2.1008360000000001</c:v>
                </c:pt>
                <c:pt idx="47">
                  <c:v>2.1402019999999999</c:v>
                </c:pt>
                <c:pt idx="48">
                  <c:v>2.1795680000000002</c:v>
                </c:pt>
                <c:pt idx="49">
                  <c:v>2.218934</c:v>
                </c:pt>
                <c:pt idx="50">
                  <c:v>2.2583000000000002</c:v>
                </c:pt>
                <c:pt idx="51">
                  <c:v>2.297666</c:v>
                </c:pt>
                <c:pt idx="52">
                  <c:v>2.3370320000000002</c:v>
                </c:pt>
                <c:pt idx="53">
                  <c:v>2.376398</c:v>
                </c:pt>
                <c:pt idx="54">
                  <c:v>2.4157640000000002</c:v>
                </c:pt>
                <c:pt idx="55">
                  <c:v>2.45513</c:v>
                </c:pt>
                <c:pt idx="56">
                  <c:v>2.4944960000000003</c:v>
                </c:pt>
                <c:pt idx="57">
                  <c:v>2.5338620000000001</c:v>
                </c:pt>
                <c:pt idx="58">
                  <c:v>2.5732280000000003</c:v>
                </c:pt>
                <c:pt idx="59">
                  <c:v>2.6125940000000001</c:v>
                </c:pt>
                <c:pt idx="60">
                  <c:v>2.6519600000000003</c:v>
                </c:pt>
                <c:pt idx="61">
                  <c:v>2.6913260000000001</c:v>
                </c:pt>
                <c:pt idx="62">
                  <c:v>2.7306920000000003</c:v>
                </c:pt>
                <c:pt idx="63">
                  <c:v>2.7700580000000001</c:v>
                </c:pt>
                <c:pt idx="64">
                  <c:v>2.8094240000000004</c:v>
                </c:pt>
                <c:pt idx="65">
                  <c:v>2.8487900000000002</c:v>
                </c:pt>
                <c:pt idx="66">
                  <c:v>2.8881560000000004</c:v>
                </c:pt>
                <c:pt idx="67">
                  <c:v>2.9275220000000002</c:v>
                </c:pt>
                <c:pt idx="68">
                  <c:v>2.9668880000000004</c:v>
                </c:pt>
                <c:pt idx="69">
                  <c:v>3.0062540000000002</c:v>
                </c:pt>
                <c:pt idx="70">
                  <c:v>3.04562</c:v>
                </c:pt>
                <c:pt idx="71">
                  <c:v>3.0849860000000002</c:v>
                </c:pt>
                <c:pt idx="72">
                  <c:v>3.124352</c:v>
                </c:pt>
                <c:pt idx="73">
                  <c:v>3.1637180000000003</c:v>
                </c:pt>
                <c:pt idx="74">
                  <c:v>3.203084</c:v>
                </c:pt>
                <c:pt idx="75">
                  <c:v>3.2424500000000003</c:v>
                </c:pt>
                <c:pt idx="76">
                  <c:v>3.2818160000000001</c:v>
                </c:pt>
                <c:pt idx="77">
                  <c:v>3.3211820000000003</c:v>
                </c:pt>
                <c:pt idx="78">
                  <c:v>3.3605480000000001</c:v>
                </c:pt>
                <c:pt idx="79">
                  <c:v>3.3999140000000003</c:v>
                </c:pt>
                <c:pt idx="80">
                  <c:v>3.4392800000000001</c:v>
                </c:pt>
                <c:pt idx="81">
                  <c:v>3.4786460000000003</c:v>
                </c:pt>
                <c:pt idx="82">
                  <c:v>3.5180120000000001</c:v>
                </c:pt>
                <c:pt idx="83">
                  <c:v>3.5573780000000004</c:v>
                </c:pt>
                <c:pt idx="84">
                  <c:v>3.5967440000000002</c:v>
                </c:pt>
                <c:pt idx="85">
                  <c:v>3.6361100000000004</c:v>
                </c:pt>
                <c:pt idx="86">
                  <c:v>3.6754760000000002</c:v>
                </c:pt>
                <c:pt idx="87">
                  <c:v>3.7148420000000004</c:v>
                </c:pt>
                <c:pt idx="88">
                  <c:v>3.7542080000000002</c:v>
                </c:pt>
                <c:pt idx="89">
                  <c:v>3.7935740000000004</c:v>
                </c:pt>
                <c:pt idx="90">
                  <c:v>3.8329400000000002</c:v>
                </c:pt>
                <c:pt idx="91">
                  <c:v>3.8723060000000005</c:v>
                </c:pt>
                <c:pt idx="92">
                  <c:v>3.9116720000000003</c:v>
                </c:pt>
                <c:pt idx="93">
                  <c:v>3.9456230000000003</c:v>
                </c:pt>
                <c:pt idx="94">
                  <c:v>3.9778339999999996</c:v>
                </c:pt>
                <c:pt idx="95">
                  <c:v>4.0100449999999999</c:v>
                </c:pt>
                <c:pt idx="96">
                  <c:v>4.0422560000000001</c:v>
                </c:pt>
                <c:pt idx="97">
                  <c:v>4.0744670000000003</c:v>
                </c:pt>
                <c:pt idx="98">
                  <c:v>4.1066780000000005</c:v>
                </c:pt>
                <c:pt idx="99">
                  <c:v>4.1388889999999998</c:v>
                </c:pt>
                <c:pt idx="100">
                  <c:v>4.1711</c:v>
                </c:pt>
                <c:pt idx="101">
                  <c:v>4.2033110000000002</c:v>
                </c:pt>
                <c:pt idx="102">
                  <c:v>4.2355220000000005</c:v>
                </c:pt>
                <c:pt idx="103">
                  <c:v>4.2677329999999998</c:v>
                </c:pt>
                <c:pt idx="104">
                  <c:v>4.299944</c:v>
                </c:pt>
                <c:pt idx="105">
                  <c:v>4.3321550000000002</c:v>
                </c:pt>
                <c:pt idx="106">
                  <c:v>4.3643660000000004</c:v>
                </c:pt>
                <c:pt idx="107">
                  <c:v>4.3965769999999997</c:v>
                </c:pt>
                <c:pt idx="108">
                  <c:v>4.4287879999999999</c:v>
                </c:pt>
                <c:pt idx="109">
                  <c:v>4.4609990000000002</c:v>
                </c:pt>
                <c:pt idx="110">
                  <c:v>4.4932100000000004</c:v>
                </c:pt>
                <c:pt idx="111">
                  <c:v>4.5254209999999997</c:v>
                </c:pt>
                <c:pt idx="112">
                  <c:v>4.5576319999999999</c:v>
                </c:pt>
                <c:pt idx="113">
                  <c:v>4.5898430000000001</c:v>
                </c:pt>
                <c:pt idx="114">
                  <c:v>4.6220540000000003</c:v>
                </c:pt>
                <c:pt idx="115">
                  <c:v>4.6542650000000005</c:v>
                </c:pt>
                <c:pt idx="116">
                  <c:v>4.6864759999999999</c:v>
                </c:pt>
                <c:pt idx="117">
                  <c:v>4.7186870000000001</c:v>
                </c:pt>
                <c:pt idx="118">
                  <c:v>4.7508980000000003</c:v>
                </c:pt>
                <c:pt idx="119">
                  <c:v>4.7831090000000005</c:v>
                </c:pt>
                <c:pt idx="120">
                  <c:v>4.8153199999999998</c:v>
                </c:pt>
                <c:pt idx="121">
                  <c:v>4.847531</c:v>
                </c:pt>
                <c:pt idx="122">
                  <c:v>4.8797420000000002</c:v>
                </c:pt>
                <c:pt idx="123">
                  <c:v>4.9119530000000005</c:v>
                </c:pt>
                <c:pt idx="124">
                  <c:v>4.9441639999999998</c:v>
                </c:pt>
                <c:pt idx="125">
                  <c:v>4.976375</c:v>
                </c:pt>
                <c:pt idx="126">
                  <c:v>5.0085860000000002</c:v>
                </c:pt>
                <c:pt idx="127">
                  <c:v>5.0407970000000004</c:v>
                </c:pt>
                <c:pt idx="128">
                  <c:v>5.0730080000000006</c:v>
                </c:pt>
                <c:pt idx="129">
                  <c:v>5.105219</c:v>
                </c:pt>
                <c:pt idx="130">
                  <c:v>5.1374300000000002</c:v>
                </c:pt>
                <c:pt idx="131">
                  <c:v>5.1696410000000004</c:v>
                </c:pt>
                <c:pt idx="132">
                  <c:v>5.2018520000000006</c:v>
                </c:pt>
                <c:pt idx="133">
                  <c:v>5.2340630000000008</c:v>
                </c:pt>
                <c:pt idx="134">
                  <c:v>5.2662740000000001</c:v>
                </c:pt>
                <c:pt idx="135">
                  <c:v>5.2984850000000003</c:v>
                </c:pt>
                <c:pt idx="136">
                  <c:v>5.3306960000000005</c:v>
                </c:pt>
                <c:pt idx="137">
                  <c:v>5.3629070000000008</c:v>
                </c:pt>
                <c:pt idx="138">
                  <c:v>5.3951180000000001</c:v>
                </c:pt>
                <c:pt idx="139">
                  <c:v>5.4273290000000003</c:v>
                </c:pt>
                <c:pt idx="140">
                  <c:v>5.4595400000000005</c:v>
                </c:pt>
                <c:pt idx="141">
                  <c:v>5.4917510000000007</c:v>
                </c:pt>
                <c:pt idx="142">
                  <c:v>5.523962</c:v>
                </c:pt>
                <c:pt idx="143">
                  <c:v>5.5561730000000003</c:v>
                </c:pt>
                <c:pt idx="144">
                  <c:v>5.5883840000000005</c:v>
                </c:pt>
                <c:pt idx="145">
                  <c:v>5.6205950000000007</c:v>
                </c:pt>
                <c:pt idx="146">
                  <c:v>5.652806</c:v>
                </c:pt>
                <c:pt idx="147">
                  <c:v>5.6850170000000002</c:v>
                </c:pt>
                <c:pt idx="148">
                  <c:v>5.7172280000000004</c:v>
                </c:pt>
                <c:pt idx="149">
                  <c:v>5.7494390000000006</c:v>
                </c:pt>
                <c:pt idx="150">
                  <c:v>5.78165</c:v>
                </c:pt>
                <c:pt idx="151">
                  <c:v>5.8138610000000002</c:v>
                </c:pt>
                <c:pt idx="152">
                  <c:v>5.8460720000000004</c:v>
                </c:pt>
                <c:pt idx="153">
                  <c:v>5.8782830000000006</c:v>
                </c:pt>
                <c:pt idx="154">
                  <c:v>5.9104940000000008</c:v>
                </c:pt>
                <c:pt idx="155">
                  <c:v>5.9427050000000001</c:v>
                </c:pt>
                <c:pt idx="156">
                  <c:v>5.9749160000000003</c:v>
                </c:pt>
                <c:pt idx="157">
                  <c:v>6.0071270000000005</c:v>
                </c:pt>
                <c:pt idx="158">
                  <c:v>6.0393380000000008</c:v>
                </c:pt>
                <c:pt idx="159">
                  <c:v>6.0715490000000001</c:v>
                </c:pt>
                <c:pt idx="160">
                  <c:v>6.1037600000000003</c:v>
                </c:pt>
                <c:pt idx="161">
                  <c:v>6.1359710000000005</c:v>
                </c:pt>
                <c:pt idx="162">
                  <c:v>6.1681820000000007</c:v>
                </c:pt>
                <c:pt idx="163">
                  <c:v>6.200393</c:v>
                </c:pt>
                <c:pt idx="164">
                  <c:v>6.2326040000000003</c:v>
                </c:pt>
                <c:pt idx="165">
                  <c:v>6.2648150000000005</c:v>
                </c:pt>
                <c:pt idx="166">
                  <c:v>6.2970260000000007</c:v>
                </c:pt>
                <c:pt idx="167">
                  <c:v>6.329237</c:v>
                </c:pt>
                <c:pt idx="168">
                  <c:v>6.3614480000000002</c:v>
                </c:pt>
                <c:pt idx="169">
                  <c:v>6.3936590000000004</c:v>
                </c:pt>
                <c:pt idx="170">
                  <c:v>6.4258700000000006</c:v>
                </c:pt>
                <c:pt idx="171">
                  <c:v>6.4580810000000008</c:v>
                </c:pt>
                <c:pt idx="172">
                  <c:v>6.4902920000000002</c:v>
                </c:pt>
                <c:pt idx="173">
                  <c:v>6.5225030000000004</c:v>
                </c:pt>
                <c:pt idx="174">
                  <c:v>6.5547140000000006</c:v>
                </c:pt>
                <c:pt idx="175">
                  <c:v>6.5869250000000008</c:v>
                </c:pt>
                <c:pt idx="176">
                  <c:v>6.6191360000000001</c:v>
                </c:pt>
                <c:pt idx="177">
                  <c:v>6.6513470000000003</c:v>
                </c:pt>
                <c:pt idx="178">
                  <c:v>6.6835580000000006</c:v>
                </c:pt>
                <c:pt idx="179">
                  <c:v>6.7157690000000008</c:v>
                </c:pt>
                <c:pt idx="180">
                  <c:v>6.7479800000000001</c:v>
                </c:pt>
                <c:pt idx="181">
                  <c:v>6.7801910000000003</c:v>
                </c:pt>
                <c:pt idx="182">
                  <c:v>6.8124020000000005</c:v>
                </c:pt>
                <c:pt idx="183">
                  <c:v>6.8446130000000007</c:v>
                </c:pt>
                <c:pt idx="184">
                  <c:v>6.876824</c:v>
                </c:pt>
                <c:pt idx="185">
                  <c:v>6.9090350000000003</c:v>
                </c:pt>
                <c:pt idx="186">
                  <c:v>6.9412460000000005</c:v>
                </c:pt>
                <c:pt idx="187">
                  <c:v>6.9734570000000007</c:v>
                </c:pt>
                <c:pt idx="188">
                  <c:v>7.005668</c:v>
                </c:pt>
                <c:pt idx="189">
                  <c:v>7.0378790000000002</c:v>
                </c:pt>
                <c:pt idx="190">
                  <c:v>7.0700900000000004</c:v>
                </c:pt>
                <c:pt idx="191">
                  <c:v>7.1023010000000006</c:v>
                </c:pt>
                <c:pt idx="192">
                  <c:v>7.1345120000000009</c:v>
                </c:pt>
                <c:pt idx="193">
                  <c:v>7.1667230000000002</c:v>
                </c:pt>
                <c:pt idx="194">
                  <c:v>7.1989340000000004</c:v>
                </c:pt>
                <c:pt idx="195">
                  <c:v>7.2311450000000006</c:v>
                </c:pt>
                <c:pt idx="196">
                  <c:v>7.2633560000000008</c:v>
                </c:pt>
                <c:pt idx="197">
                  <c:v>7.2955670000000001</c:v>
                </c:pt>
                <c:pt idx="198">
                  <c:v>7.3277780000000003</c:v>
                </c:pt>
                <c:pt idx="199">
                  <c:v>7.3599890000000006</c:v>
                </c:pt>
                <c:pt idx="200">
                  <c:v>7.3922000000000008</c:v>
                </c:pt>
                <c:pt idx="201">
                  <c:v>7.4244110000000001</c:v>
                </c:pt>
                <c:pt idx="202">
                  <c:v>7.4566220000000003</c:v>
                </c:pt>
                <c:pt idx="203">
                  <c:v>7.4888330000000005</c:v>
                </c:pt>
                <c:pt idx="204">
                  <c:v>7.5210440000000007</c:v>
                </c:pt>
                <c:pt idx="205">
                  <c:v>7.5532550000000001</c:v>
                </c:pt>
                <c:pt idx="206">
                  <c:v>7.5854660000000003</c:v>
                </c:pt>
                <c:pt idx="207">
                  <c:v>7.6176770000000005</c:v>
                </c:pt>
                <c:pt idx="208">
                  <c:v>7.6498880000000007</c:v>
                </c:pt>
                <c:pt idx="209">
                  <c:v>7.6820990000000009</c:v>
                </c:pt>
                <c:pt idx="210">
                  <c:v>7.7143100000000002</c:v>
                </c:pt>
                <c:pt idx="211">
                  <c:v>7.7465210000000004</c:v>
                </c:pt>
                <c:pt idx="212">
                  <c:v>7.7787320000000006</c:v>
                </c:pt>
                <c:pt idx="213">
                  <c:v>7.8109430000000009</c:v>
                </c:pt>
                <c:pt idx="214">
                  <c:v>7.8431540000000002</c:v>
                </c:pt>
                <c:pt idx="215">
                  <c:v>7.8753650000000004</c:v>
                </c:pt>
                <c:pt idx="216">
                  <c:v>7.9075760000000006</c:v>
                </c:pt>
                <c:pt idx="217">
                  <c:v>7.9397870000000008</c:v>
                </c:pt>
                <c:pt idx="218">
                  <c:v>7.9719980000000001</c:v>
                </c:pt>
                <c:pt idx="219">
                  <c:v>8.0042089999999995</c:v>
                </c:pt>
                <c:pt idx="220">
                  <c:v>8.0364199999999997</c:v>
                </c:pt>
                <c:pt idx="221">
                  <c:v>8.0686309999999999</c:v>
                </c:pt>
                <c:pt idx="222">
                  <c:v>8.1008420000000001</c:v>
                </c:pt>
                <c:pt idx="223">
                  <c:v>8.1330530000000003</c:v>
                </c:pt>
                <c:pt idx="224">
                  <c:v>8.1652640000000005</c:v>
                </c:pt>
                <c:pt idx="225">
                  <c:v>8.1974750000000007</c:v>
                </c:pt>
                <c:pt idx="226">
                  <c:v>8.2296859999999992</c:v>
                </c:pt>
                <c:pt idx="227">
                  <c:v>8.2618969999999994</c:v>
                </c:pt>
                <c:pt idx="228">
                  <c:v>8.2941079999999996</c:v>
                </c:pt>
                <c:pt idx="229">
                  <c:v>8.3263189999999998</c:v>
                </c:pt>
                <c:pt idx="230">
                  <c:v>8.35853</c:v>
                </c:pt>
                <c:pt idx="231">
                  <c:v>8.3907410000000002</c:v>
                </c:pt>
                <c:pt idx="232">
                  <c:v>8.4229520000000004</c:v>
                </c:pt>
                <c:pt idx="233">
                  <c:v>8.4551630000000007</c:v>
                </c:pt>
                <c:pt idx="234">
                  <c:v>8.4873740000000009</c:v>
                </c:pt>
                <c:pt idx="235">
                  <c:v>8.5195849999999993</c:v>
                </c:pt>
                <c:pt idx="236">
                  <c:v>8.5517959999999995</c:v>
                </c:pt>
                <c:pt idx="237">
                  <c:v>8.5840069999999997</c:v>
                </c:pt>
                <c:pt idx="238">
                  <c:v>8.6162179999999999</c:v>
                </c:pt>
                <c:pt idx="239">
                  <c:v>8.6484290000000001</c:v>
                </c:pt>
                <c:pt idx="240">
                  <c:v>8.6806400000000004</c:v>
                </c:pt>
                <c:pt idx="241">
                  <c:v>8.7128510000000006</c:v>
                </c:pt>
                <c:pt idx="242">
                  <c:v>8.7450620000000008</c:v>
                </c:pt>
                <c:pt idx="243">
                  <c:v>8.7772729999999992</c:v>
                </c:pt>
                <c:pt idx="244">
                  <c:v>8.8094839999999994</c:v>
                </c:pt>
                <c:pt idx="245">
                  <c:v>8.8416949999999996</c:v>
                </c:pt>
                <c:pt idx="246">
                  <c:v>8.8739059999999998</c:v>
                </c:pt>
                <c:pt idx="247">
                  <c:v>8.9061170000000001</c:v>
                </c:pt>
                <c:pt idx="248">
                  <c:v>8.9383280000000003</c:v>
                </c:pt>
                <c:pt idx="249">
                  <c:v>8.9705390000000005</c:v>
                </c:pt>
                <c:pt idx="250">
                  <c:v>9.0027499999999989</c:v>
                </c:pt>
                <c:pt idx="251">
                  <c:v>9.0349609999999991</c:v>
                </c:pt>
                <c:pt idx="252">
                  <c:v>9.0671719999999993</c:v>
                </c:pt>
                <c:pt idx="253">
                  <c:v>9.0993829999999996</c:v>
                </c:pt>
                <c:pt idx="254">
                  <c:v>9.1315939999999998</c:v>
                </c:pt>
                <c:pt idx="255">
                  <c:v>9.163805</c:v>
                </c:pt>
                <c:pt idx="256">
                  <c:v>9.1960160000000002</c:v>
                </c:pt>
                <c:pt idx="257">
                  <c:v>9.2282270000000004</c:v>
                </c:pt>
                <c:pt idx="258">
                  <c:v>9.2604379999999988</c:v>
                </c:pt>
                <c:pt idx="259">
                  <c:v>9.292648999999999</c:v>
                </c:pt>
                <c:pt idx="260">
                  <c:v>9.3248599999999993</c:v>
                </c:pt>
                <c:pt idx="261">
                  <c:v>9.3570709999999995</c:v>
                </c:pt>
                <c:pt idx="262">
                  <c:v>9.3892819999999997</c:v>
                </c:pt>
                <c:pt idx="263">
                  <c:v>9.4214929999999999</c:v>
                </c:pt>
                <c:pt idx="264">
                  <c:v>9.4537040000000001</c:v>
                </c:pt>
                <c:pt idx="265">
                  <c:v>9.4859150000000003</c:v>
                </c:pt>
                <c:pt idx="266">
                  <c:v>9.5181260000000005</c:v>
                </c:pt>
                <c:pt idx="267">
                  <c:v>9.550336999999999</c:v>
                </c:pt>
                <c:pt idx="268">
                  <c:v>9.5825479999999992</c:v>
                </c:pt>
                <c:pt idx="269">
                  <c:v>9.6147589999999994</c:v>
                </c:pt>
                <c:pt idx="270">
                  <c:v>9.6469699999999996</c:v>
                </c:pt>
                <c:pt idx="271">
                  <c:v>9.6791809999999998</c:v>
                </c:pt>
                <c:pt idx="272">
                  <c:v>9.711392</c:v>
                </c:pt>
                <c:pt idx="273">
                  <c:v>9.7436030000000002</c:v>
                </c:pt>
                <c:pt idx="274">
                  <c:v>9.7758140000000004</c:v>
                </c:pt>
                <c:pt idx="275">
                  <c:v>9.8080249999999989</c:v>
                </c:pt>
                <c:pt idx="276">
                  <c:v>9.8402359999999991</c:v>
                </c:pt>
                <c:pt idx="277">
                  <c:v>9.8724469999999993</c:v>
                </c:pt>
                <c:pt idx="278">
                  <c:v>9.9046579999999995</c:v>
                </c:pt>
                <c:pt idx="279">
                  <c:v>9.9368689999999997</c:v>
                </c:pt>
                <c:pt idx="280">
                  <c:v>9.9690799999999999</c:v>
                </c:pt>
                <c:pt idx="281">
                  <c:v>10.001291</c:v>
                </c:pt>
                <c:pt idx="282">
                  <c:v>10.033502</c:v>
                </c:pt>
                <c:pt idx="283">
                  <c:v>10.065712999999999</c:v>
                </c:pt>
                <c:pt idx="284">
                  <c:v>10.097923999999999</c:v>
                </c:pt>
                <c:pt idx="285">
                  <c:v>10.130134999999999</c:v>
                </c:pt>
                <c:pt idx="286">
                  <c:v>10.162345999999999</c:v>
                </c:pt>
                <c:pt idx="287">
                  <c:v>10.194557</c:v>
                </c:pt>
                <c:pt idx="288">
                  <c:v>10.226768</c:v>
                </c:pt>
                <c:pt idx="289">
                  <c:v>10.258979</c:v>
                </c:pt>
                <c:pt idx="290">
                  <c:v>10.29119</c:v>
                </c:pt>
                <c:pt idx="291">
                  <c:v>10.323401</c:v>
                </c:pt>
                <c:pt idx="292">
                  <c:v>10.355611999999999</c:v>
                </c:pt>
                <c:pt idx="293">
                  <c:v>10.387822999999999</c:v>
                </c:pt>
                <c:pt idx="294">
                  <c:v>10.420033999999999</c:v>
                </c:pt>
                <c:pt idx="295">
                  <c:v>10.452245</c:v>
                </c:pt>
                <c:pt idx="296">
                  <c:v>10.484456</c:v>
                </c:pt>
                <c:pt idx="297">
                  <c:v>10.516667</c:v>
                </c:pt>
                <c:pt idx="298">
                  <c:v>10.548878</c:v>
                </c:pt>
                <c:pt idx="299">
                  <c:v>10.581089</c:v>
                </c:pt>
                <c:pt idx="300">
                  <c:v>10.613299999999999</c:v>
                </c:pt>
                <c:pt idx="301">
                  <c:v>10.645510999999999</c:v>
                </c:pt>
                <c:pt idx="302">
                  <c:v>10.677721999999999</c:v>
                </c:pt>
                <c:pt idx="303">
                  <c:v>10.709932999999999</c:v>
                </c:pt>
                <c:pt idx="304">
                  <c:v>10.742144</c:v>
                </c:pt>
                <c:pt idx="305">
                  <c:v>10.774355</c:v>
                </c:pt>
                <c:pt idx="306">
                  <c:v>10.806566</c:v>
                </c:pt>
                <c:pt idx="307">
                  <c:v>10.838777</c:v>
                </c:pt>
                <c:pt idx="308">
                  <c:v>10.870988000000001</c:v>
                </c:pt>
                <c:pt idx="309">
                  <c:v>10.903198999999999</c:v>
                </c:pt>
                <c:pt idx="310">
                  <c:v>10.935409999999999</c:v>
                </c:pt>
                <c:pt idx="311">
                  <c:v>10.967620999999999</c:v>
                </c:pt>
                <c:pt idx="312">
                  <c:v>10.999832</c:v>
                </c:pt>
                <c:pt idx="313">
                  <c:v>11.032043</c:v>
                </c:pt>
                <c:pt idx="314">
                  <c:v>11.064254</c:v>
                </c:pt>
                <c:pt idx="315">
                  <c:v>11.096465</c:v>
                </c:pt>
                <c:pt idx="316">
                  <c:v>11.128676</c:v>
                </c:pt>
                <c:pt idx="317">
                  <c:v>11.160886999999999</c:v>
                </c:pt>
                <c:pt idx="318">
                  <c:v>11.193097999999999</c:v>
                </c:pt>
                <c:pt idx="319">
                  <c:v>11.225308999999999</c:v>
                </c:pt>
                <c:pt idx="320">
                  <c:v>11.25752</c:v>
                </c:pt>
                <c:pt idx="321">
                  <c:v>11.289731</c:v>
                </c:pt>
                <c:pt idx="322">
                  <c:v>11.321942</c:v>
                </c:pt>
                <c:pt idx="323">
                  <c:v>11.354153</c:v>
                </c:pt>
                <c:pt idx="324">
                  <c:v>11.386364</c:v>
                </c:pt>
                <c:pt idx="325">
                  <c:v>11.418575000000001</c:v>
                </c:pt>
                <c:pt idx="326">
                  <c:v>11.450785999999999</c:v>
                </c:pt>
                <c:pt idx="327">
                  <c:v>11.482996999999999</c:v>
                </c:pt>
                <c:pt idx="328">
                  <c:v>11.515207999999999</c:v>
                </c:pt>
                <c:pt idx="329">
                  <c:v>11.547419</c:v>
                </c:pt>
                <c:pt idx="330">
                  <c:v>11.57963</c:v>
                </c:pt>
                <c:pt idx="331">
                  <c:v>11.611841</c:v>
                </c:pt>
                <c:pt idx="332">
                  <c:v>11.644052</c:v>
                </c:pt>
                <c:pt idx="333">
                  <c:v>11.676263000000001</c:v>
                </c:pt>
                <c:pt idx="334">
                  <c:v>11.708473999999999</c:v>
                </c:pt>
                <c:pt idx="335">
                  <c:v>11.740684999999999</c:v>
                </c:pt>
                <c:pt idx="336">
                  <c:v>11.772895999999999</c:v>
                </c:pt>
                <c:pt idx="337">
                  <c:v>11.805107</c:v>
                </c:pt>
                <c:pt idx="338">
                  <c:v>11.837318</c:v>
                </c:pt>
                <c:pt idx="339">
                  <c:v>11.869529</c:v>
                </c:pt>
                <c:pt idx="340">
                  <c:v>11.90174</c:v>
                </c:pt>
                <c:pt idx="341">
                  <c:v>11.933951</c:v>
                </c:pt>
                <c:pt idx="342">
                  <c:v>11.966162000000001</c:v>
                </c:pt>
                <c:pt idx="343">
                  <c:v>11.998372999999999</c:v>
                </c:pt>
                <c:pt idx="344">
                  <c:v>12.030583999999999</c:v>
                </c:pt>
                <c:pt idx="345">
                  <c:v>12.062794999999999</c:v>
                </c:pt>
                <c:pt idx="346">
                  <c:v>12.095006</c:v>
                </c:pt>
                <c:pt idx="347">
                  <c:v>12.127217</c:v>
                </c:pt>
                <c:pt idx="348">
                  <c:v>12.159428</c:v>
                </c:pt>
                <c:pt idx="349">
                  <c:v>12.191639</c:v>
                </c:pt>
                <c:pt idx="350">
                  <c:v>12.223850000000001</c:v>
                </c:pt>
                <c:pt idx="351">
                  <c:v>12.256060999999999</c:v>
                </c:pt>
                <c:pt idx="352">
                  <c:v>12.288271999999999</c:v>
                </c:pt>
                <c:pt idx="353">
                  <c:v>12.320482999999999</c:v>
                </c:pt>
                <c:pt idx="354">
                  <c:v>12.352694</c:v>
                </c:pt>
                <c:pt idx="355">
                  <c:v>12.384905</c:v>
                </c:pt>
                <c:pt idx="356">
                  <c:v>12.417116</c:v>
                </c:pt>
                <c:pt idx="357">
                  <c:v>12.449327</c:v>
                </c:pt>
                <c:pt idx="358">
                  <c:v>12.481538</c:v>
                </c:pt>
                <c:pt idx="359">
                  <c:v>12.513748999999999</c:v>
                </c:pt>
                <c:pt idx="360">
                  <c:v>12.545959999999999</c:v>
                </c:pt>
                <c:pt idx="361">
                  <c:v>12.578170999999999</c:v>
                </c:pt>
                <c:pt idx="362">
                  <c:v>12.610382</c:v>
                </c:pt>
                <c:pt idx="363">
                  <c:v>12.642593</c:v>
                </c:pt>
                <c:pt idx="364">
                  <c:v>12.674804</c:v>
                </c:pt>
                <c:pt idx="365">
                  <c:v>12.707015</c:v>
                </c:pt>
                <c:pt idx="366">
                  <c:v>12.739226</c:v>
                </c:pt>
                <c:pt idx="367">
                  <c:v>12.771437000000001</c:v>
                </c:pt>
                <c:pt idx="368">
                  <c:v>12.803647999999999</c:v>
                </c:pt>
                <c:pt idx="369">
                  <c:v>12.835858999999999</c:v>
                </c:pt>
                <c:pt idx="370">
                  <c:v>12.868069999999999</c:v>
                </c:pt>
                <c:pt idx="371">
                  <c:v>12.900281</c:v>
                </c:pt>
                <c:pt idx="372">
                  <c:v>12.932492</c:v>
                </c:pt>
                <c:pt idx="373">
                  <c:v>12.964703</c:v>
                </c:pt>
                <c:pt idx="374">
                  <c:v>12.996914</c:v>
                </c:pt>
                <c:pt idx="375">
                  <c:v>13.029125000000001</c:v>
                </c:pt>
                <c:pt idx="376">
                  <c:v>13.061335999999999</c:v>
                </c:pt>
                <c:pt idx="377">
                  <c:v>13.093546999999999</c:v>
                </c:pt>
                <c:pt idx="378">
                  <c:v>13.125757999999999</c:v>
                </c:pt>
                <c:pt idx="379">
                  <c:v>13.157969</c:v>
                </c:pt>
                <c:pt idx="380">
                  <c:v>13.19018</c:v>
                </c:pt>
                <c:pt idx="381">
                  <c:v>13.222391</c:v>
                </c:pt>
                <c:pt idx="382">
                  <c:v>13.254602</c:v>
                </c:pt>
                <c:pt idx="383">
                  <c:v>13.286813</c:v>
                </c:pt>
                <c:pt idx="384">
                  <c:v>13.319024000000001</c:v>
                </c:pt>
                <c:pt idx="385">
                  <c:v>13.351234999999999</c:v>
                </c:pt>
                <c:pt idx="386">
                  <c:v>13.383445999999999</c:v>
                </c:pt>
                <c:pt idx="387">
                  <c:v>13.415656999999999</c:v>
                </c:pt>
                <c:pt idx="388">
                  <c:v>13.447868</c:v>
                </c:pt>
                <c:pt idx="389">
                  <c:v>13.480079</c:v>
                </c:pt>
                <c:pt idx="390">
                  <c:v>13.51229</c:v>
                </c:pt>
                <c:pt idx="391">
                  <c:v>13.544501</c:v>
                </c:pt>
                <c:pt idx="392">
                  <c:v>13.576712000000001</c:v>
                </c:pt>
                <c:pt idx="393">
                  <c:v>13.608922999999999</c:v>
                </c:pt>
                <c:pt idx="394">
                  <c:v>13.641133999999999</c:v>
                </c:pt>
                <c:pt idx="395">
                  <c:v>13.673344999999999</c:v>
                </c:pt>
                <c:pt idx="396">
                  <c:v>13.705556</c:v>
                </c:pt>
                <c:pt idx="397">
                  <c:v>13.737767</c:v>
                </c:pt>
                <c:pt idx="398">
                  <c:v>13.769978</c:v>
                </c:pt>
                <c:pt idx="399">
                  <c:v>13.802189</c:v>
                </c:pt>
                <c:pt idx="400">
                  <c:v>13.8344</c:v>
                </c:pt>
                <c:pt idx="401">
                  <c:v>13.866611000000001</c:v>
                </c:pt>
                <c:pt idx="402">
                  <c:v>13.898821999999999</c:v>
                </c:pt>
                <c:pt idx="403">
                  <c:v>13.931032999999999</c:v>
                </c:pt>
                <c:pt idx="404">
                  <c:v>13.963244</c:v>
                </c:pt>
                <c:pt idx="405">
                  <c:v>13.995455</c:v>
                </c:pt>
                <c:pt idx="406">
                  <c:v>14.027666</c:v>
                </c:pt>
                <c:pt idx="407">
                  <c:v>14.059877</c:v>
                </c:pt>
                <c:pt idx="408">
                  <c:v>14.092088</c:v>
                </c:pt>
                <c:pt idx="409">
                  <c:v>14.124299000000001</c:v>
                </c:pt>
                <c:pt idx="410">
                  <c:v>14.156509999999999</c:v>
                </c:pt>
                <c:pt idx="411">
                  <c:v>14.188720999999999</c:v>
                </c:pt>
                <c:pt idx="412">
                  <c:v>14.220931999999999</c:v>
                </c:pt>
                <c:pt idx="413">
                  <c:v>14.253143</c:v>
                </c:pt>
                <c:pt idx="414">
                  <c:v>14.285354</c:v>
                </c:pt>
                <c:pt idx="415">
                  <c:v>14.317565</c:v>
                </c:pt>
                <c:pt idx="416">
                  <c:v>14.349776</c:v>
                </c:pt>
                <c:pt idx="417">
                  <c:v>14.381987000000001</c:v>
                </c:pt>
                <c:pt idx="418">
                  <c:v>14.414198000000001</c:v>
                </c:pt>
                <c:pt idx="419">
                  <c:v>14.446408999999999</c:v>
                </c:pt>
                <c:pt idx="420">
                  <c:v>14.478619999999999</c:v>
                </c:pt>
                <c:pt idx="421">
                  <c:v>14.510831</c:v>
                </c:pt>
                <c:pt idx="422">
                  <c:v>14.543042</c:v>
                </c:pt>
                <c:pt idx="423">
                  <c:v>14.575253</c:v>
                </c:pt>
                <c:pt idx="424">
                  <c:v>14.607464</c:v>
                </c:pt>
                <c:pt idx="425">
                  <c:v>14.639675</c:v>
                </c:pt>
                <c:pt idx="426">
                  <c:v>14.671886000000001</c:v>
                </c:pt>
                <c:pt idx="427">
                  <c:v>14.704096999999999</c:v>
                </c:pt>
                <c:pt idx="428">
                  <c:v>14.736307999999999</c:v>
                </c:pt>
                <c:pt idx="429">
                  <c:v>14.768519</c:v>
                </c:pt>
                <c:pt idx="430">
                  <c:v>14.80073</c:v>
                </c:pt>
                <c:pt idx="431">
                  <c:v>14.832941</c:v>
                </c:pt>
                <c:pt idx="432">
                  <c:v>14.865152</c:v>
                </c:pt>
                <c:pt idx="433">
                  <c:v>14.897363</c:v>
                </c:pt>
                <c:pt idx="434">
                  <c:v>14.929574000000001</c:v>
                </c:pt>
                <c:pt idx="435">
                  <c:v>14.961784999999999</c:v>
                </c:pt>
                <c:pt idx="436">
                  <c:v>14.993995999999999</c:v>
                </c:pt>
                <c:pt idx="437">
                  <c:v>15.026206999999999</c:v>
                </c:pt>
                <c:pt idx="438">
                  <c:v>15.058418</c:v>
                </c:pt>
                <c:pt idx="439">
                  <c:v>15.090629</c:v>
                </c:pt>
                <c:pt idx="440">
                  <c:v>15.12284</c:v>
                </c:pt>
                <c:pt idx="441">
                  <c:v>15.155051</c:v>
                </c:pt>
                <c:pt idx="442">
                  <c:v>15.187262</c:v>
                </c:pt>
                <c:pt idx="443">
                  <c:v>15.219473000000001</c:v>
                </c:pt>
                <c:pt idx="444">
                  <c:v>15.251683999999999</c:v>
                </c:pt>
                <c:pt idx="445">
                  <c:v>15.283894999999999</c:v>
                </c:pt>
                <c:pt idx="446">
                  <c:v>15.316106</c:v>
                </c:pt>
                <c:pt idx="447">
                  <c:v>15.348317</c:v>
                </c:pt>
                <c:pt idx="448">
                  <c:v>15.380528</c:v>
                </c:pt>
                <c:pt idx="449">
                  <c:v>15.412739</c:v>
                </c:pt>
                <c:pt idx="450">
                  <c:v>15.44495</c:v>
                </c:pt>
                <c:pt idx="451">
                  <c:v>15.477161000000001</c:v>
                </c:pt>
                <c:pt idx="452">
                  <c:v>15.509371999999999</c:v>
                </c:pt>
                <c:pt idx="453">
                  <c:v>15.541582999999999</c:v>
                </c:pt>
                <c:pt idx="454">
                  <c:v>15.573793999999999</c:v>
                </c:pt>
                <c:pt idx="455">
                  <c:v>15.606005</c:v>
                </c:pt>
                <c:pt idx="456">
                  <c:v>15.638216</c:v>
                </c:pt>
                <c:pt idx="457">
                  <c:v>15.670427</c:v>
                </c:pt>
                <c:pt idx="458">
                  <c:v>15.702638</c:v>
                </c:pt>
                <c:pt idx="459">
                  <c:v>15.734849000000001</c:v>
                </c:pt>
                <c:pt idx="460">
                  <c:v>15.767060000000001</c:v>
                </c:pt>
                <c:pt idx="461">
                  <c:v>15.799270999999999</c:v>
                </c:pt>
                <c:pt idx="462">
                  <c:v>15.831481999999999</c:v>
                </c:pt>
                <c:pt idx="463">
                  <c:v>15.863693</c:v>
                </c:pt>
                <c:pt idx="464">
                  <c:v>15.895904</c:v>
                </c:pt>
                <c:pt idx="465">
                  <c:v>15.928115</c:v>
                </c:pt>
                <c:pt idx="466">
                  <c:v>15.960326</c:v>
                </c:pt>
                <c:pt idx="467">
                  <c:v>15.992537</c:v>
                </c:pt>
                <c:pt idx="468">
                  <c:v>16.024748000000002</c:v>
                </c:pt>
                <c:pt idx="469">
                  <c:v>16.056958999999999</c:v>
                </c:pt>
                <c:pt idx="470">
                  <c:v>16.089169999999999</c:v>
                </c:pt>
                <c:pt idx="471">
                  <c:v>16.121381</c:v>
                </c:pt>
                <c:pt idx="472">
                  <c:v>16.153592</c:v>
                </c:pt>
                <c:pt idx="473">
                  <c:v>16.185803</c:v>
                </c:pt>
                <c:pt idx="474">
                  <c:v>16.218014</c:v>
                </c:pt>
                <c:pt idx="475">
                  <c:v>16.250225</c:v>
                </c:pt>
                <c:pt idx="476">
                  <c:v>16.282436000000001</c:v>
                </c:pt>
                <c:pt idx="477">
                  <c:v>16.314647000000001</c:v>
                </c:pt>
                <c:pt idx="478">
                  <c:v>16.346858000000001</c:v>
                </c:pt>
                <c:pt idx="479">
                  <c:v>16.379069000000001</c:v>
                </c:pt>
                <c:pt idx="480">
                  <c:v>16.411280000000001</c:v>
                </c:pt>
                <c:pt idx="481">
                  <c:v>16.443491000000002</c:v>
                </c:pt>
                <c:pt idx="482">
                  <c:v>16.475702000000002</c:v>
                </c:pt>
                <c:pt idx="483">
                  <c:v>16.507913000000002</c:v>
                </c:pt>
                <c:pt idx="484">
                  <c:v>16.540124000000002</c:v>
                </c:pt>
                <c:pt idx="485">
                  <c:v>16.572335000000002</c:v>
                </c:pt>
                <c:pt idx="486">
                  <c:v>16.604545999999999</c:v>
                </c:pt>
                <c:pt idx="487">
                  <c:v>16.636756999999999</c:v>
                </c:pt>
                <c:pt idx="488">
                  <c:v>16.668968</c:v>
                </c:pt>
                <c:pt idx="489">
                  <c:v>16.701179</c:v>
                </c:pt>
                <c:pt idx="490">
                  <c:v>16.73339</c:v>
                </c:pt>
                <c:pt idx="491">
                  <c:v>16.765601</c:v>
                </c:pt>
                <c:pt idx="492">
                  <c:v>16.797812</c:v>
                </c:pt>
                <c:pt idx="493">
                  <c:v>16.830023000000001</c:v>
                </c:pt>
                <c:pt idx="494">
                  <c:v>16.862234000000001</c:v>
                </c:pt>
                <c:pt idx="495">
                  <c:v>16.894445000000001</c:v>
                </c:pt>
                <c:pt idx="496">
                  <c:v>16.926656000000001</c:v>
                </c:pt>
                <c:pt idx="497">
                  <c:v>16.958867000000001</c:v>
                </c:pt>
                <c:pt idx="498">
                  <c:v>16.991078000000002</c:v>
                </c:pt>
                <c:pt idx="499">
                  <c:v>17.023288999999998</c:v>
                </c:pt>
                <c:pt idx="500">
                  <c:v>17.055499999999999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380-415D-B8E7-B61DCD6077C6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AA452B52-5FF0-4686-AE27-176B0DE28384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8380-415D-B8E7-B61DCD6077C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20977F8-9F4B-4ED3-B31C-A99CB853C8A7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8380-415D-B8E7-B61DCD6077C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C0F1A9F-67FE-49EF-B9E7-569DCDD520BE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8380-415D-B8E7-B61DCD6077C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1145EA9-7833-4C10-A4A4-C10B963D4084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380-415D-B8E7-B61DCD6077C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8380-415D-B8E7-B61DCD6077C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8380-415D-B8E7-B61DCD6077C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8380-415D-B8E7-B61DCD6077C6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'000.02'!$K$9:$K$15</c:f>
              <c:numCache>
                <c:formatCode>General</c:formatCode>
                <c:ptCount val="7"/>
                <c:pt idx="0">
                  <c:v>11188</c:v>
                </c:pt>
                <c:pt idx="1">
                  <c:v>11947</c:v>
                </c:pt>
                <c:pt idx="2">
                  <c:v>11183</c:v>
                </c:pt>
                <c:pt idx="3">
                  <c:v>11117</c:v>
                </c:pt>
              </c:numCache>
            </c:numRef>
          </c:xVal>
          <c:yVal>
            <c:numRef>
              <c:f>'000.02'!$L$9:$L$15</c:f>
              <c:numCache>
                <c:formatCode>0.00</c:formatCode>
                <c:ptCount val="7"/>
                <c:pt idx="0">
                  <c:v>14.297283999999999</c:v>
                </c:pt>
                <c:pt idx="1">
                  <c:v>15.202771</c:v>
                </c:pt>
                <c:pt idx="2">
                  <c:v>14.291319</c:v>
                </c:pt>
                <c:pt idx="3">
                  <c:v>14.212581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'000.02'!$I$9:$I$15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8380-415D-B8E7-B61DCD607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'000.03'!$Y$5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'000.03'!$X$6:$X$506</c:f>
              <c:numCache>
                <c:formatCode>General</c:formatCode>
                <c:ptCount val="501"/>
                <c:pt idx="0">
                  <c:v>0</c:v>
                </c:pt>
                <c:pt idx="1">
                  <c:v>16</c:v>
                </c:pt>
                <c:pt idx="2">
                  <c:v>32</c:v>
                </c:pt>
                <c:pt idx="3">
                  <c:v>48</c:v>
                </c:pt>
                <c:pt idx="4">
                  <c:v>64</c:v>
                </c:pt>
                <c:pt idx="5">
                  <c:v>80</c:v>
                </c:pt>
                <c:pt idx="6">
                  <c:v>96</c:v>
                </c:pt>
                <c:pt idx="7">
                  <c:v>112</c:v>
                </c:pt>
                <c:pt idx="8">
                  <c:v>128</c:v>
                </c:pt>
                <c:pt idx="9">
                  <c:v>144</c:v>
                </c:pt>
                <c:pt idx="10">
                  <c:v>160</c:v>
                </c:pt>
                <c:pt idx="11">
                  <c:v>176</c:v>
                </c:pt>
                <c:pt idx="12">
                  <c:v>192</c:v>
                </c:pt>
                <c:pt idx="13">
                  <c:v>208</c:v>
                </c:pt>
                <c:pt idx="14">
                  <c:v>224</c:v>
                </c:pt>
                <c:pt idx="15">
                  <c:v>240</c:v>
                </c:pt>
                <c:pt idx="16">
                  <c:v>256</c:v>
                </c:pt>
                <c:pt idx="17">
                  <c:v>272</c:v>
                </c:pt>
                <c:pt idx="18">
                  <c:v>288</c:v>
                </c:pt>
                <c:pt idx="19">
                  <c:v>304</c:v>
                </c:pt>
                <c:pt idx="20">
                  <c:v>320</c:v>
                </c:pt>
                <c:pt idx="21">
                  <c:v>336</c:v>
                </c:pt>
                <c:pt idx="22">
                  <c:v>352</c:v>
                </c:pt>
                <c:pt idx="23">
                  <c:v>368</c:v>
                </c:pt>
                <c:pt idx="24">
                  <c:v>384</c:v>
                </c:pt>
                <c:pt idx="25">
                  <c:v>400</c:v>
                </c:pt>
                <c:pt idx="26">
                  <c:v>416</c:v>
                </c:pt>
                <c:pt idx="27">
                  <c:v>432</c:v>
                </c:pt>
                <c:pt idx="28">
                  <c:v>448</c:v>
                </c:pt>
                <c:pt idx="29">
                  <c:v>464</c:v>
                </c:pt>
                <c:pt idx="30">
                  <c:v>480</c:v>
                </c:pt>
                <c:pt idx="31">
                  <c:v>496</c:v>
                </c:pt>
                <c:pt idx="32">
                  <c:v>512</c:v>
                </c:pt>
                <c:pt idx="33">
                  <c:v>528</c:v>
                </c:pt>
                <c:pt idx="34">
                  <c:v>544</c:v>
                </c:pt>
                <c:pt idx="35">
                  <c:v>560</c:v>
                </c:pt>
                <c:pt idx="36">
                  <c:v>576</c:v>
                </c:pt>
                <c:pt idx="37">
                  <c:v>592</c:v>
                </c:pt>
                <c:pt idx="38">
                  <c:v>608</c:v>
                </c:pt>
                <c:pt idx="39">
                  <c:v>624</c:v>
                </c:pt>
                <c:pt idx="40">
                  <c:v>640</c:v>
                </c:pt>
                <c:pt idx="41">
                  <c:v>656</c:v>
                </c:pt>
                <c:pt idx="42">
                  <c:v>672</c:v>
                </c:pt>
                <c:pt idx="43">
                  <c:v>688</c:v>
                </c:pt>
                <c:pt idx="44">
                  <c:v>704</c:v>
                </c:pt>
                <c:pt idx="45">
                  <c:v>720</c:v>
                </c:pt>
                <c:pt idx="46">
                  <c:v>736</c:v>
                </c:pt>
                <c:pt idx="47">
                  <c:v>752</c:v>
                </c:pt>
                <c:pt idx="48">
                  <c:v>768</c:v>
                </c:pt>
                <c:pt idx="49">
                  <c:v>784</c:v>
                </c:pt>
                <c:pt idx="50">
                  <c:v>800</c:v>
                </c:pt>
                <c:pt idx="51">
                  <c:v>816</c:v>
                </c:pt>
                <c:pt idx="52">
                  <c:v>832</c:v>
                </c:pt>
                <c:pt idx="53">
                  <c:v>848</c:v>
                </c:pt>
                <c:pt idx="54">
                  <c:v>864</c:v>
                </c:pt>
                <c:pt idx="55">
                  <c:v>880</c:v>
                </c:pt>
                <c:pt idx="56">
                  <c:v>896</c:v>
                </c:pt>
                <c:pt idx="57">
                  <c:v>912</c:v>
                </c:pt>
                <c:pt idx="58">
                  <c:v>928</c:v>
                </c:pt>
                <c:pt idx="59">
                  <c:v>944</c:v>
                </c:pt>
                <c:pt idx="60">
                  <c:v>960</c:v>
                </c:pt>
                <c:pt idx="61">
                  <c:v>976</c:v>
                </c:pt>
                <c:pt idx="62">
                  <c:v>992</c:v>
                </c:pt>
                <c:pt idx="63">
                  <c:v>1008</c:v>
                </c:pt>
                <c:pt idx="64">
                  <c:v>1024</c:v>
                </c:pt>
                <c:pt idx="65">
                  <c:v>1040</c:v>
                </c:pt>
                <c:pt idx="66">
                  <c:v>1056</c:v>
                </c:pt>
                <c:pt idx="67">
                  <c:v>1072</c:v>
                </c:pt>
                <c:pt idx="68">
                  <c:v>1088</c:v>
                </c:pt>
                <c:pt idx="69">
                  <c:v>1104</c:v>
                </c:pt>
                <c:pt idx="70">
                  <c:v>1120</c:v>
                </c:pt>
                <c:pt idx="71">
                  <c:v>1136</c:v>
                </c:pt>
                <c:pt idx="72">
                  <c:v>1152</c:v>
                </c:pt>
                <c:pt idx="73">
                  <c:v>1168</c:v>
                </c:pt>
                <c:pt idx="74">
                  <c:v>1184</c:v>
                </c:pt>
                <c:pt idx="75">
                  <c:v>1200</c:v>
                </c:pt>
                <c:pt idx="76">
                  <c:v>1216</c:v>
                </c:pt>
                <c:pt idx="77">
                  <c:v>1232</c:v>
                </c:pt>
                <c:pt idx="78">
                  <c:v>1248</c:v>
                </c:pt>
                <c:pt idx="79">
                  <c:v>1264</c:v>
                </c:pt>
                <c:pt idx="80">
                  <c:v>1280</c:v>
                </c:pt>
                <c:pt idx="81">
                  <c:v>1296</c:v>
                </c:pt>
                <c:pt idx="82">
                  <c:v>1312</c:v>
                </c:pt>
                <c:pt idx="83">
                  <c:v>1328</c:v>
                </c:pt>
                <c:pt idx="84">
                  <c:v>1344</c:v>
                </c:pt>
                <c:pt idx="85">
                  <c:v>1360</c:v>
                </c:pt>
                <c:pt idx="86">
                  <c:v>1376</c:v>
                </c:pt>
                <c:pt idx="87">
                  <c:v>1392</c:v>
                </c:pt>
                <c:pt idx="88">
                  <c:v>1408</c:v>
                </c:pt>
                <c:pt idx="89">
                  <c:v>1424</c:v>
                </c:pt>
                <c:pt idx="90">
                  <c:v>1440</c:v>
                </c:pt>
                <c:pt idx="91">
                  <c:v>1456</c:v>
                </c:pt>
                <c:pt idx="92">
                  <c:v>1472</c:v>
                </c:pt>
                <c:pt idx="93">
                  <c:v>1488</c:v>
                </c:pt>
                <c:pt idx="94">
                  <c:v>1504</c:v>
                </c:pt>
                <c:pt idx="95">
                  <c:v>1520</c:v>
                </c:pt>
                <c:pt idx="96">
                  <c:v>1536</c:v>
                </c:pt>
                <c:pt idx="97">
                  <c:v>1552</c:v>
                </c:pt>
                <c:pt idx="98">
                  <c:v>1568</c:v>
                </c:pt>
                <c:pt idx="99">
                  <c:v>1584</c:v>
                </c:pt>
                <c:pt idx="100">
                  <c:v>1600</c:v>
                </c:pt>
                <c:pt idx="101">
                  <c:v>1616</c:v>
                </c:pt>
                <c:pt idx="102">
                  <c:v>1632</c:v>
                </c:pt>
                <c:pt idx="103">
                  <c:v>1648</c:v>
                </c:pt>
                <c:pt idx="104">
                  <c:v>1664</c:v>
                </c:pt>
                <c:pt idx="105">
                  <c:v>1680</c:v>
                </c:pt>
                <c:pt idx="106">
                  <c:v>1696</c:v>
                </c:pt>
                <c:pt idx="107">
                  <c:v>1712</c:v>
                </c:pt>
                <c:pt idx="108">
                  <c:v>1728</c:v>
                </c:pt>
                <c:pt idx="109">
                  <c:v>1744</c:v>
                </c:pt>
                <c:pt idx="110">
                  <c:v>1760</c:v>
                </c:pt>
                <c:pt idx="111">
                  <c:v>1776</c:v>
                </c:pt>
                <c:pt idx="112">
                  <c:v>1792</c:v>
                </c:pt>
                <c:pt idx="113">
                  <c:v>1808</c:v>
                </c:pt>
                <c:pt idx="114">
                  <c:v>1824</c:v>
                </c:pt>
                <c:pt idx="115">
                  <c:v>1840</c:v>
                </c:pt>
                <c:pt idx="116">
                  <c:v>1856</c:v>
                </c:pt>
                <c:pt idx="117">
                  <c:v>1872</c:v>
                </c:pt>
                <c:pt idx="118">
                  <c:v>1888</c:v>
                </c:pt>
                <c:pt idx="119">
                  <c:v>1904</c:v>
                </c:pt>
                <c:pt idx="120">
                  <c:v>1920</c:v>
                </c:pt>
                <c:pt idx="121">
                  <c:v>1936</c:v>
                </c:pt>
                <c:pt idx="122">
                  <c:v>1952</c:v>
                </c:pt>
                <c:pt idx="123">
                  <c:v>1968</c:v>
                </c:pt>
                <c:pt idx="124">
                  <c:v>1984</c:v>
                </c:pt>
                <c:pt idx="125">
                  <c:v>2000</c:v>
                </c:pt>
                <c:pt idx="126">
                  <c:v>2016</c:v>
                </c:pt>
                <c:pt idx="127">
                  <c:v>2032</c:v>
                </c:pt>
                <c:pt idx="128">
                  <c:v>2048</c:v>
                </c:pt>
                <c:pt idx="129">
                  <c:v>2064</c:v>
                </c:pt>
                <c:pt idx="130">
                  <c:v>2080</c:v>
                </c:pt>
                <c:pt idx="131">
                  <c:v>2096</c:v>
                </c:pt>
                <c:pt idx="132">
                  <c:v>2112</c:v>
                </c:pt>
                <c:pt idx="133">
                  <c:v>2128</c:v>
                </c:pt>
                <c:pt idx="134">
                  <c:v>2144</c:v>
                </c:pt>
                <c:pt idx="135">
                  <c:v>2160</c:v>
                </c:pt>
                <c:pt idx="136">
                  <c:v>2176</c:v>
                </c:pt>
                <c:pt idx="137">
                  <c:v>2192</c:v>
                </c:pt>
                <c:pt idx="138">
                  <c:v>2208</c:v>
                </c:pt>
                <c:pt idx="139">
                  <c:v>2224</c:v>
                </c:pt>
                <c:pt idx="140">
                  <c:v>2240</c:v>
                </c:pt>
                <c:pt idx="141">
                  <c:v>2256</c:v>
                </c:pt>
                <c:pt idx="142">
                  <c:v>2272</c:v>
                </c:pt>
                <c:pt idx="143">
                  <c:v>2288</c:v>
                </c:pt>
                <c:pt idx="144">
                  <c:v>2304</c:v>
                </c:pt>
                <c:pt idx="145">
                  <c:v>2320</c:v>
                </c:pt>
                <c:pt idx="146">
                  <c:v>2336</c:v>
                </c:pt>
                <c:pt idx="147">
                  <c:v>2352</c:v>
                </c:pt>
                <c:pt idx="148">
                  <c:v>2368</c:v>
                </c:pt>
                <c:pt idx="149">
                  <c:v>2384</c:v>
                </c:pt>
                <c:pt idx="150">
                  <c:v>2400</c:v>
                </c:pt>
                <c:pt idx="151">
                  <c:v>2416</c:v>
                </c:pt>
                <c:pt idx="152">
                  <c:v>2432</c:v>
                </c:pt>
                <c:pt idx="153">
                  <c:v>2448</c:v>
                </c:pt>
                <c:pt idx="154">
                  <c:v>2464</c:v>
                </c:pt>
                <c:pt idx="155">
                  <c:v>2480</c:v>
                </c:pt>
                <c:pt idx="156">
                  <c:v>2496</c:v>
                </c:pt>
                <c:pt idx="157">
                  <c:v>2512</c:v>
                </c:pt>
                <c:pt idx="158">
                  <c:v>2528</c:v>
                </c:pt>
                <c:pt idx="159">
                  <c:v>2544</c:v>
                </c:pt>
                <c:pt idx="160">
                  <c:v>2560</c:v>
                </c:pt>
                <c:pt idx="161">
                  <c:v>2576</c:v>
                </c:pt>
                <c:pt idx="162">
                  <c:v>2592</c:v>
                </c:pt>
                <c:pt idx="163">
                  <c:v>2608</c:v>
                </c:pt>
                <c:pt idx="164">
                  <c:v>2624</c:v>
                </c:pt>
                <c:pt idx="165">
                  <c:v>2640</c:v>
                </c:pt>
                <c:pt idx="166">
                  <c:v>2656</c:v>
                </c:pt>
                <c:pt idx="167">
                  <c:v>2672</c:v>
                </c:pt>
                <c:pt idx="168">
                  <c:v>2688</c:v>
                </c:pt>
                <c:pt idx="169">
                  <c:v>2704</c:v>
                </c:pt>
                <c:pt idx="170">
                  <c:v>2720</c:v>
                </c:pt>
                <c:pt idx="171">
                  <c:v>2736</c:v>
                </c:pt>
                <c:pt idx="172">
                  <c:v>2752</c:v>
                </c:pt>
                <c:pt idx="173">
                  <c:v>2768</c:v>
                </c:pt>
                <c:pt idx="174">
                  <c:v>2784</c:v>
                </c:pt>
                <c:pt idx="175">
                  <c:v>2800</c:v>
                </c:pt>
                <c:pt idx="176">
                  <c:v>2816</c:v>
                </c:pt>
                <c:pt idx="177">
                  <c:v>2832</c:v>
                </c:pt>
                <c:pt idx="178">
                  <c:v>2848</c:v>
                </c:pt>
                <c:pt idx="179">
                  <c:v>2864</c:v>
                </c:pt>
                <c:pt idx="180">
                  <c:v>2880</c:v>
                </c:pt>
                <c:pt idx="181">
                  <c:v>2896</c:v>
                </c:pt>
                <c:pt idx="182">
                  <c:v>2912</c:v>
                </c:pt>
                <c:pt idx="183">
                  <c:v>2928</c:v>
                </c:pt>
                <c:pt idx="184">
                  <c:v>2944</c:v>
                </c:pt>
                <c:pt idx="185">
                  <c:v>2960</c:v>
                </c:pt>
                <c:pt idx="186">
                  <c:v>2976</c:v>
                </c:pt>
                <c:pt idx="187">
                  <c:v>2992</c:v>
                </c:pt>
                <c:pt idx="188">
                  <c:v>3008</c:v>
                </c:pt>
                <c:pt idx="189">
                  <c:v>3024</c:v>
                </c:pt>
                <c:pt idx="190">
                  <c:v>3040</c:v>
                </c:pt>
                <c:pt idx="191">
                  <c:v>3056</c:v>
                </c:pt>
                <c:pt idx="192">
                  <c:v>3072</c:v>
                </c:pt>
                <c:pt idx="193">
                  <c:v>3088</c:v>
                </c:pt>
                <c:pt idx="194">
                  <c:v>3104</c:v>
                </c:pt>
                <c:pt idx="195">
                  <c:v>3120</c:v>
                </c:pt>
                <c:pt idx="196">
                  <c:v>3136</c:v>
                </c:pt>
                <c:pt idx="197">
                  <c:v>3152</c:v>
                </c:pt>
                <c:pt idx="198">
                  <c:v>3168</c:v>
                </c:pt>
                <c:pt idx="199">
                  <c:v>3184</c:v>
                </c:pt>
                <c:pt idx="200">
                  <c:v>3200</c:v>
                </c:pt>
                <c:pt idx="201">
                  <c:v>3216</c:v>
                </c:pt>
                <c:pt idx="202">
                  <c:v>3232</c:v>
                </c:pt>
                <c:pt idx="203">
                  <c:v>3248</c:v>
                </c:pt>
                <c:pt idx="204">
                  <c:v>3264</c:v>
                </c:pt>
                <c:pt idx="205">
                  <c:v>3280</c:v>
                </c:pt>
                <c:pt idx="206">
                  <c:v>3296</c:v>
                </c:pt>
                <c:pt idx="207">
                  <c:v>3312</c:v>
                </c:pt>
                <c:pt idx="208">
                  <c:v>3328</c:v>
                </c:pt>
                <c:pt idx="209">
                  <c:v>3344</c:v>
                </c:pt>
                <c:pt idx="210">
                  <c:v>3360</c:v>
                </c:pt>
                <c:pt idx="211">
                  <c:v>3376</c:v>
                </c:pt>
                <c:pt idx="212">
                  <c:v>3392</c:v>
                </c:pt>
                <c:pt idx="213">
                  <c:v>3408</c:v>
                </c:pt>
                <c:pt idx="214">
                  <c:v>3424</c:v>
                </c:pt>
                <c:pt idx="215">
                  <c:v>3440</c:v>
                </c:pt>
                <c:pt idx="216">
                  <c:v>3456</c:v>
                </c:pt>
                <c:pt idx="217">
                  <c:v>3472</c:v>
                </c:pt>
                <c:pt idx="218">
                  <c:v>3488</c:v>
                </c:pt>
                <c:pt idx="219">
                  <c:v>3504</c:v>
                </c:pt>
                <c:pt idx="220">
                  <c:v>3520</c:v>
                </c:pt>
                <c:pt idx="221">
                  <c:v>3536</c:v>
                </c:pt>
                <c:pt idx="222">
                  <c:v>3552</c:v>
                </c:pt>
                <c:pt idx="223">
                  <c:v>3568</c:v>
                </c:pt>
                <c:pt idx="224">
                  <c:v>3584</c:v>
                </c:pt>
                <c:pt idx="225">
                  <c:v>3600</c:v>
                </c:pt>
                <c:pt idx="226">
                  <c:v>3616</c:v>
                </c:pt>
                <c:pt idx="227">
                  <c:v>3632</c:v>
                </c:pt>
                <c:pt idx="228">
                  <c:v>3648</c:v>
                </c:pt>
                <c:pt idx="229">
                  <c:v>3664</c:v>
                </c:pt>
                <c:pt idx="230">
                  <c:v>3680</c:v>
                </c:pt>
                <c:pt idx="231">
                  <c:v>3696</c:v>
                </c:pt>
                <c:pt idx="232">
                  <c:v>3712</c:v>
                </c:pt>
                <c:pt idx="233">
                  <c:v>3728</c:v>
                </c:pt>
                <c:pt idx="234">
                  <c:v>3744</c:v>
                </c:pt>
                <c:pt idx="235">
                  <c:v>3760</c:v>
                </c:pt>
                <c:pt idx="236">
                  <c:v>3776</c:v>
                </c:pt>
                <c:pt idx="237">
                  <c:v>3792</c:v>
                </c:pt>
                <c:pt idx="238">
                  <c:v>3808</c:v>
                </c:pt>
                <c:pt idx="239">
                  <c:v>3824</c:v>
                </c:pt>
                <c:pt idx="240">
                  <c:v>3840</c:v>
                </c:pt>
                <c:pt idx="241">
                  <c:v>3856</c:v>
                </c:pt>
                <c:pt idx="242">
                  <c:v>3872</c:v>
                </c:pt>
                <c:pt idx="243">
                  <c:v>3888</c:v>
                </c:pt>
                <c:pt idx="244">
                  <c:v>3904</c:v>
                </c:pt>
                <c:pt idx="245">
                  <c:v>3920</c:v>
                </c:pt>
                <c:pt idx="246">
                  <c:v>3936</c:v>
                </c:pt>
                <c:pt idx="247">
                  <c:v>3952</c:v>
                </c:pt>
                <c:pt idx="248">
                  <c:v>3968</c:v>
                </c:pt>
                <c:pt idx="249">
                  <c:v>3984</c:v>
                </c:pt>
                <c:pt idx="250">
                  <c:v>4000</c:v>
                </c:pt>
                <c:pt idx="251">
                  <c:v>4016</c:v>
                </c:pt>
                <c:pt idx="252">
                  <c:v>4032</c:v>
                </c:pt>
                <c:pt idx="253">
                  <c:v>4048</c:v>
                </c:pt>
                <c:pt idx="254">
                  <c:v>4064</c:v>
                </c:pt>
                <c:pt idx="255">
                  <c:v>4080</c:v>
                </c:pt>
                <c:pt idx="256">
                  <c:v>4096</c:v>
                </c:pt>
                <c:pt idx="257">
                  <c:v>4112</c:v>
                </c:pt>
                <c:pt idx="258">
                  <c:v>4128</c:v>
                </c:pt>
                <c:pt idx="259">
                  <c:v>4144</c:v>
                </c:pt>
                <c:pt idx="260">
                  <c:v>4160</c:v>
                </c:pt>
                <c:pt idx="261">
                  <c:v>4176</c:v>
                </c:pt>
                <c:pt idx="262">
                  <c:v>4192</c:v>
                </c:pt>
                <c:pt idx="263">
                  <c:v>4208</c:v>
                </c:pt>
                <c:pt idx="264">
                  <c:v>4224</c:v>
                </c:pt>
                <c:pt idx="265">
                  <c:v>4240</c:v>
                </c:pt>
                <c:pt idx="266">
                  <c:v>4256</c:v>
                </c:pt>
                <c:pt idx="267">
                  <c:v>4272</c:v>
                </c:pt>
                <c:pt idx="268">
                  <c:v>4288</c:v>
                </c:pt>
                <c:pt idx="269">
                  <c:v>4304</c:v>
                </c:pt>
                <c:pt idx="270">
                  <c:v>4320</c:v>
                </c:pt>
                <c:pt idx="271">
                  <c:v>4336</c:v>
                </c:pt>
                <c:pt idx="272">
                  <c:v>4352</c:v>
                </c:pt>
                <c:pt idx="273">
                  <c:v>4368</c:v>
                </c:pt>
                <c:pt idx="274">
                  <c:v>4384</c:v>
                </c:pt>
                <c:pt idx="275">
                  <c:v>4400</c:v>
                </c:pt>
                <c:pt idx="276">
                  <c:v>4416</c:v>
                </c:pt>
                <c:pt idx="277">
                  <c:v>4432</c:v>
                </c:pt>
                <c:pt idx="278">
                  <c:v>4448</c:v>
                </c:pt>
                <c:pt idx="279">
                  <c:v>4464</c:v>
                </c:pt>
                <c:pt idx="280">
                  <c:v>4480</c:v>
                </c:pt>
                <c:pt idx="281">
                  <c:v>4496</c:v>
                </c:pt>
                <c:pt idx="282">
                  <c:v>4512</c:v>
                </c:pt>
                <c:pt idx="283">
                  <c:v>4528</c:v>
                </c:pt>
                <c:pt idx="284">
                  <c:v>4544</c:v>
                </c:pt>
                <c:pt idx="285">
                  <c:v>4560</c:v>
                </c:pt>
                <c:pt idx="286">
                  <c:v>4576</c:v>
                </c:pt>
                <c:pt idx="287">
                  <c:v>4592</c:v>
                </c:pt>
                <c:pt idx="288">
                  <c:v>4608</c:v>
                </c:pt>
                <c:pt idx="289">
                  <c:v>4624</c:v>
                </c:pt>
                <c:pt idx="290">
                  <c:v>4640</c:v>
                </c:pt>
                <c:pt idx="291">
                  <c:v>4656</c:v>
                </c:pt>
                <c:pt idx="292">
                  <c:v>4672</c:v>
                </c:pt>
                <c:pt idx="293">
                  <c:v>4688</c:v>
                </c:pt>
                <c:pt idx="294">
                  <c:v>4704</c:v>
                </c:pt>
                <c:pt idx="295">
                  <c:v>4720</c:v>
                </c:pt>
                <c:pt idx="296">
                  <c:v>4736</c:v>
                </c:pt>
                <c:pt idx="297">
                  <c:v>4752</c:v>
                </c:pt>
                <c:pt idx="298">
                  <c:v>4768</c:v>
                </c:pt>
                <c:pt idx="299">
                  <c:v>4784</c:v>
                </c:pt>
                <c:pt idx="300">
                  <c:v>4800</c:v>
                </c:pt>
                <c:pt idx="301">
                  <c:v>4816</c:v>
                </c:pt>
                <c:pt idx="302">
                  <c:v>4832</c:v>
                </c:pt>
                <c:pt idx="303">
                  <c:v>4848</c:v>
                </c:pt>
                <c:pt idx="304">
                  <c:v>4864</c:v>
                </c:pt>
                <c:pt idx="305">
                  <c:v>4880</c:v>
                </c:pt>
                <c:pt idx="306">
                  <c:v>4896</c:v>
                </c:pt>
                <c:pt idx="307">
                  <c:v>4912</c:v>
                </c:pt>
                <c:pt idx="308">
                  <c:v>4928</c:v>
                </c:pt>
                <c:pt idx="309">
                  <c:v>4944</c:v>
                </c:pt>
                <c:pt idx="310">
                  <c:v>4960</c:v>
                </c:pt>
                <c:pt idx="311">
                  <c:v>4976</c:v>
                </c:pt>
                <c:pt idx="312">
                  <c:v>4992</c:v>
                </c:pt>
                <c:pt idx="313">
                  <c:v>5008</c:v>
                </c:pt>
                <c:pt idx="314">
                  <c:v>5024</c:v>
                </c:pt>
                <c:pt idx="315">
                  <c:v>5040</c:v>
                </c:pt>
                <c:pt idx="316">
                  <c:v>5056</c:v>
                </c:pt>
                <c:pt idx="317">
                  <c:v>5072</c:v>
                </c:pt>
                <c:pt idx="318">
                  <c:v>5088</c:v>
                </c:pt>
                <c:pt idx="319">
                  <c:v>5104</c:v>
                </c:pt>
                <c:pt idx="320">
                  <c:v>5120</c:v>
                </c:pt>
                <c:pt idx="321">
                  <c:v>5136</c:v>
                </c:pt>
                <c:pt idx="322">
                  <c:v>5152</c:v>
                </c:pt>
                <c:pt idx="323">
                  <c:v>5168</c:v>
                </c:pt>
                <c:pt idx="324">
                  <c:v>5184</c:v>
                </c:pt>
                <c:pt idx="325">
                  <c:v>5200</c:v>
                </c:pt>
                <c:pt idx="326">
                  <c:v>5216</c:v>
                </c:pt>
                <c:pt idx="327">
                  <c:v>5232</c:v>
                </c:pt>
                <c:pt idx="328">
                  <c:v>5248</c:v>
                </c:pt>
                <c:pt idx="329">
                  <c:v>5264</c:v>
                </c:pt>
                <c:pt idx="330">
                  <c:v>5280</c:v>
                </c:pt>
                <c:pt idx="331">
                  <c:v>5296</c:v>
                </c:pt>
                <c:pt idx="332">
                  <c:v>5312</c:v>
                </c:pt>
                <c:pt idx="333">
                  <c:v>5328</c:v>
                </c:pt>
                <c:pt idx="334">
                  <c:v>5344</c:v>
                </c:pt>
                <c:pt idx="335">
                  <c:v>5360</c:v>
                </c:pt>
                <c:pt idx="336">
                  <c:v>5376</c:v>
                </c:pt>
                <c:pt idx="337">
                  <c:v>5392</c:v>
                </c:pt>
                <c:pt idx="338">
                  <c:v>5408</c:v>
                </c:pt>
                <c:pt idx="339">
                  <c:v>5424</c:v>
                </c:pt>
                <c:pt idx="340">
                  <c:v>5440</c:v>
                </c:pt>
                <c:pt idx="341">
                  <c:v>5456</c:v>
                </c:pt>
                <c:pt idx="342">
                  <c:v>5472</c:v>
                </c:pt>
                <c:pt idx="343">
                  <c:v>5488</c:v>
                </c:pt>
                <c:pt idx="344">
                  <c:v>5504</c:v>
                </c:pt>
                <c:pt idx="345">
                  <c:v>5520</c:v>
                </c:pt>
                <c:pt idx="346">
                  <c:v>5536</c:v>
                </c:pt>
                <c:pt idx="347">
                  <c:v>5552</c:v>
                </c:pt>
                <c:pt idx="348">
                  <c:v>5568</c:v>
                </c:pt>
                <c:pt idx="349">
                  <c:v>5584</c:v>
                </c:pt>
                <c:pt idx="350">
                  <c:v>5600</c:v>
                </c:pt>
                <c:pt idx="351">
                  <c:v>5616</c:v>
                </c:pt>
                <c:pt idx="352">
                  <c:v>5632</c:v>
                </c:pt>
                <c:pt idx="353">
                  <c:v>5648</c:v>
                </c:pt>
                <c:pt idx="354">
                  <c:v>5664</c:v>
                </c:pt>
                <c:pt idx="355">
                  <c:v>5680</c:v>
                </c:pt>
                <c:pt idx="356">
                  <c:v>5696</c:v>
                </c:pt>
                <c:pt idx="357">
                  <c:v>5712</c:v>
                </c:pt>
                <c:pt idx="358">
                  <c:v>5728</c:v>
                </c:pt>
                <c:pt idx="359">
                  <c:v>5744</c:v>
                </c:pt>
                <c:pt idx="360">
                  <c:v>5760</c:v>
                </c:pt>
                <c:pt idx="361">
                  <c:v>5776</c:v>
                </c:pt>
                <c:pt idx="362">
                  <c:v>5792</c:v>
                </c:pt>
                <c:pt idx="363">
                  <c:v>5808</c:v>
                </c:pt>
                <c:pt idx="364">
                  <c:v>5824</c:v>
                </c:pt>
                <c:pt idx="365">
                  <c:v>5840</c:v>
                </c:pt>
                <c:pt idx="366">
                  <c:v>5856</c:v>
                </c:pt>
                <c:pt idx="367">
                  <c:v>5872</c:v>
                </c:pt>
                <c:pt idx="368">
                  <c:v>5888</c:v>
                </c:pt>
                <c:pt idx="369">
                  <c:v>5904</c:v>
                </c:pt>
                <c:pt idx="370">
                  <c:v>5920</c:v>
                </c:pt>
                <c:pt idx="371">
                  <c:v>5936</c:v>
                </c:pt>
                <c:pt idx="372">
                  <c:v>5952</c:v>
                </c:pt>
                <c:pt idx="373">
                  <c:v>5968</c:v>
                </c:pt>
                <c:pt idx="374">
                  <c:v>5984</c:v>
                </c:pt>
                <c:pt idx="375">
                  <c:v>6000</c:v>
                </c:pt>
                <c:pt idx="376">
                  <c:v>6016</c:v>
                </c:pt>
                <c:pt idx="377">
                  <c:v>6032</c:v>
                </c:pt>
                <c:pt idx="378">
                  <c:v>6048</c:v>
                </c:pt>
                <c:pt idx="379">
                  <c:v>6064</c:v>
                </c:pt>
                <c:pt idx="380">
                  <c:v>6080</c:v>
                </c:pt>
                <c:pt idx="381">
                  <c:v>6096</c:v>
                </c:pt>
                <c:pt idx="382">
                  <c:v>6112</c:v>
                </c:pt>
                <c:pt idx="383">
                  <c:v>6128</c:v>
                </c:pt>
                <c:pt idx="384">
                  <c:v>6144</c:v>
                </c:pt>
                <c:pt idx="385">
                  <c:v>6160</c:v>
                </c:pt>
                <c:pt idx="386">
                  <c:v>6176</c:v>
                </c:pt>
                <c:pt idx="387">
                  <c:v>6192</c:v>
                </c:pt>
                <c:pt idx="388">
                  <c:v>6208</c:v>
                </c:pt>
                <c:pt idx="389">
                  <c:v>6224</c:v>
                </c:pt>
                <c:pt idx="390">
                  <c:v>6240</c:v>
                </c:pt>
                <c:pt idx="391">
                  <c:v>6256</c:v>
                </c:pt>
                <c:pt idx="392">
                  <c:v>6272</c:v>
                </c:pt>
                <c:pt idx="393">
                  <c:v>6288</c:v>
                </c:pt>
                <c:pt idx="394">
                  <c:v>6304</c:v>
                </c:pt>
                <c:pt idx="395">
                  <c:v>6320</c:v>
                </c:pt>
                <c:pt idx="396">
                  <c:v>6336</c:v>
                </c:pt>
                <c:pt idx="397">
                  <c:v>6352</c:v>
                </c:pt>
                <c:pt idx="398">
                  <c:v>6368</c:v>
                </c:pt>
                <c:pt idx="399">
                  <c:v>6384</c:v>
                </c:pt>
                <c:pt idx="400">
                  <c:v>6400</c:v>
                </c:pt>
                <c:pt idx="401">
                  <c:v>6416</c:v>
                </c:pt>
                <c:pt idx="402">
                  <c:v>6432</c:v>
                </c:pt>
                <c:pt idx="403">
                  <c:v>6448</c:v>
                </c:pt>
                <c:pt idx="404">
                  <c:v>6464</c:v>
                </c:pt>
                <c:pt idx="405">
                  <c:v>6480</c:v>
                </c:pt>
                <c:pt idx="406">
                  <c:v>6496</c:v>
                </c:pt>
                <c:pt idx="407">
                  <c:v>6512</c:v>
                </c:pt>
                <c:pt idx="408">
                  <c:v>6528</c:v>
                </c:pt>
                <c:pt idx="409">
                  <c:v>6544</c:v>
                </c:pt>
                <c:pt idx="410">
                  <c:v>6560</c:v>
                </c:pt>
                <c:pt idx="411">
                  <c:v>6576</c:v>
                </c:pt>
                <c:pt idx="412">
                  <c:v>6592</c:v>
                </c:pt>
                <c:pt idx="413">
                  <c:v>6608</c:v>
                </c:pt>
                <c:pt idx="414">
                  <c:v>6624</c:v>
                </c:pt>
                <c:pt idx="415">
                  <c:v>6640</c:v>
                </c:pt>
                <c:pt idx="416">
                  <c:v>6656</c:v>
                </c:pt>
                <c:pt idx="417">
                  <c:v>6672</c:v>
                </c:pt>
                <c:pt idx="418">
                  <c:v>6688</c:v>
                </c:pt>
                <c:pt idx="419">
                  <c:v>6704</c:v>
                </c:pt>
                <c:pt idx="420">
                  <c:v>6720</c:v>
                </c:pt>
                <c:pt idx="421">
                  <c:v>6736</c:v>
                </c:pt>
                <c:pt idx="422">
                  <c:v>6752</c:v>
                </c:pt>
                <c:pt idx="423">
                  <c:v>6768</c:v>
                </c:pt>
                <c:pt idx="424">
                  <c:v>6784</c:v>
                </c:pt>
                <c:pt idx="425">
                  <c:v>6800</c:v>
                </c:pt>
                <c:pt idx="426">
                  <c:v>6816</c:v>
                </c:pt>
                <c:pt idx="427">
                  <c:v>6832</c:v>
                </c:pt>
                <c:pt idx="428">
                  <c:v>6848</c:v>
                </c:pt>
                <c:pt idx="429">
                  <c:v>6864</c:v>
                </c:pt>
                <c:pt idx="430">
                  <c:v>6880</c:v>
                </c:pt>
                <c:pt idx="431">
                  <c:v>6896</c:v>
                </c:pt>
                <c:pt idx="432">
                  <c:v>6912</c:v>
                </c:pt>
                <c:pt idx="433">
                  <c:v>6928</c:v>
                </c:pt>
                <c:pt idx="434">
                  <c:v>6944</c:v>
                </c:pt>
                <c:pt idx="435">
                  <c:v>6960</c:v>
                </c:pt>
                <c:pt idx="436">
                  <c:v>6976</c:v>
                </c:pt>
                <c:pt idx="437">
                  <c:v>6992</c:v>
                </c:pt>
                <c:pt idx="438">
                  <c:v>7008</c:v>
                </c:pt>
                <c:pt idx="439">
                  <c:v>7024</c:v>
                </c:pt>
                <c:pt idx="440">
                  <c:v>7040</c:v>
                </c:pt>
                <c:pt idx="441">
                  <c:v>7056</c:v>
                </c:pt>
                <c:pt idx="442">
                  <c:v>7072</c:v>
                </c:pt>
                <c:pt idx="443">
                  <c:v>7088</c:v>
                </c:pt>
                <c:pt idx="444">
                  <c:v>7104</c:v>
                </c:pt>
                <c:pt idx="445">
                  <c:v>7120</c:v>
                </c:pt>
                <c:pt idx="446">
                  <c:v>7136</c:v>
                </c:pt>
                <c:pt idx="447">
                  <c:v>7152</c:v>
                </c:pt>
                <c:pt idx="448">
                  <c:v>7168</c:v>
                </c:pt>
                <c:pt idx="449">
                  <c:v>7184</c:v>
                </c:pt>
                <c:pt idx="450">
                  <c:v>7200</c:v>
                </c:pt>
                <c:pt idx="451">
                  <c:v>7216</c:v>
                </c:pt>
                <c:pt idx="452">
                  <c:v>7232</c:v>
                </c:pt>
                <c:pt idx="453">
                  <c:v>7248</c:v>
                </c:pt>
                <c:pt idx="454">
                  <c:v>7264</c:v>
                </c:pt>
                <c:pt idx="455">
                  <c:v>7280</c:v>
                </c:pt>
                <c:pt idx="456">
                  <c:v>7296</c:v>
                </c:pt>
                <c:pt idx="457">
                  <c:v>7312</c:v>
                </c:pt>
                <c:pt idx="458">
                  <c:v>7328</c:v>
                </c:pt>
                <c:pt idx="459">
                  <c:v>7344</c:v>
                </c:pt>
                <c:pt idx="460">
                  <c:v>7360</c:v>
                </c:pt>
                <c:pt idx="461">
                  <c:v>7376</c:v>
                </c:pt>
                <c:pt idx="462">
                  <c:v>7392</c:v>
                </c:pt>
                <c:pt idx="463">
                  <c:v>7408</c:v>
                </c:pt>
                <c:pt idx="464">
                  <c:v>7424</c:v>
                </c:pt>
                <c:pt idx="465">
                  <c:v>7440</c:v>
                </c:pt>
                <c:pt idx="466">
                  <c:v>7456</c:v>
                </c:pt>
                <c:pt idx="467">
                  <c:v>7472</c:v>
                </c:pt>
                <c:pt idx="468">
                  <c:v>7488</c:v>
                </c:pt>
                <c:pt idx="469">
                  <c:v>7504</c:v>
                </c:pt>
                <c:pt idx="470">
                  <c:v>7520</c:v>
                </c:pt>
                <c:pt idx="471">
                  <c:v>7536</c:v>
                </c:pt>
                <c:pt idx="472">
                  <c:v>7552</c:v>
                </c:pt>
                <c:pt idx="473">
                  <c:v>7568</c:v>
                </c:pt>
                <c:pt idx="474">
                  <c:v>7584</c:v>
                </c:pt>
                <c:pt idx="475">
                  <c:v>7600</c:v>
                </c:pt>
                <c:pt idx="476">
                  <c:v>7616</c:v>
                </c:pt>
                <c:pt idx="477">
                  <c:v>7632</c:v>
                </c:pt>
                <c:pt idx="478">
                  <c:v>7648</c:v>
                </c:pt>
                <c:pt idx="479">
                  <c:v>7664</c:v>
                </c:pt>
                <c:pt idx="480">
                  <c:v>7680</c:v>
                </c:pt>
                <c:pt idx="481">
                  <c:v>7696</c:v>
                </c:pt>
                <c:pt idx="482">
                  <c:v>7712</c:v>
                </c:pt>
                <c:pt idx="483">
                  <c:v>7728</c:v>
                </c:pt>
                <c:pt idx="484">
                  <c:v>7744</c:v>
                </c:pt>
                <c:pt idx="485">
                  <c:v>7760</c:v>
                </c:pt>
                <c:pt idx="486">
                  <c:v>7776</c:v>
                </c:pt>
                <c:pt idx="487">
                  <c:v>7792</c:v>
                </c:pt>
                <c:pt idx="488">
                  <c:v>7808</c:v>
                </c:pt>
                <c:pt idx="489">
                  <c:v>7824</c:v>
                </c:pt>
                <c:pt idx="490">
                  <c:v>7840</c:v>
                </c:pt>
                <c:pt idx="491">
                  <c:v>7856</c:v>
                </c:pt>
                <c:pt idx="492">
                  <c:v>7872</c:v>
                </c:pt>
                <c:pt idx="493">
                  <c:v>7888</c:v>
                </c:pt>
                <c:pt idx="494">
                  <c:v>7904</c:v>
                </c:pt>
                <c:pt idx="495">
                  <c:v>7920</c:v>
                </c:pt>
                <c:pt idx="496">
                  <c:v>7936</c:v>
                </c:pt>
                <c:pt idx="497">
                  <c:v>7952</c:v>
                </c:pt>
                <c:pt idx="498">
                  <c:v>7968</c:v>
                </c:pt>
                <c:pt idx="499">
                  <c:v>7984</c:v>
                </c:pt>
                <c:pt idx="500">
                  <c:v>8000</c:v>
                </c:pt>
              </c:numCache>
            </c:numRef>
          </c:xVal>
          <c:yVal>
            <c:numRef>
              <c:f>'000.03'!$Y$6:$Y$506</c:f>
              <c:numCache>
                <c:formatCode>0.00</c:formatCode>
                <c:ptCount val="501"/>
                <c:pt idx="0">
                  <c:v>0</c:v>
                </c:pt>
                <c:pt idx="1">
                  <c:v>2.4719999999999999E-2</c:v>
                </c:pt>
                <c:pt idx="2">
                  <c:v>4.9439999999999998E-2</c:v>
                </c:pt>
                <c:pt idx="3">
                  <c:v>7.4160000000000004E-2</c:v>
                </c:pt>
                <c:pt idx="4">
                  <c:v>9.8879999999999996E-2</c:v>
                </c:pt>
                <c:pt idx="5">
                  <c:v>0.12359999999999999</c:v>
                </c:pt>
                <c:pt idx="6">
                  <c:v>0.14832000000000001</c:v>
                </c:pt>
                <c:pt idx="7">
                  <c:v>0.17304</c:v>
                </c:pt>
                <c:pt idx="8">
                  <c:v>0.19775999999999999</c:v>
                </c:pt>
                <c:pt idx="9">
                  <c:v>0.22247999999999998</c:v>
                </c:pt>
                <c:pt idx="10">
                  <c:v>0.24719999999999998</c:v>
                </c:pt>
                <c:pt idx="11">
                  <c:v>0.27192</c:v>
                </c:pt>
                <c:pt idx="12">
                  <c:v>0.29664000000000001</c:v>
                </c:pt>
                <c:pt idx="13">
                  <c:v>0.92123200000000005</c:v>
                </c:pt>
                <c:pt idx="14">
                  <c:v>0.94209600000000004</c:v>
                </c:pt>
                <c:pt idx="15">
                  <c:v>0.96296000000000004</c:v>
                </c:pt>
                <c:pt idx="16">
                  <c:v>0.98382400000000003</c:v>
                </c:pt>
                <c:pt idx="17">
                  <c:v>1.004688</c:v>
                </c:pt>
                <c:pt idx="18">
                  <c:v>1.025552</c:v>
                </c:pt>
                <c:pt idx="19">
                  <c:v>1.046416</c:v>
                </c:pt>
                <c:pt idx="20">
                  <c:v>1.06728</c:v>
                </c:pt>
                <c:pt idx="21">
                  <c:v>1.088144</c:v>
                </c:pt>
                <c:pt idx="22">
                  <c:v>1.109008</c:v>
                </c:pt>
                <c:pt idx="23">
                  <c:v>1.129872</c:v>
                </c:pt>
                <c:pt idx="24">
                  <c:v>1.1507360000000002</c:v>
                </c:pt>
                <c:pt idx="25">
                  <c:v>1.1716000000000002</c:v>
                </c:pt>
                <c:pt idx="26">
                  <c:v>1.1924640000000002</c:v>
                </c:pt>
                <c:pt idx="27">
                  <c:v>1.2133280000000002</c:v>
                </c:pt>
                <c:pt idx="28">
                  <c:v>1.2341920000000002</c:v>
                </c:pt>
                <c:pt idx="29">
                  <c:v>1.2550560000000002</c:v>
                </c:pt>
                <c:pt idx="30">
                  <c:v>1.2759200000000002</c:v>
                </c:pt>
                <c:pt idx="31">
                  <c:v>1.2967840000000002</c:v>
                </c:pt>
                <c:pt idx="32">
                  <c:v>1.3176480000000002</c:v>
                </c:pt>
                <c:pt idx="33">
                  <c:v>1.3385120000000001</c:v>
                </c:pt>
                <c:pt idx="34">
                  <c:v>1.3593760000000001</c:v>
                </c:pt>
                <c:pt idx="35">
                  <c:v>1.3802400000000001</c:v>
                </c:pt>
                <c:pt idx="36">
                  <c:v>1.4011040000000001</c:v>
                </c:pt>
                <c:pt idx="37">
                  <c:v>1.4219680000000001</c:v>
                </c:pt>
                <c:pt idx="38">
                  <c:v>1.4428320000000001</c:v>
                </c:pt>
                <c:pt idx="39">
                  <c:v>1.4636960000000001</c:v>
                </c:pt>
                <c:pt idx="40">
                  <c:v>1.4845600000000001</c:v>
                </c:pt>
                <c:pt idx="41">
                  <c:v>1.5054240000000001</c:v>
                </c:pt>
                <c:pt idx="42">
                  <c:v>1.5262880000000001</c:v>
                </c:pt>
                <c:pt idx="43">
                  <c:v>1.5471520000000001</c:v>
                </c:pt>
                <c:pt idx="44">
                  <c:v>1.5680160000000001</c:v>
                </c:pt>
                <c:pt idx="45">
                  <c:v>1.5888800000000001</c:v>
                </c:pt>
                <c:pt idx="46">
                  <c:v>1.6097440000000001</c:v>
                </c:pt>
                <c:pt idx="47">
                  <c:v>1.6306080000000001</c:v>
                </c:pt>
                <c:pt idx="48">
                  <c:v>1.6514720000000001</c:v>
                </c:pt>
                <c:pt idx="49">
                  <c:v>1.672336</c:v>
                </c:pt>
                <c:pt idx="50">
                  <c:v>1.6932</c:v>
                </c:pt>
                <c:pt idx="51">
                  <c:v>1.714064</c:v>
                </c:pt>
                <c:pt idx="52">
                  <c:v>1.734928</c:v>
                </c:pt>
                <c:pt idx="53">
                  <c:v>1.755792</c:v>
                </c:pt>
                <c:pt idx="54">
                  <c:v>1.776656</c:v>
                </c:pt>
                <c:pt idx="55">
                  <c:v>1.79752</c:v>
                </c:pt>
                <c:pt idx="56">
                  <c:v>1.818384</c:v>
                </c:pt>
                <c:pt idx="57">
                  <c:v>1.839248</c:v>
                </c:pt>
                <c:pt idx="58">
                  <c:v>1.860112</c:v>
                </c:pt>
                <c:pt idx="59">
                  <c:v>1.880976</c:v>
                </c:pt>
                <c:pt idx="60">
                  <c:v>1.90184</c:v>
                </c:pt>
                <c:pt idx="61">
                  <c:v>1.922704</c:v>
                </c:pt>
                <c:pt idx="62">
                  <c:v>1.943568</c:v>
                </c:pt>
                <c:pt idx="63">
                  <c:v>1.964432</c:v>
                </c:pt>
                <c:pt idx="64">
                  <c:v>1.9852959999999999</c:v>
                </c:pt>
                <c:pt idx="65">
                  <c:v>2.0061599999999999</c:v>
                </c:pt>
                <c:pt idx="66">
                  <c:v>2.0270239999999999</c:v>
                </c:pt>
                <c:pt idx="67">
                  <c:v>2.0478879999999999</c:v>
                </c:pt>
                <c:pt idx="68">
                  <c:v>2.0687519999999999</c:v>
                </c:pt>
                <c:pt idx="69">
                  <c:v>2.0896159999999999</c:v>
                </c:pt>
                <c:pt idx="70">
                  <c:v>2.1104799999999999</c:v>
                </c:pt>
                <c:pt idx="71">
                  <c:v>2.1313439999999999</c:v>
                </c:pt>
                <c:pt idx="72">
                  <c:v>2.1522079999999999</c:v>
                </c:pt>
                <c:pt idx="73">
                  <c:v>2.1730719999999999</c:v>
                </c:pt>
                <c:pt idx="74">
                  <c:v>2.1939359999999999</c:v>
                </c:pt>
                <c:pt idx="75">
                  <c:v>2.2147999999999999</c:v>
                </c:pt>
                <c:pt idx="76">
                  <c:v>2.2356639999999999</c:v>
                </c:pt>
                <c:pt idx="77">
                  <c:v>2.2565279999999999</c:v>
                </c:pt>
                <c:pt idx="78">
                  <c:v>2.2773919999999999</c:v>
                </c:pt>
                <c:pt idx="79">
                  <c:v>2.2982559999999999</c:v>
                </c:pt>
                <c:pt idx="80">
                  <c:v>2.3191199999999998</c:v>
                </c:pt>
                <c:pt idx="81">
                  <c:v>2.3399840000000003</c:v>
                </c:pt>
                <c:pt idx="82">
                  <c:v>2.3608480000000003</c:v>
                </c:pt>
                <c:pt idx="83">
                  <c:v>2.3817120000000003</c:v>
                </c:pt>
                <c:pt idx="84">
                  <c:v>2.4025760000000003</c:v>
                </c:pt>
                <c:pt idx="85">
                  <c:v>2.4234400000000003</c:v>
                </c:pt>
                <c:pt idx="86">
                  <c:v>2.4443040000000003</c:v>
                </c:pt>
                <c:pt idx="87">
                  <c:v>2.4651680000000002</c:v>
                </c:pt>
                <c:pt idx="88">
                  <c:v>2.4860320000000002</c:v>
                </c:pt>
                <c:pt idx="89">
                  <c:v>2.5068960000000002</c:v>
                </c:pt>
                <c:pt idx="90">
                  <c:v>2.5277600000000002</c:v>
                </c:pt>
                <c:pt idx="91">
                  <c:v>2.5486240000000002</c:v>
                </c:pt>
                <c:pt idx="92">
                  <c:v>2.5694880000000002</c:v>
                </c:pt>
                <c:pt idx="93">
                  <c:v>2.5903520000000002</c:v>
                </c:pt>
                <c:pt idx="94">
                  <c:v>2.6112160000000002</c:v>
                </c:pt>
                <c:pt idx="95">
                  <c:v>2.6320800000000002</c:v>
                </c:pt>
                <c:pt idx="96">
                  <c:v>2.6529440000000002</c:v>
                </c:pt>
                <c:pt idx="97">
                  <c:v>2.6738080000000002</c:v>
                </c:pt>
                <c:pt idx="98">
                  <c:v>2.6946720000000002</c:v>
                </c:pt>
                <c:pt idx="99">
                  <c:v>2.7155360000000002</c:v>
                </c:pt>
                <c:pt idx="100">
                  <c:v>2.7364000000000002</c:v>
                </c:pt>
                <c:pt idx="101">
                  <c:v>2.7572640000000002</c:v>
                </c:pt>
                <c:pt idx="102">
                  <c:v>2.7781280000000002</c:v>
                </c:pt>
                <c:pt idx="103">
                  <c:v>2.7989920000000001</c:v>
                </c:pt>
                <c:pt idx="104">
                  <c:v>2.8198560000000001</c:v>
                </c:pt>
                <c:pt idx="105">
                  <c:v>2.8407200000000001</c:v>
                </c:pt>
                <c:pt idx="106">
                  <c:v>2.8615840000000001</c:v>
                </c:pt>
                <c:pt idx="107">
                  <c:v>2.8824480000000001</c:v>
                </c:pt>
                <c:pt idx="108">
                  <c:v>2.9033120000000001</c:v>
                </c:pt>
                <c:pt idx="109">
                  <c:v>2.9241760000000001</c:v>
                </c:pt>
                <c:pt idx="110">
                  <c:v>2.9450400000000001</c:v>
                </c:pt>
                <c:pt idx="111">
                  <c:v>2.9659040000000001</c:v>
                </c:pt>
                <c:pt idx="112">
                  <c:v>2.9867680000000001</c:v>
                </c:pt>
                <c:pt idx="113">
                  <c:v>3.0076320000000001</c:v>
                </c:pt>
                <c:pt idx="114">
                  <c:v>3.0284960000000001</c:v>
                </c:pt>
                <c:pt idx="115">
                  <c:v>3.0493600000000001</c:v>
                </c:pt>
                <c:pt idx="116">
                  <c:v>3.0702240000000001</c:v>
                </c:pt>
                <c:pt idx="117">
                  <c:v>3.0910880000000001</c:v>
                </c:pt>
                <c:pt idx="118">
                  <c:v>3.1119520000000001</c:v>
                </c:pt>
                <c:pt idx="119">
                  <c:v>3.132816</c:v>
                </c:pt>
                <c:pt idx="120">
                  <c:v>3.15368</c:v>
                </c:pt>
                <c:pt idx="121">
                  <c:v>3.174544</c:v>
                </c:pt>
                <c:pt idx="122">
                  <c:v>3.195408</c:v>
                </c:pt>
                <c:pt idx="123">
                  <c:v>3.216272</c:v>
                </c:pt>
                <c:pt idx="124">
                  <c:v>3.237136</c:v>
                </c:pt>
                <c:pt idx="125">
                  <c:v>3.258</c:v>
                </c:pt>
                <c:pt idx="126">
                  <c:v>3.278864</c:v>
                </c:pt>
                <c:pt idx="127">
                  <c:v>3.299728</c:v>
                </c:pt>
                <c:pt idx="128">
                  <c:v>3.320592</c:v>
                </c:pt>
                <c:pt idx="129">
                  <c:v>3.341456</c:v>
                </c:pt>
                <c:pt idx="130">
                  <c:v>3.36232</c:v>
                </c:pt>
                <c:pt idx="131">
                  <c:v>3.383184</c:v>
                </c:pt>
                <c:pt idx="132">
                  <c:v>3.404048</c:v>
                </c:pt>
                <c:pt idx="133">
                  <c:v>3.424912</c:v>
                </c:pt>
                <c:pt idx="134">
                  <c:v>3.445776</c:v>
                </c:pt>
                <c:pt idx="135">
                  <c:v>3.4666399999999999</c:v>
                </c:pt>
                <c:pt idx="136">
                  <c:v>3.4875039999999999</c:v>
                </c:pt>
                <c:pt idx="137">
                  <c:v>3.5083679999999999</c:v>
                </c:pt>
                <c:pt idx="138">
                  <c:v>3.5292319999999999</c:v>
                </c:pt>
                <c:pt idx="139">
                  <c:v>3.5500959999999999</c:v>
                </c:pt>
                <c:pt idx="140">
                  <c:v>3.5709599999999999</c:v>
                </c:pt>
                <c:pt idx="141">
                  <c:v>3.5918239999999999</c:v>
                </c:pt>
                <c:pt idx="142">
                  <c:v>3.6126879999999999</c:v>
                </c:pt>
                <c:pt idx="143">
                  <c:v>3.6335519999999999</c:v>
                </c:pt>
                <c:pt idx="144">
                  <c:v>3.6544159999999999</c:v>
                </c:pt>
                <c:pt idx="145">
                  <c:v>3.6752799999999999</c:v>
                </c:pt>
                <c:pt idx="146">
                  <c:v>3.6961439999999999</c:v>
                </c:pt>
                <c:pt idx="147">
                  <c:v>3.7170079999999999</c:v>
                </c:pt>
                <c:pt idx="148">
                  <c:v>3.7378719999999999</c:v>
                </c:pt>
                <c:pt idx="149">
                  <c:v>3.7587359999999999</c:v>
                </c:pt>
                <c:pt idx="150">
                  <c:v>3.7795999999999998</c:v>
                </c:pt>
                <c:pt idx="151">
                  <c:v>3.8004639999999998</c:v>
                </c:pt>
                <c:pt idx="152">
                  <c:v>3.8213279999999998</c:v>
                </c:pt>
                <c:pt idx="153">
                  <c:v>3.8421919999999998</c:v>
                </c:pt>
                <c:pt idx="154">
                  <c:v>3.8630559999999998</c:v>
                </c:pt>
                <c:pt idx="155">
                  <c:v>3.8839199999999998</c:v>
                </c:pt>
                <c:pt idx="156">
                  <c:v>3.9047839999999998</c:v>
                </c:pt>
                <c:pt idx="157">
                  <c:v>3.9256479999999998</c:v>
                </c:pt>
                <c:pt idx="158">
                  <c:v>3.9465119999999998</c:v>
                </c:pt>
                <c:pt idx="159">
                  <c:v>3.9673759999999998</c:v>
                </c:pt>
                <c:pt idx="160">
                  <c:v>3.9882399999999998</c:v>
                </c:pt>
                <c:pt idx="161">
                  <c:v>4.0091040000000007</c:v>
                </c:pt>
                <c:pt idx="162">
                  <c:v>4.0299680000000002</c:v>
                </c:pt>
                <c:pt idx="163">
                  <c:v>4.0508320000000007</c:v>
                </c:pt>
                <c:pt idx="164">
                  <c:v>4.0716960000000002</c:v>
                </c:pt>
                <c:pt idx="165">
                  <c:v>4.0925600000000006</c:v>
                </c:pt>
                <c:pt idx="166">
                  <c:v>4.1134240000000002</c:v>
                </c:pt>
                <c:pt idx="167">
                  <c:v>4.1342880000000006</c:v>
                </c:pt>
                <c:pt idx="168">
                  <c:v>4.1551520000000002</c:v>
                </c:pt>
                <c:pt idx="169">
                  <c:v>4.1760160000000006</c:v>
                </c:pt>
                <c:pt idx="170">
                  <c:v>4.1968800000000002</c:v>
                </c:pt>
                <c:pt idx="171">
                  <c:v>4.2177440000000006</c:v>
                </c:pt>
                <c:pt idx="172">
                  <c:v>4.2386080000000002</c:v>
                </c:pt>
                <c:pt idx="173">
                  <c:v>4.2594720000000006</c:v>
                </c:pt>
                <c:pt idx="174">
                  <c:v>4.2803360000000001</c:v>
                </c:pt>
                <c:pt idx="175">
                  <c:v>4.3012000000000006</c:v>
                </c:pt>
                <c:pt idx="176">
                  <c:v>4.3220640000000001</c:v>
                </c:pt>
                <c:pt idx="177">
                  <c:v>4.3429280000000006</c:v>
                </c:pt>
                <c:pt idx="178">
                  <c:v>4.3637920000000001</c:v>
                </c:pt>
                <c:pt idx="179">
                  <c:v>4.3846560000000006</c:v>
                </c:pt>
                <c:pt idx="180">
                  <c:v>4.4055200000000001</c:v>
                </c:pt>
                <c:pt idx="181">
                  <c:v>4.4263840000000005</c:v>
                </c:pt>
                <c:pt idx="182">
                  <c:v>4.4472480000000001</c:v>
                </c:pt>
                <c:pt idx="183">
                  <c:v>4.4681120000000005</c:v>
                </c:pt>
                <c:pt idx="184">
                  <c:v>4.4889760000000001</c:v>
                </c:pt>
                <c:pt idx="185">
                  <c:v>4.5098400000000005</c:v>
                </c:pt>
                <c:pt idx="186">
                  <c:v>4.5307040000000001</c:v>
                </c:pt>
                <c:pt idx="187">
                  <c:v>4.5515680000000005</c:v>
                </c:pt>
                <c:pt idx="188">
                  <c:v>4.5724320000000001</c:v>
                </c:pt>
                <c:pt idx="189">
                  <c:v>4.5932960000000005</c:v>
                </c:pt>
                <c:pt idx="190">
                  <c:v>4.61416</c:v>
                </c:pt>
                <c:pt idx="191">
                  <c:v>4.6350240000000005</c:v>
                </c:pt>
                <c:pt idx="192">
                  <c:v>4.6558880000000009</c:v>
                </c:pt>
                <c:pt idx="193">
                  <c:v>4.6767520000000005</c:v>
                </c:pt>
                <c:pt idx="194">
                  <c:v>4.6976160000000009</c:v>
                </c:pt>
                <c:pt idx="195">
                  <c:v>4.7184800000000005</c:v>
                </c:pt>
                <c:pt idx="196">
                  <c:v>4.7393440000000009</c:v>
                </c:pt>
                <c:pt idx="197">
                  <c:v>4.7602080000000004</c:v>
                </c:pt>
                <c:pt idx="198">
                  <c:v>4.7810720000000009</c:v>
                </c:pt>
                <c:pt idx="199">
                  <c:v>4.8019360000000004</c:v>
                </c:pt>
                <c:pt idx="200">
                  <c:v>4.8228000000000009</c:v>
                </c:pt>
                <c:pt idx="201">
                  <c:v>4.8436640000000004</c:v>
                </c:pt>
                <c:pt idx="202">
                  <c:v>4.8645280000000009</c:v>
                </c:pt>
                <c:pt idx="203">
                  <c:v>4.8853920000000004</c:v>
                </c:pt>
                <c:pt idx="204">
                  <c:v>4.9062560000000008</c:v>
                </c:pt>
                <c:pt idx="205">
                  <c:v>4.9271200000000004</c:v>
                </c:pt>
                <c:pt idx="206">
                  <c:v>4.9479840000000008</c:v>
                </c:pt>
                <c:pt idx="207">
                  <c:v>4.9688480000000004</c:v>
                </c:pt>
                <c:pt idx="208">
                  <c:v>4.9897120000000008</c:v>
                </c:pt>
                <c:pt idx="209">
                  <c:v>5.0105760000000004</c:v>
                </c:pt>
                <c:pt idx="210">
                  <c:v>5.0314400000000008</c:v>
                </c:pt>
                <c:pt idx="211">
                  <c:v>5.0523040000000004</c:v>
                </c:pt>
                <c:pt idx="212">
                  <c:v>5.0731680000000008</c:v>
                </c:pt>
                <c:pt idx="213">
                  <c:v>5.0940320000000003</c:v>
                </c:pt>
                <c:pt idx="214">
                  <c:v>5.1148960000000008</c:v>
                </c:pt>
                <c:pt idx="215">
                  <c:v>5.1357600000000003</c:v>
                </c:pt>
                <c:pt idx="216">
                  <c:v>5.1566240000000008</c:v>
                </c:pt>
                <c:pt idx="217">
                  <c:v>5.1774880000000003</c:v>
                </c:pt>
                <c:pt idx="218">
                  <c:v>5.1983520000000007</c:v>
                </c:pt>
                <c:pt idx="219">
                  <c:v>5.2192160000000003</c:v>
                </c:pt>
                <c:pt idx="220">
                  <c:v>5.2400800000000007</c:v>
                </c:pt>
                <c:pt idx="221">
                  <c:v>5.2609440000000003</c:v>
                </c:pt>
                <c:pt idx="222">
                  <c:v>5.2818080000000007</c:v>
                </c:pt>
                <c:pt idx="223">
                  <c:v>5.3026720000000003</c:v>
                </c:pt>
                <c:pt idx="224">
                  <c:v>5.3235360000000007</c:v>
                </c:pt>
                <c:pt idx="225">
                  <c:v>5.3444000000000003</c:v>
                </c:pt>
                <c:pt idx="226">
                  <c:v>5.3652640000000007</c:v>
                </c:pt>
                <c:pt idx="227">
                  <c:v>5.3861280000000002</c:v>
                </c:pt>
                <c:pt idx="228">
                  <c:v>5.4069920000000007</c:v>
                </c:pt>
                <c:pt idx="229">
                  <c:v>5.4278560000000002</c:v>
                </c:pt>
                <c:pt idx="230">
                  <c:v>5.4487200000000007</c:v>
                </c:pt>
                <c:pt idx="231">
                  <c:v>5.4695840000000002</c:v>
                </c:pt>
                <c:pt idx="232">
                  <c:v>5.4904480000000007</c:v>
                </c:pt>
                <c:pt idx="233">
                  <c:v>5.5113120000000002</c:v>
                </c:pt>
                <c:pt idx="234">
                  <c:v>5.5321760000000006</c:v>
                </c:pt>
                <c:pt idx="235">
                  <c:v>5.5530400000000002</c:v>
                </c:pt>
                <c:pt idx="236">
                  <c:v>5.5739040000000006</c:v>
                </c:pt>
                <c:pt idx="237">
                  <c:v>5.5947680000000002</c:v>
                </c:pt>
                <c:pt idx="238">
                  <c:v>5.6156320000000006</c:v>
                </c:pt>
                <c:pt idx="239">
                  <c:v>5.6364960000000002</c:v>
                </c:pt>
                <c:pt idx="240">
                  <c:v>5.6573600000000006</c:v>
                </c:pt>
                <c:pt idx="241">
                  <c:v>5.6782240000000002</c:v>
                </c:pt>
                <c:pt idx="242">
                  <c:v>5.6990880000000006</c:v>
                </c:pt>
                <c:pt idx="243">
                  <c:v>5.7199520000000001</c:v>
                </c:pt>
                <c:pt idx="244">
                  <c:v>5.7408160000000006</c:v>
                </c:pt>
                <c:pt idx="245">
                  <c:v>5.7616800000000001</c:v>
                </c:pt>
                <c:pt idx="246">
                  <c:v>5.7825440000000006</c:v>
                </c:pt>
                <c:pt idx="247">
                  <c:v>5.8034080000000001</c:v>
                </c:pt>
                <c:pt idx="248">
                  <c:v>5.8242720000000006</c:v>
                </c:pt>
                <c:pt idx="249">
                  <c:v>5.8451360000000001</c:v>
                </c:pt>
                <c:pt idx="250">
                  <c:v>5.8660000000000005</c:v>
                </c:pt>
                <c:pt idx="251">
                  <c:v>5.8868640000000001</c:v>
                </c:pt>
                <c:pt idx="252">
                  <c:v>5.9077280000000005</c:v>
                </c:pt>
                <c:pt idx="253">
                  <c:v>5.9285920000000001</c:v>
                </c:pt>
                <c:pt idx="254">
                  <c:v>5.9494560000000005</c:v>
                </c:pt>
                <c:pt idx="255">
                  <c:v>5.9703200000000001</c:v>
                </c:pt>
                <c:pt idx="256">
                  <c:v>5.9911840000000005</c:v>
                </c:pt>
                <c:pt idx="257">
                  <c:v>6.0120480000000009</c:v>
                </c:pt>
                <c:pt idx="258">
                  <c:v>6.0329120000000005</c:v>
                </c:pt>
                <c:pt idx="259">
                  <c:v>6.0537760000000009</c:v>
                </c:pt>
                <c:pt idx="260">
                  <c:v>6.0746400000000005</c:v>
                </c:pt>
                <c:pt idx="261">
                  <c:v>6.0955040000000009</c:v>
                </c:pt>
                <c:pt idx="262">
                  <c:v>6.1163680000000005</c:v>
                </c:pt>
                <c:pt idx="263">
                  <c:v>6.1372320000000009</c:v>
                </c:pt>
                <c:pt idx="264">
                  <c:v>6.1580960000000005</c:v>
                </c:pt>
                <c:pt idx="265">
                  <c:v>6.1789600000000009</c:v>
                </c:pt>
                <c:pt idx="266">
                  <c:v>6.1998240000000004</c:v>
                </c:pt>
                <c:pt idx="267">
                  <c:v>6.2206880000000009</c:v>
                </c:pt>
                <c:pt idx="268">
                  <c:v>6.2415520000000004</c:v>
                </c:pt>
                <c:pt idx="269">
                  <c:v>6.2624160000000009</c:v>
                </c:pt>
                <c:pt idx="270">
                  <c:v>6.2832800000000004</c:v>
                </c:pt>
                <c:pt idx="271">
                  <c:v>6.3041440000000009</c:v>
                </c:pt>
                <c:pt idx="272">
                  <c:v>6.3250080000000004</c:v>
                </c:pt>
                <c:pt idx="273">
                  <c:v>6.3458720000000008</c:v>
                </c:pt>
                <c:pt idx="274">
                  <c:v>6.3667360000000004</c:v>
                </c:pt>
                <c:pt idx="275">
                  <c:v>6.3876000000000008</c:v>
                </c:pt>
                <c:pt idx="276">
                  <c:v>6.4084640000000004</c:v>
                </c:pt>
                <c:pt idx="277">
                  <c:v>6.4293280000000008</c:v>
                </c:pt>
                <c:pt idx="278">
                  <c:v>6.4501920000000004</c:v>
                </c:pt>
                <c:pt idx="279">
                  <c:v>6.4710560000000008</c:v>
                </c:pt>
                <c:pt idx="280">
                  <c:v>6.4919200000000004</c:v>
                </c:pt>
                <c:pt idx="281">
                  <c:v>6.5127840000000008</c:v>
                </c:pt>
                <c:pt idx="282">
                  <c:v>6.5336480000000003</c:v>
                </c:pt>
                <c:pt idx="283">
                  <c:v>6.5545120000000008</c:v>
                </c:pt>
                <c:pt idx="284">
                  <c:v>6.5753760000000003</c:v>
                </c:pt>
                <c:pt idx="285">
                  <c:v>6.5962400000000008</c:v>
                </c:pt>
                <c:pt idx="286">
                  <c:v>6.6171040000000003</c:v>
                </c:pt>
                <c:pt idx="287">
                  <c:v>6.6379680000000008</c:v>
                </c:pt>
                <c:pt idx="288">
                  <c:v>6.6588320000000003</c:v>
                </c:pt>
                <c:pt idx="289">
                  <c:v>6.6796960000000007</c:v>
                </c:pt>
                <c:pt idx="290">
                  <c:v>6.7005600000000003</c:v>
                </c:pt>
                <c:pt idx="291">
                  <c:v>6.7214240000000007</c:v>
                </c:pt>
                <c:pt idx="292">
                  <c:v>6.7422880000000003</c:v>
                </c:pt>
                <c:pt idx="293">
                  <c:v>6.7631520000000007</c:v>
                </c:pt>
                <c:pt idx="294">
                  <c:v>6.7840160000000003</c:v>
                </c:pt>
                <c:pt idx="295">
                  <c:v>6.8048800000000007</c:v>
                </c:pt>
                <c:pt idx="296">
                  <c:v>6.8257440000000003</c:v>
                </c:pt>
                <c:pt idx="297">
                  <c:v>6.8466080000000007</c:v>
                </c:pt>
                <c:pt idx="298">
                  <c:v>6.8674720000000002</c:v>
                </c:pt>
                <c:pt idx="299">
                  <c:v>6.8883360000000007</c:v>
                </c:pt>
                <c:pt idx="300">
                  <c:v>6.9092000000000002</c:v>
                </c:pt>
                <c:pt idx="301">
                  <c:v>6.9300640000000007</c:v>
                </c:pt>
                <c:pt idx="302">
                  <c:v>6.9509280000000002</c:v>
                </c:pt>
                <c:pt idx="303">
                  <c:v>6.9717920000000007</c:v>
                </c:pt>
                <c:pt idx="304">
                  <c:v>6.9926560000000002</c:v>
                </c:pt>
                <c:pt idx="305">
                  <c:v>7.0135200000000006</c:v>
                </c:pt>
                <c:pt idx="306">
                  <c:v>7.0343840000000002</c:v>
                </c:pt>
                <c:pt idx="307">
                  <c:v>7.0552480000000006</c:v>
                </c:pt>
                <c:pt idx="308">
                  <c:v>7.0761120000000002</c:v>
                </c:pt>
                <c:pt idx="309">
                  <c:v>7.0969760000000006</c:v>
                </c:pt>
                <c:pt idx="310">
                  <c:v>7.1178400000000002</c:v>
                </c:pt>
                <c:pt idx="311">
                  <c:v>7.1387040000000006</c:v>
                </c:pt>
                <c:pt idx="312">
                  <c:v>7.1595680000000002</c:v>
                </c:pt>
                <c:pt idx="313">
                  <c:v>7.1804320000000006</c:v>
                </c:pt>
                <c:pt idx="314">
                  <c:v>7.2012960000000001</c:v>
                </c:pt>
                <c:pt idx="315">
                  <c:v>7.2221600000000006</c:v>
                </c:pt>
                <c:pt idx="316">
                  <c:v>7.2430240000000001</c:v>
                </c:pt>
                <c:pt idx="317">
                  <c:v>7.2638880000000006</c:v>
                </c:pt>
                <c:pt idx="318">
                  <c:v>7.2847520000000001</c:v>
                </c:pt>
                <c:pt idx="319">
                  <c:v>7.3056160000000006</c:v>
                </c:pt>
                <c:pt idx="320">
                  <c:v>7.3264800000000001</c:v>
                </c:pt>
                <c:pt idx="321">
                  <c:v>7.3473440000000005</c:v>
                </c:pt>
                <c:pt idx="322">
                  <c:v>7.368208000000001</c:v>
                </c:pt>
                <c:pt idx="323">
                  <c:v>7.3890720000000005</c:v>
                </c:pt>
                <c:pt idx="324">
                  <c:v>7.409936000000001</c:v>
                </c:pt>
                <c:pt idx="325">
                  <c:v>7.4308000000000005</c:v>
                </c:pt>
                <c:pt idx="326">
                  <c:v>7.451664000000001</c:v>
                </c:pt>
                <c:pt idx="327">
                  <c:v>7.4725280000000005</c:v>
                </c:pt>
                <c:pt idx="328">
                  <c:v>7.4933920000000009</c:v>
                </c:pt>
                <c:pt idx="329">
                  <c:v>7.5142560000000005</c:v>
                </c:pt>
                <c:pt idx="330">
                  <c:v>7.5351200000000009</c:v>
                </c:pt>
                <c:pt idx="331">
                  <c:v>7.5559840000000005</c:v>
                </c:pt>
                <c:pt idx="332">
                  <c:v>7.5768480000000009</c:v>
                </c:pt>
                <c:pt idx="333">
                  <c:v>7.5977120000000005</c:v>
                </c:pt>
                <c:pt idx="334">
                  <c:v>7.6185760000000009</c:v>
                </c:pt>
                <c:pt idx="335">
                  <c:v>7.6394400000000005</c:v>
                </c:pt>
                <c:pt idx="336">
                  <c:v>7.6603040000000009</c:v>
                </c:pt>
                <c:pt idx="337">
                  <c:v>7.6811680000000004</c:v>
                </c:pt>
                <c:pt idx="338">
                  <c:v>7.7020320000000009</c:v>
                </c:pt>
                <c:pt idx="339">
                  <c:v>7.7228960000000004</c:v>
                </c:pt>
                <c:pt idx="340">
                  <c:v>7.7437600000000009</c:v>
                </c:pt>
                <c:pt idx="341">
                  <c:v>7.7646240000000004</c:v>
                </c:pt>
                <c:pt idx="342">
                  <c:v>7.7854880000000009</c:v>
                </c:pt>
                <c:pt idx="343">
                  <c:v>7.8063520000000004</c:v>
                </c:pt>
                <c:pt idx="344">
                  <c:v>7.8272160000000008</c:v>
                </c:pt>
                <c:pt idx="345">
                  <c:v>7.8480800000000004</c:v>
                </c:pt>
                <c:pt idx="346">
                  <c:v>7.8689440000000008</c:v>
                </c:pt>
                <c:pt idx="347">
                  <c:v>7.8898080000000004</c:v>
                </c:pt>
                <c:pt idx="348">
                  <c:v>7.9106720000000008</c:v>
                </c:pt>
                <c:pt idx="349">
                  <c:v>7.9315360000000004</c:v>
                </c:pt>
                <c:pt idx="350">
                  <c:v>7.9524000000000008</c:v>
                </c:pt>
                <c:pt idx="351">
                  <c:v>7.9732640000000004</c:v>
                </c:pt>
                <c:pt idx="352">
                  <c:v>7.9941280000000008</c:v>
                </c:pt>
                <c:pt idx="353">
                  <c:v>8.0149919999999995</c:v>
                </c:pt>
                <c:pt idx="354">
                  <c:v>8.0358560000000008</c:v>
                </c:pt>
                <c:pt idx="355">
                  <c:v>8.0567200000000003</c:v>
                </c:pt>
                <c:pt idx="356">
                  <c:v>8.0775839999999999</c:v>
                </c:pt>
                <c:pt idx="357">
                  <c:v>8.0984479999999994</c:v>
                </c:pt>
                <c:pt idx="358">
                  <c:v>8.1193120000000008</c:v>
                </c:pt>
                <c:pt idx="359">
                  <c:v>8.1401760000000003</c:v>
                </c:pt>
                <c:pt idx="360">
                  <c:v>8.1610399999999998</c:v>
                </c:pt>
                <c:pt idx="361">
                  <c:v>8.1819039999999994</c:v>
                </c:pt>
                <c:pt idx="362">
                  <c:v>8.2027680000000007</c:v>
                </c:pt>
                <c:pt idx="363">
                  <c:v>8.2236320000000003</c:v>
                </c:pt>
                <c:pt idx="364">
                  <c:v>8.2444959999999998</c:v>
                </c:pt>
                <c:pt idx="365">
                  <c:v>8.2653599999999994</c:v>
                </c:pt>
                <c:pt idx="366">
                  <c:v>8.2862240000000007</c:v>
                </c:pt>
                <c:pt idx="367">
                  <c:v>8.3070880000000002</c:v>
                </c:pt>
                <c:pt idx="368">
                  <c:v>8.3279519999999998</c:v>
                </c:pt>
                <c:pt idx="369">
                  <c:v>8.3488159999999993</c:v>
                </c:pt>
                <c:pt idx="370">
                  <c:v>8.3696800000000007</c:v>
                </c:pt>
                <c:pt idx="371">
                  <c:v>8.3905440000000002</c:v>
                </c:pt>
                <c:pt idx="372">
                  <c:v>8.4114079999999998</c:v>
                </c:pt>
                <c:pt idx="373">
                  <c:v>8.4322719999999993</c:v>
                </c:pt>
                <c:pt idx="374">
                  <c:v>8.4531360000000006</c:v>
                </c:pt>
                <c:pt idx="375">
                  <c:v>8.4740000000000002</c:v>
                </c:pt>
                <c:pt idx="376">
                  <c:v>8.4948639999999997</c:v>
                </c:pt>
                <c:pt idx="377">
                  <c:v>8.5157279999999993</c:v>
                </c:pt>
                <c:pt idx="378">
                  <c:v>8.5365920000000006</c:v>
                </c:pt>
                <c:pt idx="379">
                  <c:v>8.5574560000000002</c:v>
                </c:pt>
                <c:pt idx="380">
                  <c:v>8.5783199999999997</c:v>
                </c:pt>
                <c:pt idx="381">
                  <c:v>8.5991839999999993</c:v>
                </c:pt>
                <c:pt idx="382">
                  <c:v>8.6200480000000006</c:v>
                </c:pt>
                <c:pt idx="383">
                  <c:v>8.6409120000000001</c:v>
                </c:pt>
                <c:pt idx="384">
                  <c:v>8.6617760000000015</c:v>
                </c:pt>
                <c:pt idx="385">
                  <c:v>8.682640000000001</c:v>
                </c:pt>
                <c:pt idx="386">
                  <c:v>8.7035040000000006</c:v>
                </c:pt>
                <c:pt idx="387">
                  <c:v>8.7243680000000001</c:v>
                </c:pt>
                <c:pt idx="388">
                  <c:v>8.7452320000000014</c:v>
                </c:pt>
                <c:pt idx="389">
                  <c:v>8.766096000000001</c:v>
                </c:pt>
                <c:pt idx="390">
                  <c:v>8.7869600000000005</c:v>
                </c:pt>
                <c:pt idx="391">
                  <c:v>8.8078240000000001</c:v>
                </c:pt>
                <c:pt idx="392">
                  <c:v>8.8286880000000014</c:v>
                </c:pt>
                <c:pt idx="393">
                  <c:v>8.849552000000001</c:v>
                </c:pt>
                <c:pt idx="394">
                  <c:v>8.8704160000000005</c:v>
                </c:pt>
                <c:pt idx="395">
                  <c:v>8.8912800000000001</c:v>
                </c:pt>
                <c:pt idx="396">
                  <c:v>8.9121440000000014</c:v>
                </c:pt>
                <c:pt idx="397">
                  <c:v>8.9330080000000009</c:v>
                </c:pt>
                <c:pt idx="398">
                  <c:v>8.9538720000000005</c:v>
                </c:pt>
                <c:pt idx="399">
                  <c:v>8.974736</c:v>
                </c:pt>
                <c:pt idx="400">
                  <c:v>8.9956000000000014</c:v>
                </c:pt>
                <c:pt idx="401">
                  <c:v>9.0164640000000009</c:v>
                </c:pt>
                <c:pt idx="402">
                  <c:v>9.0373280000000005</c:v>
                </c:pt>
                <c:pt idx="403">
                  <c:v>9.058192</c:v>
                </c:pt>
                <c:pt idx="404">
                  <c:v>9.0790560000000013</c:v>
                </c:pt>
                <c:pt idx="405">
                  <c:v>9.0999200000000009</c:v>
                </c:pt>
                <c:pt idx="406">
                  <c:v>9.1207840000000004</c:v>
                </c:pt>
                <c:pt idx="407">
                  <c:v>9.141648</c:v>
                </c:pt>
                <c:pt idx="408">
                  <c:v>9.1625120000000013</c:v>
                </c:pt>
                <c:pt idx="409">
                  <c:v>9.1833760000000009</c:v>
                </c:pt>
                <c:pt idx="410">
                  <c:v>9.2042400000000004</c:v>
                </c:pt>
                <c:pt idx="411">
                  <c:v>9.225104</c:v>
                </c:pt>
                <c:pt idx="412">
                  <c:v>9.2459680000000013</c:v>
                </c:pt>
                <c:pt idx="413">
                  <c:v>9.2668320000000008</c:v>
                </c:pt>
                <c:pt idx="414">
                  <c:v>9.2876960000000004</c:v>
                </c:pt>
                <c:pt idx="415">
                  <c:v>9.3085599999999999</c:v>
                </c:pt>
                <c:pt idx="416">
                  <c:v>9.3294240000000013</c:v>
                </c:pt>
                <c:pt idx="417">
                  <c:v>9.3502880000000008</c:v>
                </c:pt>
                <c:pt idx="418">
                  <c:v>9.3711520000000004</c:v>
                </c:pt>
                <c:pt idx="419">
                  <c:v>9.3920159999999999</c:v>
                </c:pt>
                <c:pt idx="420">
                  <c:v>9.4128800000000012</c:v>
                </c:pt>
                <c:pt idx="421">
                  <c:v>9.4337440000000008</c:v>
                </c:pt>
                <c:pt idx="422">
                  <c:v>9.4546080000000003</c:v>
                </c:pt>
                <c:pt idx="423">
                  <c:v>9.4754719999999999</c:v>
                </c:pt>
                <c:pt idx="424">
                  <c:v>9.4963360000000012</c:v>
                </c:pt>
                <c:pt idx="425">
                  <c:v>9.5172000000000008</c:v>
                </c:pt>
                <c:pt idx="426">
                  <c:v>9.5380640000000003</c:v>
                </c:pt>
                <c:pt idx="427">
                  <c:v>9.5589279999999999</c:v>
                </c:pt>
                <c:pt idx="428">
                  <c:v>9.5797920000000012</c:v>
                </c:pt>
                <c:pt idx="429">
                  <c:v>9.6006560000000007</c:v>
                </c:pt>
                <c:pt idx="430">
                  <c:v>9.6215200000000003</c:v>
                </c:pt>
                <c:pt idx="431">
                  <c:v>9.6423839999999998</c:v>
                </c:pt>
                <c:pt idx="432">
                  <c:v>9.6632480000000012</c:v>
                </c:pt>
                <c:pt idx="433">
                  <c:v>9.6841120000000007</c:v>
                </c:pt>
                <c:pt idx="434">
                  <c:v>9.7049760000000003</c:v>
                </c:pt>
                <c:pt idx="435">
                  <c:v>9.7258399999999998</c:v>
                </c:pt>
                <c:pt idx="436">
                  <c:v>9.7467040000000011</c:v>
                </c:pt>
                <c:pt idx="437">
                  <c:v>9.7675680000000007</c:v>
                </c:pt>
                <c:pt idx="438">
                  <c:v>9.7884320000000002</c:v>
                </c:pt>
                <c:pt idx="439">
                  <c:v>9.8092959999999998</c:v>
                </c:pt>
                <c:pt idx="440">
                  <c:v>9.8301600000000011</c:v>
                </c:pt>
                <c:pt idx="441">
                  <c:v>9.8510240000000007</c:v>
                </c:pt>
                <c:pt idx="442">
                  <c:v>9.8718880000000002</c:v>
                </c:pt>
                <c:pt idx="443">
                  <c:v>9.8927519999999998</c:v>
                </c:pt>
                <c:pt idx="444">
                  <c:v>9.9136160000000011</c:v>
                </c:pt>
                <c:pt idx="445">
                  <c:v>9.9344800000000006</c:v>
                </c:pt>
                <c:pt idx="446">
                  <c:v>9.9553440000000002</c:v>
                </c:pt>
                <c:pt idx="447">
                  <c:v>9.9762079999999997</c:v>
                </c:pt>
                <c:pt idx="448">
                  <c:v>9.9970720000000011</c:v>
                </c:pt>
                <c:pt idx="449">
                  <c:v>10.017936000000001</c:v>
                </c:pt>
                <c:pt idx="450">
                  <c:v>10.0388</c:v>
                </c:pt>
                <c:pt idx="451">
                  <c:v>10.059664000000001</c:v>
                </c:pt>
                <c:pt idx="452">
                  <c:v>10.080528000000001</c:v>
                </c:pt>
                <c:pt idx="453">
                  <c:v>10.101392000000001</c:v>
                </c:pt>
                <c:pt idx="454">
                  <c:v>10.122256</c:v>
                </c:pt>
                <c:pt idx="455">
                  <c:v>10.143120000000001</c:v>
                </c:pt>
                <c:pt idx="456">
                  <c:v>10.163984000000001</c:v>
                </c:pt>
                <c:pt idx="457">
                  <c:v>10.184848000000001</c:v>
                </c:pt>
                <c:pt idx="458">
                  <c:v>10.205712</c:v>
                </c:pt>
                <c:pt idx="459">
                  <c:v>10.226576000000001</c:v>
                </c:pt>
                <c:pt idx="460">
                  <c:v>10.247440000000001</c:v>
                </c:pt>
                <c:pt idx="461">
                  <c:v>10.268304000000001</c:v>
                </c:pt>
                <c:pt idx="462">
                  <c:v>10.289168</c:v>
                </c:pt>
                <c:pt idx="463">
                  <c:v>10.310032000000001</c:v>
                </c:pt>
                <c:pt idx="464">
                  <c:v>10.330896000000001</c:v>
                </c:pt>
                <c:pt idx="465">
                  <c:v>10.351760000000001</c:v>
                </c:pt>
                <c:pt idx="466">
                  <c:v>10.372624</c:v>
                </c:pt>
                <c:pt idx="467">
                  <c:v>10.393488000000001</c:v>
                </c:pt>
                <c:pt idx="468">
                  <c:v>10.414352000000001</c:v>
                </c:pt>
                <c:pt idx="469">
                  <c:v>10.435216</c:v>
                </c:pt>
                <c:pt idx="470">
                  <c:v>10.45608</c:v>
                </c:pt>
                <c:pt idx="471">
                  <c:v>10.476944000000001</c:v>
                </c:pt>
                <c:pt idx="472">
                  <c:v>10.497808000000001</c:v>
                </c:pt>
                <c:pt idx="473">
                  <c:v>10.518672</c:v>
                </c:pt>
                <c:pt idx="474">
                  <c:v>10.539536</c:v>
                </c:pt>
                <c:pt idx="475">
                  <c:v>10.560400000000001</c:v>
                </c:pt>
                <c:pt idx="476">
                  <c:v>10.581264000000001</c:v>
                </c:pt>
                <c:pt idx="477">
                  <c:v>10.602128</c:v>
                </c:pt>
                <c:pt idx="478">
                  <c:v>10.622992</c:v>
                </c:pt>
                <c:pt idx="479">
                  <c:v>10.643856000000001</c:v>
                </c:pt>
                <c:pt idx="480">
                  <c:v>10.664720000000001</c:v>
                </c:pt>
                <c:pt idx="481">
                  <c:v>10.685584</c:v>
                </c:pt>
                <c:pt idx="482">
                  <c:v>10.706448</c:v>
                </c:pt>
                <c:pt idx="483">
                  <c:v>10.727312000000001</c:v>
                </c:pt>
                <c:pt idx="484">
                  <c:v>10.748176000000001</c:v>
                </c:pt>
                <c:pt idx="485">
                  <c:v>10.76904</c:v>
                </c:pt>
                <c:pt idx="486">
                  <c:v>10.789904</c:v>
                </c:pt>
                <c:pt idx="487">
                  <c:v>10.810768000000001</c:v>
                </c:pt>
                <c:pt idx="488">
                  <c:v>10.831632000000001</c:v>
                </c:pt>
                <c:pt idx="489">
                  <c:v>10.852496</c:v>
                </c:pt>
                <c:pt idx="490">
                  <c:v>10.87336</c:v>
                </c:pt>
                <c:pt idx="491">
                  <c:v>10.894224000000001</c:v>
                </c:pt>
                <c:pt idx="492">
                  <c:v>10.915088000000001</c:v>
                </c:pt>
                <c:pt idx="493">
                  <c:v>10.935952</c:v>
                </c:pt>
                <c:pt idx="494">
                  <c:v>10.956816</c:v>
                </c:pt>
                <c:pt idx="495">
                  <c:v>10.977680000000001</c:v>
                </c:pt>
                <c:pt idx="496">
                  <c:v>10.998544000000001</c:v>
                </c:pt>
                <c:pt idx="497">
                  <c:v>11.019408</c:v>
                </c:pt>
                <c:pt idx="498">
                  <c:v>11.040272</c:v>
                </c:pt>
                <c:pt idx="499">
                  <c:v>11.061136000000001</c:v>
                </c:pt>
                <c:pt idx="500">
                  <c:v>11.082000000000001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6C3-4D71-9345-DB3A1C249050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4E64841-D530-4F8F-A842-6F61C97D00C9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36C3-4D71-9345-DB3A1C24905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9A31F56-F506-4171-B8E7-ED10EAB8C3F4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36C3-4D71-9345-DB3A1C24905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A4D2DFA-7F46-4CFA-9CEF-8A499B4593A2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36C3-4D71-9345-DB3A1C24905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D5FE47F-5438-49EC-A43E-99923D296D0F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36C3-4D71-9345-DB3A1C24905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36C3-4D71-9345-DB3A1C24905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36C3-4D71-9345-DB3A1C24905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36C3-4D71-9345-DB3A1C249050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'000.03'!$K$9:$K$15</c:f>
              <c:numCache>
                <c:formatCode>General</c:formatCode>
                <c:ptCount val="7"/>
                <c:pt idx="0">
                  <c:v>7102</c:v>
                </c:pt>
                <c:pt idx="1">
                  <c:v>6931</c:v>
                </c:pt>
                <c:pt idx="2">
                  <c:v>6939</c:v>
                </c:pt>
                <c:pt idx="3">
                  <c:v>6856</c:v>
                </c:pt>
              </c:numCache>
            </c:numRef>
          </c:xVal>
          <c:yVal>
            <c:numRef>
              <c:f>'000.03'!$L$9:$L$15</c:f>
              <c:numCache>
                <c:formatCode>0.00</c:formatCode>
                <c:ptCount val="7"/>
                <c:pt idx="0">
                  <c:v>9.9110080000000007</c:v>
                </c:pt>
                <c:pt idx="1">
                  <c:v>9.6880240000000004</c:v>
                </c:pt>
                <c:pt idx="2">
                  <c:v>9.6984560000000002</c:v>
                </c:pt>
                <c:pt idx="3">
                  <c:v>9.590224000000001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'000.03'!$I$9:$I$15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36C3-4D71-9345-DB3A1C2490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'000.05'!$Y$5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'000.05'!$X$6:$X$506</c:f>
              <c:numCache>
                <c:formatCode>General</c:formatCode>
                <c:ptCount val="501"/>
                <c:pt idx="0">
                  <c:v>0</c:v>
                </c:pt>
                <c:pt idx="1">
                  <c:v>12</c:v>
                </c:pt>
                <c:pt idx="2">
                  <c:v>24</c:v>
                </c:pt>
                <c:pt idx="3">
                  <c:v>36</c:v>
                </c:pt>
                <c:pt idx="4">
                  <c:v>48</c:v>
                </c:pt>
                <c:pt idx="5">
                  <c:v>60</c:v>
                </c:pt>
                <c:pt idx="6">
                  <c:v>72</c:v>
                </c:pt>
                <c:pt idx="7">
                  <c:v>84</c:v>
                </c:pt>
                <c:pt idx="8">
                  <c:v>96</c:v>
                </c:pt>
                <c:pt idx="9">
                  <c:v>108</c:v>
                </c:pt>
                <c:pt idx="10">
                  <c:v>120</c:v>
                </c:pt>
                <c:pt idx="11">
                  <c:v>132</c:v>
                </c:pt>
                <c:pt idx="12">
                  <c:v>144</c:v>
                </c:pt>
                <c:pt idx="13">
                  <c:v>156</c:v>
                </c:pt>
                <c:pt idx="14">
                  <c:v>168</c:v>
                </c:pt>
                <c:pt idx="15">
                  <c:v>180</c:v>
                </c:pt>
                <c:pt idx="16">
                  <c:v>192</c:v>
                </c:pt>
                <c:pt idx="17">
                  <c:v>204</c:v>
                </c:pt>
                <c:pt idx="18">
                  <c:v>216</c:v>
                </c:pt>
                <c:pt idx="19">
                  <c:v>228</c:v>
                </c:pt>
                <c:pt idx="20">
                  <c:v>240</c:v>
                </c:pt>
                <c:pt idx="21">
                  <c:v>252</c:v>
                </c:pt>
                <c:pt idx="22">
                  <c:v>264</c:v>
                </c:pt>
                <c:pt idx="23">
                  <c:v>276</c:v>
                </c:pt>
                <c:pt idx="24">
                  <c:v>288</c:v>
                </c:pt>
                <c:pt idx="25">
                  <c:v>300</c:v>
                </c:pt>
                <c:pt idx="26">
                  <c:v>312</c:v>
                </c:pt>
                <c:pt idx="27">
                  <c:v>324</c:v>
                </c:pt>
                <c:pt idx="28">
                  <c:v>336</c:v>
                </c:pt>
                <c:pt idx="29">
                  <c:v>348</c:v>
                </c:pt>
                <c:pt idx="30">
                  <c:v>360</c:v>
                </c:pt>
                <c:pt idx="31">
                  <c:v>372</c:v>
                </c:pt>
                <c:pt idx="32">
                  <c:v>384</c:v>
                </c:pt>
                <c:pt idx="33">
                  <c:v>396</c:v>
                </c:pt>
                <c:pt idx="34">
                  <c:v>408</c:v>
                </c:pt>
                <c:pt idx="35">
                  <c:v>420</c:v>
                </c:pt>
                <c:pt idx="36">
                  <c:v>432</c:v>
                </c:pt>
                <c:pt idx="37">
                  <c:v>444</c:v>
                </c:pt>
                <c:pt idx="38">
                  <c:v>456</c:v>
                </c:pt>
                <c:pt idx="39">
                  <c:v>468</c:v>
                </c:pt>
                <c:pt idx="40">
                  <c:v>480</c:v>
                </c:pt>
                <c:pt idx="41">
                  <c:v>492</c:v>
                </c:pt>
                <c:pt idx="42">
                  <c:v>504</c:v>
                </c:pt>
                <c:pt idx="43">
                  <c:v>516</c:v>
                </c:pt>
                <c:pt idx="44">
                  <c:v>528</c:v>
                </c:pt>
                <c:pt idx="45">
                  <c:v>540</c:v>
                </c:pt>
                <c:pt idx="46">
                  <c:v>552</c:v>
                </c:pt>
                <c:pt idx="47">
                  <c:v>564</c:v>
                </c:pt>
                <c:pt idx="48">
                  <c:v>576</c:v>
                </c:pt>
                <c:pt idx="49">
                  <c:v>588</c:v>
                </c:pt>
                <c:pt idx="50">
                  <c:v>600</c:v>
                </c:pt>
                <c:pt idx="51">
                  <c:v>612</c:v>
                </c:pt>
                <c:pt idx="52">
                  <c:v>624</c:v>
                </c:pt>
                <c:pt idx="53">
                  <c:v>636</c:v>
                </c:pt>
                <c:pt idx="54">
                  <c:v>648</c:v>
                </c:pt>
                <c:pt idx="55">
                  <c:v>660</c:v>
                </c:pt>
                <c:pt idx="56">
                  <c:v>672</c:v>
                </c:pt>
                <c:pt idx="57">
                  <c:v>684</c:v>
                </c:pt>
                <c:pt idx="58">
                  <c:v>696</c:v>
                </c:pt>
                <c:pt idx="59">
                  <c:v>708</c:v>
                </c:pt>
                <c:pt idx="60">
                  <c:v>720</c:v>
                </c:pt>
                <c:pt idx="61">
                  <c:v>732</c:v>
                </c:pt>
                <c:pt idx="62">
                  <c:v>744</c:v>
                </c:pt>
                <c:pt idx="63">
                  <c:v>756</c:v>
                </c:pt>
                <c:pt idx="64">
                  <c:v>768</c:v>
                </c:pt>
                <c:pt idx="65">
                  <c:v>780</c:v>
                </c:pt>
                <c:pt idx="66">
                  <c:v>792</c:v>
                </c:pt>
                <c:pt idx="67">
                  <c:v>804</c:v>
                </c:pt>
                <c:pt idx="68">
                  <c:v>816</c:v>
                </c:pt>
                <c:pt idx="69">
                  <c:v>828</c:v>
                </c:pt>
                <c:pt idx="70">
                  <c:v>840</c:v>
                </c:pt>
                <c:pt idx="71">
                  <c:v>852</c:v>
                </c:pt>
                <c:pt idx="72">
                  <c:v>864</c:v>
                </c:pt>
                <c:pt idx="73">
                  <c:v>876</c:v>
                </c:pt>
                <c:pt idx="74">
                  <c:v>888</c:v>
                </c:pt>
                <c:pt idx="75">
                  <c:v>900</c:v>
                </c:pt>
                <c:pt idx="76">
                  <c:v>912</c:v>
                </c:pt>
                <c:pt idx="77">
                  <c:v>924</c:v>
                </c:pt>
                <c:pt idx="78">
                  <c:v>936</c:v>
                </c:pt>
                <c:pt idx="79">
                  <c:v>948</c:v>
                </c:pt>
                <c:pt idx="80">
                  <c:v>960</c:v>
                </c:pt>
                <c:pt idx="81">
                  <c:v>972</c:v>
                </c:pt>
                <c:pt idx="82">
                  <c:v>984</c:v>
                </c:pt>
                <c:pt idx="83">
                  <c:v>996</c:v>
                </c:pt>
                <c:pt idx="84">
                  <c:v>1008</c:v>
                </c:pt>
                <c:pt idx="85">
                  <c:v>1020</c:v>
                </c:pt>
                <c:pt idx="86">
                  <c:v>1032</c:v>
                </c:pt>
                <c:pt idx="87">
                  <c:v>1044</c:v>
                </c:pt>
                <c:pt idx="88">
                  <c:v>1056</c:v>
                </c:pt>
                <c:pt idx="89">
                  <c:v>1068</c:v>
                </c:pt>
                <c:pt idx="90">
                  <c:v>1080</c:v>
                </c:pt>
                <c:pt idx="91">
                  <c:v>1092</c:v>
                </c:pt>
                <c:pt idx="92">
                  <c:v>1104</c:v>
                </c:pt>
                <c:pt idx="93">
                  <c:v>1116</c:v>
                </c:pt>
                <c:pt idx="94">
                  <c:v>1128</c:v>
                </c:pt>
                <c:pt idx="95">
                  <c:v>1140</c:v>
                </c:pt>
                <c:pt idx="96">
                  <c:v>1152</c:v>
                </c:pt>
                <c:pt idx="97">
                  <c:v>1164</c:v>
                </c:pt>
                <c:pt idx="98">
                  <c:v>1176</c:v>
                </c:pt>
                <c:pt idx="99">
                  <c:v>1188</c:v>
                </c:pt>
                <c:pt idx="100">
                  <c:v>1200</c:v>
                </c:pt>
                <c:pt idx="101">
                  <c:v>1212</c:v>
                </c:pt>
                <c:pt idx="102">
                  <c:v>1224</c:v>
                </c:pt>
                <c:pt idx="103">
                  <c:v>1236</c:v>
                </c:pt>
                <c:pt idx="104">
                  <c:v>1248</c:v>
                </c:pt>
                <c:pt idx="105">
                  <c:v>1260</c:v>
                </c:pt>
                <c:pt idx="106">
                  <c:v>1272</c:v>
                </c:pt>
                <c:pt idx="107">
                  <c:v>1284</c:v>
                </c:pt>
                <c:pt idx="108">
                  <c:v>1296</c:v>
                </c:pt>
                <c:pt idx="109">
                  <c:v>1308</c:v>
                </c:pt>
                <c:pt idx="110">
                  <c:v>1320</c:v>
                </c:pt>
                <c:pt idx="111">
                  <c:v>1332</c:v>
                </c:pt>
                <c:pt idx="112">
                  <c:v>1344</c:v>
                </c:pt>
                <c:pt idx="113">
                  <c:v>1356</c:v>
                </c:pt>
                <c:pt idx="114">
                  <c:v>1368</c:v>
                </c:pt>
                <c:pt idx="115">
                  <c:v>1380</c:v>
                </c:pt>
                <c:pt idx="116">
                  <c:v>1392</c:v>
                </c:pt>
                <c:pt idx="117">
                  <c:v>1404</c:v>
                </c:pt>
                <c:pt idx="118">
                  <c:v>1416</c:v>
                </c:pt>
                <c:pt idx="119">
                  <c:v>1428</c:v>
                </c:pt>
                <c:pt idx="120">
                  <c:v>1440</c:v>
                </c:pt>
                <c:pt idx="121">
                  <c:v>1452</c:v>
                </c:pt>
                <c:pt idx="122">
                  <c:v>1464</c:v>
                </c:pt>
                <c:pt idx="123">
                  <c:v>1476</c:v>
                </c:pt>
                <c:pt idx="124">
                  <c:v>1488</c:v>
                </c:pt>
                <c:pt idx="125">
                  <c:v>1500</c:v>
                </c:pt>
                <c:pt idx="126">
                  <c:v>1512</c:v>
                </c:pt>
                <c:pt idx="127">
                  <c:v>1524</c:v>
                </c:pt>
                <c:pt idx="128">
                  <c:v>1536</c:v>
                </c:pt>
                <c:pt idx="129">
                  <c:v>1548</c:v>
                </c:pt>
                <c:pt idx="130">
                  <c:v>1560</c:v>
                </c:pt>
                <c:pt idx="131">
                  <c:v>1572</c:v>
                </c:pt>
                <c:pt idx="132">
                  <c:v>1584</c:v>
                </c:pt>
                <c:pt idx="133">
                  <c:v>1596</c:v>
                </c:pt>
                <c:pt idx="134">
                  <c:v>1608</c:v>
                </c:pt>
                <c:pt idx="135">
                  <c:v>1620</c:v>
                </c:pt>
                <c:pt idx="136">
                  <c:v>1632</c:v>
                </c:pt>
                <c:pt idx="137">
                  <c:v>1644</c:v>
                </c:pt>
                <c:pt idx="138">
                  <c:v>1656</c:v>
                </c:pt>
                <c:pt idx="139">
                  <c:v>1668</c:v>
                </c:pt>
                <c:pt idx="140">
                  <c:v>1680</c:v>
                </c:pt>
                <c:pt idx="141">
                  <c:v>1692</c:v>
                </c:pt>
                <c:pt idx="142">
                  <c:v>1704</c:v>
                </c:pt>
                <c:pt idx="143">
                  <c:v>1716</c:v>
                </c:pt>
                <c:pt idx="144">
                  <c:v>1728</c:v>
                </c:pt>
                <c:pt idx="145">
                  <c:v>1740</c:v>
                </c:pt>
                <c:pt idx="146">
                  <c:v>1752</c:v>
                </c:pt>
                <c:pt idx="147">
                  <c:v>1764</c:v>
                </c:pt>
                <c:pt idx="148">
                  <c:v>1776</c:v>
                </c:pt>
                <c:pt idx="149">
                  <c:v>1788</c:v>
                </c:pt>
                <c:pt idx="150">
                  <c:v>1800</c:v>
                </c:pt>
                <c:pt idx="151">
                  <c:v>1812</c:v>
                </c:pt>
                <c:pt idx="152">
                  <c:v>1824</c:v>
                </c:pt>
                <c:pt idx="153">
                  <c:v>1836</c:v>
                </c:pt>
                <c:pt idx="154">
                  <c:v>1848</c:v>
                </c:pt>
                <c:pt idx="155">
                  <c:v>1860</c:v>
                </c:pt>
                <c:pt idx="156">
                  <c:v>1872</c:v>
                </c:pt>
                <c:pt idx="157">
                  <c:v>1884</c:v>
                </c:pt>
                <c:pt idx="158">
                  <c:v>1896</c:v>
                </c:pt>
                <c:pt idx="159">
                  <c:v>1908</c:v>
                </c:pt>
                <c:pt idx="160">
                  <c:v>1920</c:v>
                </c:pt>
                <c:pt idx="161">
                  <c:v>1932</c:v>
                </c:pt>
                <c:pt idx="162">
                  <c:v>1944</c:v>
                </c:pt>
                <c:pt idx="163">
                  <c:v>1956</c:v>
                </c:pt>
                <c:pt idx="164">
                  <c:v>1968</c:v>
                </c:pt>
                <c:pt idx="165">
                  <c:v>1980</c:v>
                </c:pt>
                <c:pt idx="166">
                  <c:v>1992</c:v>
                </c:pt>
                <c:pt idx="167">
                  <c:v>2004</c:v>
                </c:pt>
                <c:pt idx="168">
                  <c:v>2016</c:v>
                </c:pt>
                <c:pt idx="169">
                  <c:v>2028</c:v>
                </c:pt>
                <c:pt idx="170">
                  <c:v>2040</c:v>
                </c:pt>
                <c:pt idx="171">
                  <c:v>2052</c:v>
                </c:pt>
                <c:pt idx="172">
                  <c:v>2064</c:v>
                </c:pt>
                <c:pt idx="173">
                  <c:v>2076</c:v>
                </c:pt>
                <c:pt idx="174">
                  <c:v>2088</c:v>
                </c:pt>
                <c:pt idx="175">
                  <c:v>2100</c:v>
                </c:pt>
                <c:pt idx="176">
                  <c:v>2112</c:v>
                </c:pt>
                <c:pt idx="177">
                  <c:v>2124</c:v>
                </c:pt>
                <c:pt idx="178">
                  <c:v>2136</c:v>
                </c:pt>
                <c:pt idx="179">
                  <c:v>2148</c:v>
                </c:pt>
                <c:pt idx="180">
                  <c:v>2160</c:v>
                </c:pt>
                <c:pt idx="181">
                  <c:v>2172</c:v>
                </c:pt>
                <c:pt idx="182">
                  <c:v>2184</c:v>
                </c:pt>
                <c:pt idx="183">
                  <c:v>2196</c:v>
                </c:pt>
                <c:pt idx="184">
                  <c:v>2208</c:v>
                </c:pt>
                <c:pt idx="185">
                  <c:v>2220</c:v>
                </c:pt>
                <c:pt idx="186">
                  <c:v>2232</c:v>
                </c:pt>
                <c:pt idx="187">
                  <c:v>2244</c:v>
                </c:pt>
                <c:pt idx="188">
                  <c:v>2256</c:v>
                </c:pt>
                <c:pt idx="189">
                  <c:v>2268</c:v>
                </c:pt>
                <c:pt idx="190">
                  <c:v>2280</c:v>
                </c:pt>
                <c:pt idx="191">
                  <c:v>2292</c:v>
                </c:pt>
                <c:pt idx="192">
                  <c:v>2304</c:v>
                </c:pt>
                <c:pt idx="193">
                  <c:v>2316</c:v>
                </c:pt>
                <c:pt idx="194">
                  <c:v>2328</c:v>
                </c:pt>
                <c:pt idx="195">
                  <c:v>2340</c:v>
                </c:pt>
                <c:pt idx="196">
                  <c:v>2352</c:v>
                </c:pt>
                <c:pt idx="197">
                  <c:v>2364</c:v>
                </c:pt>
                <c:pt idx="198">
                  <c:v>2376</c:v>
                </c:pt>
                <c:pt idx="199">
                  <c:v>2388</c:v>
                </c:pt>
                <c:pt idx="200">
                  <c:v>2400</c:v>
                </c:pt>
                <c:pt idx="201">
                  <c:v>2412</c:v>
                </c:pt>
                <c:pt idx="202">
                  <c:v>2424</c:v>
                </c:pt>
                <c:pt idx="203">
                  <c:v>2436</c:v>
                </c:pt>
                <c:pt idx="204">
                  <c:v>2448</c:v>
                </c:pt>
                <c:pt idx="205">
                  <c:v>2460</c:v>
                </c:pt>
                <c:pt idx="206">
                  <c:v>2472</c:v>
                </c:pt>
                <c:pt idx="207">
                  <c:v>2484</c:v>
                </c:pt>
                <c:pt idx="208">
                  <c:v>2496</c:v>
                </c:pt>
                <c:pt idx="209">
                  <c:v>2508</c:v>
                </c:pt>
                <c:pt idx="210">
                  <c:v>2520</c:v>
                </c:pt>
                <c:pt idx="211">
                  <c:v>2532</c:v>
                </c:pt>
                <c:pt idx="212">
                  <c:v>2544</c:v>
                </c:pt>
                <c:pt idx="213">
                  <c:v>2556</c:v>
                </c:pt>
                <c:pt idx="214">
                  <c:v>2568</c:v>
                </c:pt>
                <c:pt idx="215">
                  <c:v>2580</c:v>
                </c:pt>
                <c:pt idx="216">
                  <c:v>2592</c:v>
                </c:pt>
                <c:pt idx="217">
                  <c:v>2604</c:v>
                </c:pt>
                <c:pt idx="218">
                  <c:v>2616</c:v>
                </c:pt>
                <c:pt idx="219">
                  <c:v>2628</c:v>
                </c:pt>
                <c:pt idx="220">
                  <c:v>2640</c:v>
                </c:pt>
                <c:pt idx="221">
                  <c:v>2652</c:v>
                </c:pt>
                <c:pt idx="222">
                  <c:v>2664</c:v>
                </c:pt>
                <c:pt idx="223">
                  <c:v>2676</c:v>
                </c:pt>
                <c:pt idx="224">
                  <c:v>2688</c:v>
                </c:pt>
                <c:pt idx="225">
                  <c:v>2700</c:v>
                </c:pt>
                <c:pt idx="226">
                  <c:v>2712</c:v>
                </c:pt>
                <c:pt idx="227">
                  <c:v>2724</c:v>
                </c:pt>
                <c:pt idx="228">
                  <c:v>2736</c:v>
                </c:pt>
                <c:pt idx="229">
                  <c:v>2748</c:v>
                </c:pt>
                <c:pt idx="230">
                  <c:v>2760</c:v>
                </c:pt>
                <c:pt idx="231">
                  <c:v>2772</c:v>
                </c:pt>
                <c:pt idx="232">
                  <c:v>2784</c:v>
                </c:pt>
                <c:pt idx="233">
                  <c:v>2796</c:v>
                </c:pt>
                <c:pt idx="234">
                  <c:v>2808</c:v>
                </c:pt>
                <c:pt idx="235">
                  <c:v>2820</c:v>
                </c:pt>
                <c:pt idx="236">
                  <c:v>2832</c:v>
                </c:pt>
                <c:pt idx="237">
                  <c:v>2844</c:v>
                </c:pt>
                <c:pt idx="238">
                  <c:v>2856</c:v>
                </c:pt>
                <c:pt idx="239">
                  <c:v>2868</c:v>
                </c:pt>
                <c:pt idx="240">
                  <c:v>2880</c:v>
                </c:pt>
                <c:pt idx="241">
                  <c:v>2892</c:v>
                </c:pt>
                <c:pt idx="242">
                  <c:v>2904</c:v>
                </c:pt>
                <c:pt idx="243">
                  <c:v>2916</c:v>
                </c:pt>
                <c:pt idx="244">
                  <c:v>2928</c:v>
                </c:pt>
                <c:pt idx="245">
                  <c:v>2940</c:v>
                </c:pt>
                <c:pt idx="246">
                  <c:v>2952</c:v>
                </c:pt>
                <c:pt idx="247">
                  <c:v>2964</c:v>
                </c:pt>
                <c:pt idx="248">
                  <c:v>2976</c:v>
                </c:pt>
                <c:pt idx="249">
                  <c:v>2988</c:v>
                </c:pt>
                <c:pt idx="250">
                  <c:v>3000</c:v>
                </c:pt>
                <c:pt idx="251">
                  <c:v>3012</c:v>
                </c:pt>
                <c:pt idx="252">
                  <c:v>3024</c:v>
                </c:pt>
                <c:pt idx="253">
                  <c:v>3036</c:v>
                </c:pt>
                <c:pt idx="254">
                  <c:v>3048</c:v>
                </c:pt>
                <c:pt idx="255">
                  <c:v>3060</c:v>
                </c:pt>
                <c:pt idx="256">
                  <c:v>3072</c:v>
                </c:pt>
                <c:pt idx="257">
                  <c:v>3084</c:v>
                </c:pt>
                <c:pt idx="258">
                  <c:v>3096</c:v>
                </c:pt>
                <c:pt idx="259">
                  <c:v>3108</c:v>
                </c:pt>
                <c:pt idx="260">
                  <c:v>3120</c:v>
                </c:pt>
                <c:pt idx="261">
                  <c:v>3132</c:v>
                </c:pt>
                <c:pt idx="262">
                  <c:v>3144</c:v>
                </c:pt>
                <c:pt idx="263">
                  <c:v>3156</c:v>
                </c:pt>
                <c:pt idx="264">
                  <c:v>3168</c:v>
                </c:pt>
                <c:pt idx="265">
                  <c:v>3180</c:v>
                </c:pt>
                <c:pt idx="266">
                  <c:v>3192</c:v>
                </c:pt>
                <c:pt idx="267">
                  <c:v>3204</c:v>
                </c:pt>
                <c:pt idx="268">
                  <c:v>3216</c:v>
                </c:pt>
                <c:pt idx="269">
                  <c:v>3228</c:v>
                </c:pt>
                <c:pt idx="270">
                  <c:v>3240</c:v>
                </c:pt>
                <c:pt idx="271">
                  <c:v>3252</c:v>
                </c:pt>
                <c:pt idx="272">
                  <c:v>3264</c:v>
                </c:pt>
                <c:pt idx="273">
                  <c:v>3276</c:v>
                </c:pt>
                <c:pt idx="274">
                  <c:v>3288</c:v>
                </c:pt>
                <c:pt idx="275">
                  <c:v>3300</c:v>
                </c:pt>
                <c:pt idx="276">
                  <c:v>3312</c:v>
                </c:pt>
                <c:pt idx="277">
                  <c:v>3324</c:v>
                </c:pt>
                <c:pt idx="278">
                  <c:v>3336</c:v>
                </c:pt>
                <c:pt idx="279">
                  <c:v>3348</c:v>
                </c:pt>
                <c:pt idx="280">
                  <c:v>3360</c:v>
                </c:pt>
                <c:pt idx="281">
                  <c:v>3372</c:v>
                </c:pt>
                <c:pt idx="282">
                  <c:v>3384</c:v>
                </c:pt>
                <c:pt idx="283">
                  <c:v>3396</c:v>
                </c:pt>
                <c:pt idx="284">
                  <c:v>3408</c:v>
                </c:pt>
                <c:pt idx="285">
                  <c:v>3420</c:v>
                </c:pt>
                <c:pt idx="286">
                  <c:v>3432</c:v>
                </c:pt>
                <c:pt idx="287">
                  <c:v>3444</c:v>
                </c:pt>
                <c:pt idx="288">
                  <c:v>3456</c:v>
                </c:pt>
                <c:pt idx="289">
                  <c:v>3468</c:v>
                </c:pt>
                <c:pt idx="290">
                  <c:v>3480</c:v>
                </c:pt>
                <c:pt idx="291">
                  <c:v>3492</c:v>
                </c:pt>
                <c:pt idx="292">
                  <c:v>3504</c:v>
                </c:pt>
                <c:pt idx="293">
                  <c:v>3516</c:v>
                </c:pt>
                <c:pt idx="294">
                  <c:v>3528</c:v>
                </c:pt>
                <c:pt idx="295">
                  <c:v>3540</c:v>
                </c:pt>
                <c:pt idx="296">
                  <c:v>3552</c:v>
                </c:pt>
                <c:pt idx="297">
                  <c:v>3564</c:v>
                </c:pt>
                <c:pt idx="298">
                  <c:v>3576</c:v>
                </c:pt>
                <c:pt idx="299">
                  <c:v>3588</c:v>
                </c:pt>
                <c:pt idx="300">
                  <c:v>3600</c:v>
                </c:pt>
                <c:pt idx="301">
                  <c:v>3612</c:v>
                </c:pt>
                <c:pt idx="302">
                  <c:v>3624</c:v>
                </c:pt>
                <c:pt idx="303">
                  <c:v>3636</c:v>
                </c:pt>
                <c:pt idx="304">
                  <c:v>3648</c:v>
                </c:pt>
                <c:pt idx="305">
                  <c:v>3660</c:v>
                </c:pt>
                <c:pt idx="306">
                  <c:v>3672</c:v>
                </c:pt>
                <c:pt idx="307">
                  <c:v>3684</c:v>
                </c:pt>
                <c:pt idx="308">
                  <c:v>3696</c:v>
                </c:pt>
                <c:pt idx="309">
                  <c:v>3708</c:v>
                </c:pt>
                <c:pt idx="310">
                  <c:v>3720</c:v>
                </c:pt>
                <c:pt idx="311">
                  <c:v>3732</c:v>
                </c:pt>
                <c:pt idx="312">
                  <c:v>3744</c:v>
                </c:pt>
                <c:pt idx="313">
                  <c:v>3756</c:v>
                </c:pt>
                <c:pt idx="314">
                  <c:v>3768</c:v>
                </c:pt>
                <c:pt idx="315">
                  <c:v>3780</c:v>
                </c:pt>
                <c:pt idx="316">
                  <c:v>3792</c:v>
                </c:pt>
                <c:pt idx="317">
                  <c:v>3804</c:v>
                </c:pt>
                <c:pt idx="318">
                  <c:v>3816</c:v>
                </c:pt>
                <c:pt idx="319">
                  <c:v>3828</c:v>
                </c:pt>
                <c:pt idx="320">
                  <c:v>3840</c:v>
                </c:pt>
                <c:pt idx="321">
                  <c:v>3852</c:v>
                </c:pt>
                <c:pt idx="322">
                  <c:v>3864</c:v>
                </c:pt>
                <c:pt idx="323">
                  <c:v>3876</c:v>
                </c:pt>
                <c:pt idx="324">
                  <c:v>3888</c:v>
                </c:pt>
                <c:pt idx="325">
                  <c:v>3900</c:v>
                </c:pt>
                <c:pt idx="326">
                  <c:v>3912</c:v>
                </c:pt>
                <c:pt idx="327">
                  <c:v>3924</c:v>
                </c:pt>
                <c:pt idx="328">
                  <c:v>3936</c:v>
                </c:pt>
                <c:pt idx="329">
                  <c:v>3948</c:v>
                </c:pt>
                <c:pt idx="330">
                  <c:v>3960</c:v>
                </c:pt>
                <c:pt idx="331">
                  <c:v>3972</c:v>
                </c:pt>
                <c:pt idx="332">
                  <c:v>3984</c:v>
                </c:pt>
                <c:pt idx="333">
                  <c:v>3996</c:v>
                </c:pt>
                <c:pt idx="334">
                  <c:v>4008</c:v>
                </c:pt>
                <c:pt idx="335">
                  <c:v>4020</c:v>
                </c:pt>
                <c:pt idx="336">
                  <c:v>4032</c:v>
                </c:pt>
                <c:pt idx="337">
                  <c:v>4044</c:v>
                </c:pt>
                <c:pt idx="338">
                  <c:v>4056</c:v>
                </c:pt>
                <c:pt idx="339">
                  <c:v>4068</c:v>
                </c:pt>
                <c:pt idx="340">
                  <c:v>4080</c:v>
                </c:pt>
                <c:pt idx="341">
                  <c:v>4092</c:v>
                </c:pt>
                <c:pt idx="342">
                  <c:v>4104</c:v>
                </c:pt>
                <c:pt idx="343">
                  <c:v>4116</c:v>
                </c:pt>
                <c:pt idx="344">
                  <c:v>4128</c:v>
                </c:pt>
                <c:pt idx="345">
                  <c:v>4140</c:v>
                </c:pt>
                <c:pt idx="346">
                  <c:v>4152</c:v>
                </c:pt>
                <c:pt idx="347">
                  <c:v>4164</c:v>
                </c:pt>
                <c:pt idx="348">
                  <c:v>4176</c:v>
                </c:pt>
                <c:pt idx="349">
                  <c:v>4188</c:v>
                </c:pt>
                <c:pt idx="350">
                  <c:v>4200</c:v>
                </c:pt>
                <c:pt idx="351">
                  <c:v>4212</c:v>
                </c:pt>
                <c:pt idx="352">
                  <c:v>4224</c:v>
                </c:pt>
                <c:pt idx="353">
                  <c:v>4236</c:v>
                </c:pt>
                <c:pt idx="354">
                  <c:v>4248</c:v>
                </c:pt>
                <c:pt idx="355">
                  <c:v>4260</c:v>
                </c:pt>
                <c:pt idx="356">
                  <c:v>4272</c:v>
                </c:pt>
                <c:pt idx="357">
                  <c:v>4284</c:v>
                </c:pt>
                <c:pt idx="358">
                  <c:v>4296</c:v>
                </c:pt>
                <c:pt idx="359">
                  <c:v>4308</c:v>
                </c:pt>
                <c:pt idx="360">
                  <c:v>4320</c:v>
                </c:pt>
                <c:pt idx="361">
                  <c:v>4332</c:v>
                </c:pt>
                <c:pt idx="362">
                  <c:v>4344</c:v>
                </c:pt>
                <c:pt idx="363">
                  <c:v>4356</c:v>
                </c:pt>
                <c:pt idx="364">
                  <c:v>4368</c:v>
                </c:pt>
                <c:pt idx="365">
                  <c:v>4380</c:v>
                </c:pt>
                <c:pt idx="366">
                  <c:v>4392</c:v>
                </c:pt>
                <c:pt idx="367">
                  <c:v>4404</c:v>
                </c:pt>
                <c:pt idx="368">
                  <c:v>4416</c:v>
                </c:pt>
                <c:pt idx="369">
                  <c:v>4428</c:v>
                </c:pt>
                <c:pt idx="370">
                  <c:v>4440</c:v>
                </c:pt>
                <c:pt idx="371">
                  <c:v>4452</c:v>
                </c:pt>
                <c:pt idx="372">
                  <c:v>4464</c:v>
                </c:pt>
                <c:pt idx="373">
                  <c:v>4476</c:v>
                </c:pt>
                <c:pt idx="374">
                  <c:v>4488</c:v>
                </c:pt>
                <c:pt idx="375">
                  <c:v>4500</c:v>
                </c:pt>
                <c:pt idx="376">
                  <c:v>4512</c:v>
                </c:pt>
                <c:pt idx="377">
                  <c:v>4524</c:v>
                </c:pt>
                <c:pt idx="378">
                  <c:v>4536</c:v>
                </c:pt>
                <c:pt idx="379">
                  <c:v>4548</c:v>
                </c:pt>
                <c:pt idx="380">
                  <c:v>4560</c:v>
                </c:pt>
                <c:pt idx="381">
                  <c:v>4572</c:v>
                </c:pt>
                <c:pt idx="382">
                  <c:v>4584</c:v>
                </c:pt>
                <c:pt idx="383">
                  <c:v>4596</c:v>
                </c:pt>
                <c:pt idx="384">
                  <c:v>4608</c:v>
                </c:pt>
                <c:pt idx="385">
                  <c:v>4620</c:v>
                </c:pt>
                <c:pt idx="386">
                  <c:v>4632</c:v>
                </c:pt>
                <c:pt idx="387">
                  <c:v>4644</c:v>
                </c:pt>
                <c:pt idx="388">
                  <c:v>4656</c:v>
                </c:pt>
                <c:pt idx="389">
                  <c:v>4668</c:v>
                </c:pt>
                <c:pt idx="390">
                  <c:v>4680</c:v>
                </c:pt>
                <c:pt idx="391">
                  <c:v>4692</c:v>
                </c:pt>
                <c:pt idx="392">
                  <c:v>4704</c:v>
                </c:pt>
                <c:pt idx="393">
                  <c:v>4716</c:v>
                </c:pt>
                <c:pt idx="394">
                  <c:v>4728</c:v>
                </c:pt>
                <c:pt idx="395">
                  <c:v>4740</c:v>
                </c:pt>
                <c:pt idx="396">
                  <c:v>4752</c:v>
                </c:pt>
                <c:pt idx="397">
                  <c:v>4764</c:v>
                </c:pt>
                <c:pt idx="398">
                  <c:v>4776</c:v>
                </c:pt>
                <c:pt idx="399">
                  <c:v>4788</c:v>
                </c:pt>
                <c:pt idx="400">
                  <c:v>4800</c:v>
                </c:pt>
                <c:pt idx="401">
                  <c:v>4812</c:v>
                </c:pt>
                <c:pt idx="402">
                  <c:v>4824</c:v>
                </c:pt>
                <c:pt idx="403">
                  <c:v>4836</c:v>
                </c:pt>
                <c:pt idx="404">
                  <c:v>4848</c:v>
                </c:pt>
                <c:pt idx="405">
                  <c:v>4860</c:v>
                </c:pt>
                <c:pt idx="406">
                  <c:v>4872</c:v>
                </c:pt>
                <c:pt idx="407">
                  <c:v>4884</c:v>
                </c:pt>
                <c:pt idx="408">
                  <c:v>4896</c:v>
                </c:pt>
                <c:pt idx="409">
                  <c:v>4908</c:v>
                </c:pt>
                <c:pt idx="410">
                  <c:v>4920</c:v>
                </c:pt>
                <c:pt idx="411">
                  <c:v>4932</c:v>
                </c:pt>
                <c:pt idx="412">
                  <c:v>4944</c:v>
                </c:pt>
                <c:pt idx="413">
                  <c:v>4956</c:v>
                </c:pt>
                <c:pt idx="414">
                  <c:v>4968</c:v>
                </c:pt>
                <c:pt idx="415">
                  <c:v>4980</c:v>
                </c:pt>
                <c:pt idx="416">
                  <c:v>4992</c:v>
                </c:pt>
                <c:pt idx="417">
                  <c:v>5004</c:v>
                </c:pt>
                <c:pt idx="418">
                  <c:v>5016</c:v>
                </c:pt>
                <c:pt idx="419">
                  <c:v>5028</c:v>
                </c:pt>
                <c:pt idx="420">
                  <c:v>5040</c:v>
                </c:pt>
                <c:pt idx="421">
                  <c:v>5052</c:v>
                </c:pt>
                <c:pt idx="422">
                  <c:v>5064</c:v>
                </c:pt>
                <c:pt idx="423">
                  <c:v>5076</c:v>
                </c:pt>
                <c:pt idx="424">
                  <c:v>5088</c:v>
                </c:pt>
                <c:pt idx="425">
                  <c:v>5100</c:v>
                </c:pt>
                <c:pt idx="426">
                  <c:v>5112</c:v>
                </c:pt>
                <c:pt idx="427">
                  <c:v>5124</c:v>
                </c:pt>
                <c:pt idx="428">
                  <c:v>5136</c:v>
                </c:pt>
                <c:pt idx="429">
                  <c:v>5148</c:v>
                </c:pt>
                <c:pt idx="430">
                  <c:v>5160</c:v>
                </c:pt>
                <c:pt idx="431">
                  <c:v>5172</c:v>
                </c:pt>
                <c:pt idx="432">
                  <c:v>5184</c:v>
                </c:pt>
                <c:pt idx="433">
                  <c:v>5196</c:v>
                </c:pt>
                <c:pt idx="434">
                  <c:v>5208</c:v>
                </c:pt>
                <c:pt idx="435">
                  <c:v>5220</c:v>
                </c:pt>
                <c:pt idx="436">
                  <c:v>5232</c:v>
                </c:pt>
                <c:pt idx="437">
                  <c:v>5244</c:v>
                </c:pt>
                <c:pt idx="438">
                  <c:v>5256</c:v>
                </c:pt>
                <c:pt idx="439">
                  <c:v>5268</c:v>
                </c:pt>
                <c:pt idx="440">
                  <c:v>5280</c:v>
                </c:pt>
                <c:pt idx="441">
                  <c:v>5292</c:v>
                </c:pt>
                <c:pt idx="442">
                  <c:v>5304</c:v>
                </c:pt>
                <c:pt idx="443">
                  <c:v>5316</c:v>
                </c:pt>
                <c:pt idx="444">
                  <c:v>5328</c:v>
                </c:pt>
                <c:pt idx="445">
                  <c:v>5340</c:v>
                </c:pt>
                <c:pt idx="446">
                  <c:v>5352</c:v>
                </c:pt>
                <c:pt idx="447">
                  <c:v>5364</c:v>
                </c:pt>
                <c:pt idx="448">
                  <c:v>5376</c:v>
                </c:pt>
                <c:pt idx="449">
                  <c:v>5388</c:v>
                </c:pt>
                <c:pt idx="450">
                  <c:v>5400</c:v>
                </c:pt>
                <c:pt idx="451">
                  <c:v>5412</c:v>
                </c:pt>
                <c:pt idx="452">
                  <c:v>5424</c:v>
                </c:pt>
                <c:pt idx="453">
                  <c:v>5436</c:v>
                </c:pt>
                <c:pt idx="454">
                  <c:v>5448</c:v>
                </c:pt>
                <c:pt idx="455">
                  <c:v>5460</c:v>
                </c:pt>
                <c:pt idx="456">
                  <c:v>5472</c:v>
                </c:pt>
                <c:pt idx="457">
                  <c:v>5484</c:v>
                </c:pt>
                <c:pt idx="458">
                  <c:v>5496</c:v>
                </c:pt>
                <c:pt idx="459">
                  <c:v>5508</c:v>
                </c:pt>
                <c:pt idx="460">
                  <c:v>5520</c:v>
                </c:pt>
                <c:pt idx="461">
                  <c:v>5532</c:v>
                </c:pt>
                <c:pt idx="462">
                  <c:v>5544</c:v>
                </c:pt>
                <c:pt idx="463">
                  <c:v>5556</c:v>
                </c:pt>
                <c:pt idx="464">
                  <c:v>5568</c:v>
                </c:pt>
                <c:pt idx="465">
                  <c:v>5580</c:v>
                </c:pt>
                <c:pt idx="466">
                  <c:v>5592</c:v>
                </c:pt>
                <c:pt idx="467">
                  <c:v>5604</c:v>
                </c:pt>
                <c:pt idx="468">
                  <c:v>5616</c:v>
                </c:pt>
                <c:pt idx="469">
                  <c:v>5628</c:v>
                </c:pt>
                <c:pt idx="470">
                  <c:v>5640</c:v>
                </c:pt>
                <c:pt idx="471">
                  <c:v>5652</c:v>
                </c:pt>
                <c:pt idx="472">
                  <c:v>5664</c:v>
                </c:pt>
                <c:pt idx="473">
                  <c:v>5676</c:v>
                </c:pt>
                <c:pt idx="474">
                  <c:v>5688</c:v>
                </c:pt>
                <c:pt idx="475">
                  <c:v>5700</c:v>
                </c:pt>
                <c:pt idx="476">
                  <c:v>5712</c:v>
                </c:pt>
                <c:pt idx="477">
                  <c:v>5724</c:v>
                </c:pt>
                <c:pt idx="478">
                  <c:v>5736</c:v>
                </c:pt>
                <c:pt idx="479">
                  <c:v>5748</c:v>
                </c:pt>
                <c:pt idx="480">
                  <c:v>5760</c:v>
                </c:pt>
                <c:pt idx="481">
                  <c:v>5772</c:v>
                </c:pt>
                <c:pt idx="482">
                  <c:v>5784</c:v>
                </c:pt>
                <c:pt idx="483">
                  <c:v>5796</c:v>
                </c:pt>
                <c:pt idx="484">
                  <c:v>5808</c:v>
                </c:pt>
                <c:pt idx="485">
                  <c:v>5820</c:v>
                </c:pt>
                <c:pt idx="486">
                  <c:v>5832</c:v>
                </c:pt>
                <c:pt idx="487">
                  <c:v>5844</c:v>
                </c:pt>
                <c:pt idx="488">
                  <c:v>5856</c:v>
                </c:pt>
                <c:pt idx="489">
                  <c:v>5868</c:v>
                </c:pt>
                <c:pt idx="490">
                  <c:v>5880</c:v>
                </c:pt>
                <c:pt idx="491">
                  <c:v>5892</c:v>
                </c:pt>
                <c:pt idx="492">
                  <c:v>5904</c:v>
                </c:pt>
                <c:pt idx="493">
                  <c:v>5916</c:v>
                </c:pt>
                <c:pt idx="494">
                  <c:v>5928</c:v>
                </c:pt>
                <c:pt idx="495">
                  <c:v>5940</c:v>
                </c:pt>
                <c:pt idx="496">
                  <c:v>5952</c:v>
                </c:pt>
                <c:pt idx="497">
                  <c:v>5964</c:v>
                </c:pt>
                <c:pt idx="498">
                  <c:v>5976</c:v>
                </c:pt>
                <c:pt idx="499">
                  <c:v>5988</c:v>
                </c:pt>
                <c:pt idx="500">
                  <c:v>6000</c:v>
                </c:pt>
              </c:numCache>
            </c:numRef>
          </c:xVal>
          <c:yVal>
            <c:numRef>
              <c:f>'000.05'!$Y$6:$Y$506</c:f>
              <c:numCache>
                <c:formatCode>0.00</c:formatCode>
                <c:ptCount val="501"/>
                <c:pt idx="0">
                  <c:v>0</c:v>
                </c:pt>
                <c:pt idx="1">
                  <c:v>1.8540000000000001E-2</c:v>
                </c:pt>
                <c:pt idx="2">
                  <c:v>3.7080000000000002E-2</c:v>
                </c:pt>
                <c:pt idx="3">
                  <c:v>5.5619999999999996E-2</c:v>
                </c:pt>
                <c:pt idx="4">
                  <c:v>7.4160000000000004E-2</c:v>
                </c:pt>
                <c:pt idx="5">
                  <c:v>9.2699999999999991E-2</c:v>
                </c:pt>
                <c:pt idx="6">
                  <c:v>0.11123999999999999</c:v>
                </c:pt>
                <c:pt idx="7">
                  <c:v>0.12978000000000001</c:v>
                </c:pt>
                <c:pt idx="8">
                  <c:v>0.14832000000000001</c:v>
                </c:pt>
                <c:pt idx="9">
                  <c:v>0.16685999999999998</c:v>
                </c:pt>
                <c:pt idx="10">
                  <c:v>0.18539999999999998</c:v>
                </c:pt>
                <c:pt idx="11">
                  <c:v>0.20393999999999998</c:v>
                </c:pt>
                <c:pt idx="12">
                  <c:v>0.22247999999999998</c:v>
                </c:pt>
                <c:pt idx="13">
                  <c:v>0.24101999999999998</c:v>
                </c:pt>
                <c:pt idx="14">
                  <c:v>0.25956000000000001</c:v>
                </c:pt>
                <c:pt idx="15">
                  <c:v>0.27810000000000001</c:v>
                </c:pt>
                <c:pt idx="16">
                  <c:v>0.29664000000000001</c:v>
                </c:pt>
                <c:pt idx="17">
                  <c:v>0.49734400000000001</c:v>
                </c:pt>
                <c:pt idx="18">
                  <c:v>0.52777600000000002</c:v>
                </c:pt>
                <c:pt idx="19">
                  <c:v>0.55820800000000004</c:v>
                </c:pt>
                <c:pt idx="20">
                  <c:v>0.58864000000000005</c:v>
                </c:pt>
                <c:pt idx="21">
                  <c:v>0.61907199999999996</c:v>
                </c:pt>
                <c:pt idx="22">
                  <c:v>0.64950399999999997</c:v>
                </c:pt>
                <c:pt idx="23">
                  <c:v>0.67993599999999998</c:v>
                </c:pt>
                <c:pt idx="24">
                  <c:v>0.70756799999999997</c:v>
                </c:pt>
                <c:pt idx="25">
                  <c:v>0.72330000000000005</c:v>
                </c:pt>
                <c:pt idx="26">
                  <c:v>0.73903200000000002</c:v>
                </c:pt>
                <c:pt idx="27">
                  <c:v>0.75476399999999999</c:v>
                </c:pt>
                <c:pt idx="28">
                  <c:v>0.77049600000000007</c:v>
                </c:pt>
                <c:pt idx="29">
                  <c:v>0.78622800000000004</c:v>
                </c:pt>
                <c:pt idx="30">
                  <c:v>0.80196000000000001</c:v>
                </c:pt>
                <c:pt idx="31">
                  <c:v>0.81769200000000009</c:v>
                </c:pt>
                <c:pt idx="32">
                  <c:v>0.83342400000000016</c:v>
                </c:pt>
                <c:pt idx="33">
                  <c:v>0.84915600000000002</c:v>
                </c:pt>
                <c:pt idx="34">
                  <c:v>0.8648880000000001</c:v>
                </c:pt>
                <c:pt idx="35">
                  <c:v>0.88061999999999996</c:v>
                </c:pt>
                <c:pt idx="36">
                  <c:v>0.89635200000000004</c:v>
                </c:pt>
                <c:pt idx="37">
                  <c:v>0.91208400000000012</c:v>
                </c:pt>
                <c:pt idx="38">
                  <c:v>0.92781599999999997</c:v>
                </c:pt>
                <c:pt idx="39">
                  <c:v>0.94354800000000005</c:v>
                </c:pt>
                <c:pt idx="40">
                  <c:v>0.95928000000000013</c:v>
                </c:pt>
                <c:pt idx="41">
                  <c:v>0.97501199999999999</c:v>
                </c:pt>
                <c:pt idx="42">
                  <c:v>0.99074400000000007</c:v>
                </c:pt>
                <c:pt idx="43">
                  <c:v>1.0064760000000001</c:v>
                </c:pt>
                <c:pt idx="44">
                  <c:v>1.022208</c:v>
                </c:pt>
                <c:pt idx="45">
                  <c:v>1.0379400000000001</c:v>
                </c:pt>
                <c:pt idx="46">
                  <c:v>1.0536720000000002</c:v>
                </c:pt>
                <c:pt idx="47">
                  <c:v>1.069404</c:v>
                </c:pt>
                <c:pt idx="48">
                  <c:v>1.0851360000000001</c:v>
                </c:pt>
                <c:pt idx="49">
                  <c:v>1.1008680000000002</c:v>
                </c:pt>
                <c:pt idx="50">
                  <c:v>1.1166</c:v>
                </c:pt>
                <c:pt idx="51">
                  <c:v>1.1323320000000001</c:v>
                </c:pt>
                <c:pt idx="52">
                  <c:v>1.148064</c:v>
                </c:pt>
                <c:pt idx="53">
                  <c:v>1.1637960000000001</c:v>
                </c:pt>
                <c:pt idx="54">
                  <c:v>1.1795280000000001</c:v>
                </c:pt>
                <c:pt idx="55">
                  <c:v>1.19526</c:v>
                </c:pt>
                <c:pt idx="56">
                  <c:v>1.2109920000000001</c:v>
                </c:pt>
                <c:pt idx="57">
                  <c:v>1.2267240000000001</c:v>
                </c:pt>
                <c:pt idx="58">
                  <c:v>1.242456</c:v>
                </c:pt>
                <c:pt idx="59">
                  <c:v>1.2581880000000001</c:v>
                </c:pt>
                <c:pt idx="60">
                  <c:v>1.2739200000000002</c:v>
                </c:pt>
                <c:pt idx="61">
                  <c:v>1.289652</c:v>
                </c:pt>
                <c:pt idx="62">
                  <c:v>1.3053840000000001</c:v>
                </c:pt>
                <c:pt idx="63">
                  <c:v>1.3211160000000002</c:v>
                </c:pt>
                <c:pt idx="64">
                  <c:v>1.3368480000000003</c:v>
                </c:pt>
                <c:pt idx="65">
                  <c:v>1.3525800000000001</c:v>
                </c:pt>
                <c:pt idx="66">
                  <c:v>1.3683120000000002</c:v>
                </c:pt>
                <c:pt idx="67">
                  <c:v>1.3840440000000001</c:v>
                </c:pt>
                <c:pt idx="68">
                  <c:v>1.3997760000000001</c:v>
                </c:pt>
                <c:pt idx="69">
                  <c:v>1.4155080000000002</c:v>
                </c:pt>
                <c:pt idx="70">
                  <c:v>1.4312400000000001</c:v>
                </c:pt>
                <c:pt idx="71">
                  <c:v>1.4469720000000001</c:v>
                </c:pt>
                <c:pt idx="72">
                  <c:v>1.4627040000000002</c:v>
                </c:pt>
                <c:pt idx="73">
                  <c:v>1.4784360000000001</c:v>
                </c:pt>
                <c:pt idx="74">
                  <c:v>1.4941680000000002</c:v>
                </c:pt>
                <c:pt idx="75">
                  <c:v>1.5099000000000002</c:v>
                </c:pt>
                <c:pt idx="76">
                  <c:v>1.5256320000000001</c:v>
                </c:pt>
                <c:pt idx="77">
                  <c:v>1.5413640000000002</c:v>
                </c:pt>
                <c:pt idx="78">
                  <c:v>1.5570960000000003</c:v>
                </c:pt>
                <c:pt idx="79">
                  <c:v>1.5728280000000001</c:v>
                </c:pt>
                <c:pt idx="80">
                  <c:v>1.5885600000000002</c:v>
                </c:pt>
                <c:pt idx="81">
                  <c:v>1.6042920000000003</c:v>
                </c:pt>
                <c:pt idx="82">
                  <c:v>1.6200240000000001</c:v>
                </c:pt>
                <c:pt idx="83">
                  <c:v>1.6357560000000002</c:v>
                </c:pt>
                <c:pt idx="84">
                  <c:v>1.6514880000000001</c:v>
                </c:pt>
                <c:pt idx="85">
                  <c:v>1.6672200000000001</c:v>
                </c:pt>
                <c:pt idx="86">
                  <c:v>1.6829520000000002</c:v>
                </c:pt>
                <c:pt idx="87">
                  <c:v>1.6986840000000001</c:v>
                </c:pt>
                <c:pt idx="88">
                  <c:v>1.7144160000000002</c:v>
                </c:pt>
                <c:pt idx="89">
                  <c:v>1.7301480000000002</c:v>
                </c:pt>
                <c:pt idx="90">
                  <c:v>1.7458800000000001</c:v>
                </c:pt>
                <c:pt idx="91">
                  <c:v>1.7616120000000002</c:v>
                </c:pt>
                <c:pt idx="92">
                  <c:v>1.7773440000000003</c:v>
                </c:pt>
                <c:pt idx="93">
                  <c:v>1.7930760000000001</c:v>
                </c:pt>
                <c:pt idx="94">
                  <c:v>1.8088080000000002</c:v>
                </c:pt>
                <c:pt idx="95">
                  <c:v>1.8245400000000003</c:v>
                </c:pt>
                <c:pt idx="96">
                  <c:v>1.8402720000000001</c:v>
                </c:pt>
                <c:pt idx="97">
                  <c:v>1.8560040000000002</c:v>
                </c:pt>
                <c:pt idx="98">
                  <c:v>1.8717360000000003</c:v>
                </c:pt>
                <c:pt idx="99">
                  <c:v>1.8874680000000001</c:v>
                </c:pt>
                <c:pt idx="100">
                  <c:v>1.9032000000000002</c:v>
                </c:pt>
                <c:pt idx="101">
                  <c:v>1.9189320000000001</c:v>
                </c:pt>
                <c:pt idx="102">
                  <c:v>1.9346640000000002</c:v>
                </c:pt>
                <c:pt idx="103">
                  <c:v>1.9503960000000002</c:v>
                </c:pt>
                <c:pt idx="104">
                  <c:v>1.9661280000000001</c:v>
                </c:pt>
                <c:pt idx="105">
                  <c:v>1.9818600000000002</c:v>
                </c:pt>
                <c:pt idx="106">
                  <c:v>1.9975920000000003</c:v>
                </c:pt>
                <c:pt idx="107">
                  <c:v>2.0133239999999999</c:v>
                </c:pt>
                <c:pt idx="108">
                  <c:v>2.0290560000000002</c:v>
                </c:pt>
                <c:pt idx="109">
                  <c:v>2.044788</c:v>
                </c:pt>
                <c:pt idx="110">
                  <c:v>2.0605199999999999</c:v>
                </c:pt>
                <c:pt idx="111">
                  <c:v>2.0762520000000002</c:v>
                </c:pt>
                <c:pt idx="112">
                  <c:v>2.0919840000000001</c:v>
                </c:pt>
                <c:pt idx="113">
                  <c:v>2.1077159999999999</c:v>
                </c:pt>
                <c:pt idx="114">
                  <c:v>2.1234480000000002</c:v>
                </c:pt>
                <c:pt idx="115">
                  <c:v>2.1391800000000001</c:v>
                </c:pt>
                <c:pt idx="116">
                  <c:v>2.1549119999999999</c:v>
                </c:pt>
                <c:pt idx="117">
                  <c:v>2.1706440000000002</c:v>
                </c:pt>
                <c:pt idx="118">
                  <c:v>2.1863760000000001</c:v>
                </c:pt>
                <c:pt idx="119">
                  <c:v>2.202108</c:v>
                </c:pt>
                <c:pt idx="120">
                  <c:v>2.2178400000000003</c:v>
                </c:pt>
                <c:pt idx="121">
                  <c:v>2.2335720000000001</c:v>
                </c:pt>
                <c:pt idx="122">
                  <c:v>2.249304</c:v>
                </c:pt>
                <c:pt idx="123">
                  <c:v>2.2650360000000003</c:v>
                </c:pt>
                <c:pt idx="124">
                  <c:v>2.2807680000000001</c:v>
                </c:pt>
                <c:pt idx="125">
                  <c:v>2.2965</c:v>
                </c:pt>
                <c:pt idx="126">
                  <c:v>2.3122320000000003</c:v>
                </c:pt>
                <c:pt idx="127">
                  <c:v>2.3279640000000001</c:v>
                </c:pt>
                <c:pt idx="128">
                  <c:v>2.3436960000000004</c:v>
                </c:pt>
                <c:pt idx="129">
                  <c:v>2.3594280000000003</c:v>
                </c:pt>
                <c:pt idx="130">
                  <c:v>2.3751600000000002</c:v>
                </c:pt>
                <c:pt idx="131">
                  <c:v>2.390892</c:v>
                </c:pt>
                <c:pt idx="132">
                  <c:v>2.4066240000000003</c:v>
                </c:pt>
                <c:pt idx="133">
                  <c:v>2.4223560000000002</c:v>
                </c:pt>
                <c:pt idx="134">
                  <c:v>2.438088</c:v>
                </c:pt>
                <c:pt idx="135">
                  <c:v>2.4538200000000003</c:v>
                </c:pt>
                <c:pt idx="136">
                  <c:v>2.4695520000000002</c:v>
                </c:pt>
                <c:pt idx="137">
                  <c:v>2.485284</c:v>
                </c:pt>
                <c:pt idx="138">
                  <c:v>2.5010160000000003</c:v>
                </c:pt>
                <c:pt idx="139">
                  <c:v>2.5167480000000002</c:v>
                </c:pt>
                <c:pt idx="140">
                  <c:v>2.5324800000000001</c:v>
                </c:pt>
                <c:pt idx="141">
                  <c:v>2.5482120000000004</c:v>
                </c:pt>
                <c:pt idx="142">
                  <c:v>2.5639440000000002</c:v>
                </c:pt>
                <c:pt idx="143">
                  <c:v>2.5796760000000001</c:v>
                </c:pt>
                <c:pt idx="144">
                  <c:v>2.5954080000000004</c:v>
                </c:pt>
                <c:pt idx="145">
                  <c:v>2.6111400000000002</c:v>
                </c:pt>
                <c:pt idx="146">
                  <c:v>2.6268720000000001</c:v>
                </c:pt>
                <c:pt idx="147">
                  <c:v>2.6426040000000004</c:v>
                </c:pt>
                <c:pt idx="148">
                  <c:v>2.6583360000000003</c:v>
                </c:pt>
                <c:pt idx="149">
                  <c:v>2.6740680000000001</c:v>
                </c:pt>
                <c:pt idx="150">
                  <c:v>2.6898000000000004</c:v>
                </c:pt>
                <c:pt idx="151">
                  <c:v>2.7055320000000003</c:v>
                </c:pt>
                <c:pt idx="152">
                  <c:v>2.7212640000000001</c:v>
                </c:pt>
                <c:pt idx="153">
                  <c:v>2.7369960000000004</c:v>
                </c:pt>
                <c:pt idx="154">
                  <c:v>2.7527280000000003</c:v>
                </c:pt>
                <c:pt idx="155">
                  <c:v>2.7684600000000001</c:v>
                </c:pt>
                <c:pt idx="156">
                  <c:v>2.7841920000000004</c:v>
                </c:pt>
                <c:pt idx="157">
                  <c:v>2.7999240000000003</c:v>
                </c:pt>
                <c:pt idx="158">
                  <c:v>2.8156560000000002</c:v>
                </c:pt>
                <c:pt idx="159">
                  <c:v>2.8313880000000005</c:v>
                </c:pt>
                <c:pt idx="160">
                  <c:v>2.8471200000000003</c:v>
                </c:pt>
                <c:pt idx="161">
                  <c:v>2.8628520000000002</c:v>
                </c:pt>
                <c:pt idx="162">
                  <c:v>2.8785840000000005</c:v>
                </c:pt>
                <c:pt idx="163">
                  <c:v>2.8943160000000003</c:v>
                </c:pt>
                <c:pt idx="164">
                  <c:v>2.9100480000000002</c:v>
                </c:pt>
                <c:pt idx="165">
                  <c:v>2.92578</c:v>
                </c:pt>
                <c:pt idx="166">
                  <c:v>2.9415120000000003</c:v>
                </c:pt>
                <c:pt idx="167">
                  <c:v>2.9572440000000002</c:v>
                </c:pt>
                <c:pt idx="168">
                  <c:v>2.9729760000000001</c:v>
                </c:pt>
                <c:pt idx="169">
                  <c:v>2.9887080000000004</c:v>
                </c:pt>
                <c:pt idx="170">
                  <c:v>3.0044400000000002</c:v>
                </c:pt>
                <c:pt idx="171">
                  <c:v>3.0201720000000001</c:v>
                </c:pt>
                <c:pt idx="172">
                  <c:v>3.0359040000000004</c:v>
                </c:pt>
                <c:pt idx="173">
                  <c:v>3.0516360000000002</c:v>
                </c:pt>
                <c:pt idx="174">
                  <c:v>3.0673680000000001</c:v>
                </c:pt>
                <c:pt idx="175">
                  <c:v>3.0831000000000004</c:v>
                </c:pt>
                <c:pt idx="176">
                  <c:v>3.0988320000000003</c:v>
                </c:pt>
                <c:pt idx="177">
                  <c:v>3.1145640000000001</c:v>
                </c:pt>
                <c:pt idx="178">
                  <c:v>3.1302960000000004</c:v>
                </c:pt>
                <c:pt idx="179">
                  <c:v>3.1460280000000003</c:v>
                </c:pt>
                <c:pt idx="180">
                  <c:v>3.1617600000000001</c:v>
                </c:pt>
                <c:pt idx="181">
                  <c:v>3.1774920000000004</c:v>
                </c:pt>
                <c:pt idx="182">
                  <c:v>3.1932240000000003</c:v>
                </c:pt>
                <c:pt idx="183">
                  <c:v>3.2089560000000001</c:v>
                </c:pt>
                <c:pt idx="184">
                  <c:v>3.2246880000000004</c:v>
                </c:pt>
                <c:pt idx="185">
                  <c:v>3.2404200000000003</c:v>
                </c:pt>
                <c:pt idx="186">
                  <c:v>3.2561520000000002</c:v>
                </c:pt>
                <c:pt idx="187">
                  <c:v>3.2718840000000005</c:v>
                </c:pt>
                <c:pt idx="188">
                  <c:v>3.2876160000000003</c:v>
                </c:pt>
                <c:pt idx="189">
                  <c:v>3.3033480000000002</c:v>
                </c:pt>
                <c:pt idx="190">
                  <c:v>3.3190800000000005</c:v>
                </c:pt>
                <c:pt idx="191">
                  <c:v>3.3348120000000003</c:v>
                </c:pt>
                <c:pt idx="192">
                  <c:v>3.3505440000000002</c:v>
                </c:pt>
                <c:pt idx="193">
                  <c:v>3.3662760000000005</c:v>
                </c:pt>
                <c:pt idx="194">
                  <c:v>3.3820080000000003</c:v>
                </c:pt>
                <c:pt idx="195">
                  <c:v>3.3977400000000002</c:v>
                </c:pt>
                <c:pt idx="196">
                  <c:v>3.4134720000000005</c:v>
                </c:pt>
                <c:pt idx="197">
                  <c:v>3.4292040000000004</c:v>
                </c:pt>
                <c:pt idx="198">
                  <c:v>3.4449360000000002</c:v>
                </c:pt>
                <c:pt idx="199">
                  <c:v>3.4606680000000005</c:v>
                </c:pt>
                <c:pt idx="200">
                  <c:v>3.4764000000000004</c:v>
                </c:pt>
                <c:pt idx="201">
                  <c:v>3.4921320000000002</c:v>
                </c:pt>
                <c:pt idx="202">
                  <c:v>3.5078640000000001</c:v>
                </c:pt>
                <c:pt idx="203">
                  <c:v>3.5235960000000004</c:v>
                </c:pt>
                <c:pt idx="204">
                  <c:v>3.5393280000000003</c:v>
                </c:pt>
                <c:pt idx="205">
                  <c:v>3.5550600000000001</c:v>
                </c:pt>
                <c:pt idx="206">
                  <c:v>3.5707920000000004</c:v>
                </c:pt>
                <c:pt idx="207">
                  <c:v>3.5865240000000003</c:v>
                </c:pt>
                <c:pt idx="208">
                  <c:v>3.6022560000000001</c:v>
                </c:pt>
                <c:pt idx="209">
                  <c:v>3.6179880000000004</c:v>
                </c:pt>
                <c:pt idx="210">
                  <c:v>3.6337200000000003</c:v>
                </c:pt>
                <c:pt idx="211">
                  <c:v>3.6494520000000001</c:v>
                </c:pt>
                <c:pt idx="212">
                  <c:v>3.6651840000000004</c:v>
                </c:pt>
                <c:pt idx="213">
                  <c:v>3.6809160000000003</c:v>
                </c:pt>
                <c:pt idx="214">
                  <c:v>3.6966480000000002</c:v>
                </c:pt>
                <c:pt idx="215">
                  <c:v>3.7123800000000005</c:v>
                </c:pt>
                <c:pt idx="216">
                  <c:v>3.7281120000000003</c:v>
                </c:pt>
                <c:pt idx="217">
                  <c:v>3.7438440000000002</c:v>
                </c:pt>
                <c:pt idx="218">
                  <c:v>3.7595760000000005</c:v>
                </c:pt>
                <c:pt idx="219">
                  <c:v>3.7753080000000003</c:v>
                </c:pt>
                <c:pt idx="220">
                  <c:v>3.7910400000000002</c:v>
                </c:pt>
                <c:pt idx="221">
                  <c:v>3.8067720000000005</c:v>
                </c:pt>
                <c:pt idx="222">
                  <c:v>3.8225040000000003</c:v>
                </c:pt>
                <c:pt idx="223">
                  <c:v>3.8382360000000002</c:v>
                </c:pt>
                <c:pt idx="224">
                  <c:v>3.8539680000000005</c:v>
                </c:pt>
                <c:pt idx="225">
                  <c:v>3.8697000000000004</c:v>
                </c:pt>
                <c:pt idx="226">
                  <c:v>3.8854320000000002</c:v>
                </c:pt>
                <c:pt idx="227">
                  <c:v>3.9011640000000005</c:v>
                </c:pt>
                <c:pt idx="228">
                  <c:v>3.9168960000000004</c:v>
                </c:pt>
                <c:pt idx="229">
                  <c:v>3.9326280000000002</c:v>
                </c:pt>
                <c:pt idx="230">
                  <c:v>3.9483600000000005</c:v>
                </c:pt>
                <c:pt idx="231">
                  <c:v>3.9640920000000004</c:v>
                </c:pt>
                <c:pt idx="232">
                  <c:v>3.9798240000000003</c:v>
                </c:pt>
                <c:pt idx="233">
                  <c:v>3.9955560000000006</c:v>
                </c:pt>
                <c:pt idx="234">
                  <c:v>4.0112880000000004</c:v>
                </c:pt>
                <c:pt idx="235">
                  <c:v>4.0270200000000003</c:v>
                </c:pt>
                <c:pt idx="236">
                  <c:v>4.0427520000000001</c:v>
                </c:pt>
                <c:pt idx="237">
                  <c:v>4.058484</c:v>
                </c:pt>
                <c:pt idx="238">
                  <c:v>4.0742159999999998</c:v>
                </c:pt>
                <c:pt idx="239">
                  <c:v>4.0899479999999997</c:v>
                </c:pt>
                <c:pt idx="240">
                  <c:v>4.1056800000000004</c:v>
                </c:pt>
                <c:pt idx="241">
                  <c:v>4.1214120000000003</c:v>
                </c:pt>
                <c:pt idx="242">
                  <c:v>4.1371440000000002</c:v>
                </c:pt>
                <c:pt idx="243">
                  <c:v>4.152876</c:v>
                </c:pt>
                <c:pt idx="244">
                  <c:v>4.1686079999999999</c:v>
                </c:pt>
                <c:pt idx="245">
                  <c:v>4.1843399999999997</c:v>
                </c:pt>
                <c:pt idx="246">
                  <c:v>4.2000720000000005</c:v>
                </c:pt>
                <c:pt idx="247">
                  <c:v>4.2158040000000003</c:v>
                </c:pt>
                <c:pt idx="248">
                  <c:v>4.2315360000000002</c:v>
                </c:pt>
                <c:pt idx="249">
                  <c:v>4.247268</c:v>
                </c:pt>
                <c:pt idx="250">
                  <c:v>4.2629999999999999</c:v>
                </c:pt>
                <c:pt idx="251">
                  <c:v>4.2787319999999998</c:v>
                </c:pt>
                <c:pt idx="252">
                  <c:v>4.2944640000000005</c:v>
                </c:pt>
                <c:pt idx="253">
                  <c:v>4.3101960000000004</c:v>
                </c:pt>
                <c:pt idx="254">
                  <c:v>4.3259280000000002</c:v>
                </c:pt>
                <c:pt idx="255">
                  <c:v>4.3416600000000001</c:v>
                </c:pt>
                <c:pt idx="256">
                  <c:v>4.3573920000000008</c:v>
                </c:pt>
                <c:pt idx="257">
                  <c:v>4.3731240000000007</c:v>
                </c:pt>
                <c:pt idx="258">
                  <c:v>4.3888560000000005</c:v>
                </c:pt>
                <c:pt idx="259">
                  <c:v>4.4045880000000004</c:v>
                </c:pt>
                <c:pt idx="260">
                  <c:v>4.4203200000000002</c:v>
                </c:pt>
                <c:pt idx="261">
                  <c:v>4.4360520000000001</c:v>
                </c:pt>
                <c:pt idx="262">
                  <c:v>4.451784</c:v>
                </c:pt>
                <c:pt idx="263">
                  <c:v>4.4675160000000007</c:v>
                </c:pt>
                <c:pt idx="264">
                  <c:v>4.4832480000000006</c:v>
                </c:pt>
                <c:pt idx="265">
                  <c:v>4.4989800000000004</c:v>
                </c:pt>
                <c:pt idx="266">
                  <c:v>4.5147120000000003</c:v>
                </c:pt>
                <c:pt idx="267">
                  <c:v>4.5304440000000001</c:v>
                </c:pt>
                <c:pt idx="268">
                  <c:v>4.546176</c:v>
                </c:pt>
                <c:pt idx="269">
                  <c:v>4.5619080000000007</c:v>
                </c:pt>
                <c:pt idx="270">
                  <c:v>4.5776400000000006</c:v>
                </c:pt>
                <c:pt idx="271">
                  <c:v>4.5933720000000005</c:v>
                </c:pt>
                <c:pt idx="272">
                  <c:v>4.6091040000000003</c:v>
                </c:pt>
                <c:pt idx="273">
                  <c:v>4.6248360000000002</c:v>
                </c:pt>
                <c:pt idx="274">
                  <c:v>4.640568</c:v>
                </c:pt>
                <c:pt idx="275">
                  <c:v>4.6563000000000008</c:v>
                </c:pt>
                <c:pt idx="276">
                  <c:v>4.6720320000000006</c:v>
                </c:pt>
                <c:pt idx="277">
                  <c:v>4.6877640000000005</c:v>
                </c:pt>
                <c:pt idx="278">
                  <c:v>4.7034960000000003</c:v>
                </c:pt>
                <c:pt idx="279">
                  <c:v>4.7192280000000002</c:v>
                </c:pt>
                <c:pt idx="280">
                  <c:v>4.7349600000000001</c:v>
                </c:pt>
                <c:pt idx="281">
                  <c:v>4.7506920000000008</c:v>
                </c:pt>
                <c:pt idx="282">
                  <c:v>4.7664240000000007</c:v>
                </c:pt>
                <c:pt idx="283">
                  <c:v>4.7821560000000005</c:v>
                </c:pt>
                <c:pt idx="284">
                  <c:v>4.7978880000000004</c:v>
                </c:pt>
                <c:pt idx="285">
                  <c:v>4.8136200000000002</c:v>
                </c:pt>
                <c:pt idx="286">
                  <c:v>4.8293520000000001</c:v>
                </c:pt>
                <c:pt idx="287">
                  <c:v>4.8450840000000008</c:v>
                </c:pt>
                <c:pt idx="288">
                  <c:v>4.8608160000000007</c:v>
                </c:pt>
                <c:pt idx="289">
                  <c:v>4.8765480000000005</c:v>
                </c:pt>
                <c:pt idx="290">
                  <c:v>4.8922800000000004</c:v>
                </c:pt>
                <c:pt idx="291">
                  <c:v>4.9080120000000003</c:v>
                </c:pt>
                <c:pt idx="292">
                  <c:v>4.9237440000000001</c:v>
                </c:pt>
                <c:pt idx="293">
                  <c:v>4.939476</c:v>
                </c:pt>
                <c:pt idx="294">
                  <c:v>4.9552080000000007</c:v>
                </c:pt>
                <c:pt idx="295">
                  <c:v>4.9709400000000006</c:v>
                </c:pt>
                <c:pt idx="296">
                  <c:v>4.9866720000000004</c:v>
                </c:pt>
                <c:pt idx="297">
                  <c:v>5.0024040000000003</c:v>
                </c:pt>
                <c:pt idx="298">
                  <c:v>5.0181360000000002</c:v>
                </c:pt>
                <c:pt idx="299">
                  <c:v>5.033868</c:v>
                </c:pt>
                <c:pt idx="300">
                  <c:v>5.0496000000000008</c:v>
                </c:pt>
                <c:pt idx="301">
                  <c:v>5.0653320000000006</c:v>
                </c:pt>
                <c:pt idx="302">
                  <c:v>5.0810640000000005</c:v>
                </c:pt>
                <c:pt idx="303">
                  <c:v>5.0967960000000003</c:v>
                </c:pt>
                <c:pt idx="304">
                  <c:v>5.1125280000000002</c:v>
                </c:pt>
                <c:pt idx="305">
                  <c:v>5.12826</c:v>
                </c:pt>
                <c:pt idx="306">
                  <c:v>5.1439920000000008</c:v>
                </c:pt>
                <c:pt idx="307">
                  <c:v>5.1597240000000006</c:v>
                </c:pt>
                <c:pt idx="308">
                  <c:v>5.1754560000000005</c:v>
                </c:pt>
                <c:pt idx="309">
                  <c:v>5.1911880000000004</c:v>
                </c:pt>
                <c:pt idx="310">
                  <c:v>5.2069200000000002</c:v>
                </c:pt>
                <c:pt idx="311">
                  <c:v>5.2226520000000001</c:v>
                </c:pt>
                <c:pt idx="312">
                  <c:v>5.2383840000000008</c:v>
                </c:pt>
                <c:pt idx="313">
                  <c:v>5.2541160000000007</c:v>
                </c:pt>
                <c:pt idx="314">
                  <c:v>5.2698480000000005</c:v>
                </c:pt>
                <c:pt idx="315">
                  <c:v>5.2855800000000004</c:v>
                </c:pt>
                <c:pt idx="316">
                  <c:v>5.3013120000000002</c:v>
                </c:pt>
                <c:pt idx="317">
                  <c:v>5.3170440000000001</c:v>
                </c:pt>
                <c:pt idx="318">
                  <c:v>5.3327760000000008</c:v>
                </c:pt>
                <c:pt idx="319">
                  <c:v>5.3485080000000007</c:v>
                </c:pt>
                <c:pt idx="320">
                  <c:v>5.3642400000000006</c:v>
                </c:pt>
                <c:pt idx="321">
                  <c:v>5.3799720000000004</c:v>
                </c:pt>
                <c:pt idx="322">
                  <c:v>5.3957040000000003</c:v>
                </c:pt>
                <c:pt idx="323">
                  <c:v>5.4114360000000001</c:v>
                </c:pt>
                <c:pt idx="324">
                  <c:v>5.4271680000000009</c:v>
                </c:pt>
                <c:pt idx="325">
                  <c:v>5.4429000000000007</c:v>
                </c:pt>
                <c:pt idx="326">
                  <c:v>5.4586320000000006</c:v>
                </c:pt>
                <c:pt idx="327">
                  <c:v>5.4743640000000005</c:v>
                </c:pt>
                <c:pt idx="328">
                  <c:v>5.4900960000000003</c:v>
                </c:pt>
                <c:pt idx="329">
                  <c:v>5.5058280000000002</c:v>
                </c:pt>
                <c:pt idx="330">
                  <c:v>5.52156</c:v>
                </c:pt>
                <c:pt idx="331">
                  <c:v>5.5372920000000008</c:v>
                </c:pt>
                <c:pt idx="332">
                  <c:v>5.5530240000000006</c:v>
                </c:pt>
                <c:pt idx="333">
                  <c:v>5.5687560000000005</c:v>
                </c:pt>
                <c:pt idx="334">
                  <c:v>5.5844880000000003</c:v>
                </c:pt>
                <c:pt idx="335">
                  <c:v>5.6002200000000002</c:v>
                </c:pt>
                <c:pt idx="336">
                  <c:v>5.6159520000000001</c:v>
                </c:pt>
                <c:pt idx="337">
                  <c:v>5.6316840000000008</c:v>
                </c:pt>
                <c:pt idx="338">
                  <c:v>5.6474160000000007</c:v>
                </c:pt>
                <c:pt idx="339">
                  <c:v>5.6631480000000005</c:v>
                </c:pt>
                <c:pt idx="340">
                  <c:v>5.6788800000000004</c:v>
                </c:pt>
                <c:pt idx="341">
                  <c:v>5.6946120000000002</c:v>
                </c:pt>
                <c:pt idx="342">
                  <c:v>5.7103440000000001</c:v>
                </c:pt>
                <c:pt idx="343">
                  <c:v>5.7260760000000008</c:v>
                </c:pt>
                <c:pt idx="344">
                  <c:v>5.7418080000000007</c:v>
                </c:pt>
                <c:pt idx="345">
                  <c:v>5.7575400000000005</c:v>
                </c:pt>
                <c:pt idx="346">
                  <c:v>5.7732720000000004</c:v>
                </c:pt>
                <c:pt idx="347">
                  <c:v>5.7890040000000003</c:v>
                </c:pt>
                <c:pt idx="348">
                  <c:v>5.8047360000000001</c:v>
                </c:pt>
                <c:pt idx="349">
                  <c:v>5.8204680000000009</c:v>
                </c:pt>
                <c:pt idx="350">
                  <c:v>5.8362000000000007</c:v>
                </c:pt>
                <c:pt idx="351">
                  <c:v>5.8519320000000006</c:v>
                </c:pt>
                <c:pt idx="352">
                  <c:v>5.8676640000000004</c:v>
                </c:pt>
                <c:pt idx="353">
                  <c:v>5.8833960000000003</c:v>
                </c:pt>
                <c:pt idx="354">
                  <c:v>5.8991280000000001</c:v>
                </c:pt>
                <c:pt idx="355">
                  <c:v>5.9148600000000009</c:v>
                </c:pt>
                <c:pt idx="356">
                  <c:v>5.9305920000000008</c:v>
                </c:pt>
                <c:pt idx="357">
                  <c:v>5.9463240000000006</c:v>
                </c:pt>
                <c:pt idx="358">
                  <c:v>5.9620560000000005</c:v>
                </c:pt>
                <c:pt idx="359">
                  <c:v>5.9777880000000003</c:v>
                </c:pt>
                <c:pt idx="360">
                  <c:v>5.9935200000000002</c:v>
                </c:pt>
                <c:pt idx="361">
                  <c:v>6.0092520000000009</c:v>
                </c:pt>
                <c:pt idx="362">
                  <c:v>6.0249840000000008</c:v>
                </c:pt>
                <c:pt idx="363">
                  <c:v>6.0407160000000006</c:v>
                </c:pt>
                <c:pt idx="364">
                  <c:v>6.0564480000000005</c:v>
                </c:pt>
                <c:pt idx="365">
                  <c:v>6.0721800000000004</c:v>
                </c:pt>
                <c:pt idx="366">
                  <c:v>6.0879120000000002</c:v>
                </c:pt>
                <c:pt idx="367">
                  <c:v>6.1036440000000001</c:v>
                </c:pt>
                <c:pt idx="368">
                  <c:v>6.1193760000000008</c:v>
                </c:pt>
                <c:pt idx="369">
                  <c:v>6.1351080000000007</c:v>
                </c:pt>
                <c:pt idx="370">
                  <c:v>6.1508400000000005</c:v>
                </c:pt>
                <c:pt idx="371">
                  <c:v>6.1665720000000004</c:v>
                </c:pt>
                <c:pt idx="372">
                  <c:v>6.1823040000000002</c:v>
                </c:pt>
                <c:pt idx="373">
                  <c:v>6.1980360000000001</c:v>
                </c:pt>
                <c:pt idx="374">
                  <c:v>6.2137680000000008</c:v>
                </c:pt>
                <c:pt idx="375">
                  <c:v>6.2295000000000007</c:v>
                </c:pt>
                <c:pt idx="376">
                  <c:v>6.2452320000000006</c:v>
                </c:pt>
                <c:pt idx="377">
                  <c:v>6.2609640000000004</c:v>
                </c:pt>
                <c:pt idx="378">
                  <c:v>6.2766960000000003</c:v>
                </c:pt>
                <c:pt idx="379">
                  <c:v>6.2924280000000001</c:v>
                </c:pt>
                <c:pt idx="380">
                  <c:v>6.3081600000000009</c:v>
                </c:pt>
                <c:pt idx="381">
                  <c:v>6.3238920000000007</c:v>
                </c:pt>
                <c:pt idx="382">
                  <c:v>6.3396240000000006</c:v>
                </c:pt>
                <c:pt idx="383">
                  <c:v>6.3553560000000004</c:v>
                </c:pt>
                <c:pt idx="384">
                  <c:v>6.3710880000000003</c:v>
                </c:pt>
                <c:pt idx="385">
                  <c:v>6.3868200000000002</c:v>
                </c:pt>
                <c:pt idx="386">
                  <c:v>6.4025520000000009</c:v>
                </c:pt>
                <c:pt idx="387">
                  <c:v>6.4182840000000008</c:v>
                </c:pt>
                <c:pt idx="388">
                  <c:v>6.4340160000000006</c:v>
                </c:pt>
                <c:pt idx="389">
                  <c:v>6.4497480000000005</c:v>
                </c:pt>
                <c:pt idx="390">
                  <c:v>6.4654800000000003</c:v>
                </c:pt>
                <c:pt idx="391">
                  <c:v>6.4812120000000002</c:v>
                </c:pt>
                <c:pt idx="392">
                  <c:v>6.4969440000000009</c:v>
                </c:pt>
                <c:pt idx="393">
                  <c:v>6.5126760000000008</c:v>
                </c:pt>
                <c:pt idx="394">
                  <c:v>6.5284080000000007</c:v>
                </c:pt>
                <c:pt idx="395">
                  <c:v>6.5441400000000005</c:v>
                </c:pt>
                <c:pt idx="396">
                  <c:v>6.5598720000000004</c:v>
                </c:pt>
                <c:pt idx="397">
                  <c:v>6.5756040000000002</c:v>
                </c:pt>
                <c:pt idx="398">
                  <c:v>6.591336000000001</c:v>
                </c:pt>
                <c:pt idx="399">
                  <c:v>6.6070680000000008</c:v>
                </c:pt>
                <c:pt idx="400">
                  <c:v>6.6228000000000007</c:v>
                </c:pt>
                <c:pt idx="401">
                  <c:v>6.6385320000000005</c:v>
                </c:pt>
                <c:pt idx="402">
                  <c:v>6.6542640000000004</c:v>
                </c:pt>
                <c:pt idx="403">
                  <c:v>6.6699960000000003</c:v>
                </c:pt>
                <c:pt idx="404">
                  <c:v>6.6857280000000001</c:v>
                </c:pt>
                <c:pt idx="405">
                  <c:v>6.7014600000000009</c:v>
                </c:pt>
                <c:pt idx="406">
                  <c:v>6.7171920000000007</c:v>
                </c:pt>
                <c:pt idx="407">
                  <c:v>6.7329240000000006</c:v>
                </c:pt>
                <c:pt idx="408">
                  <c:v>6.7486560000000004</c:v>
                </c:pt>
                <c:pt idx="409">
                  <c:v>6.7643880000000003</c:v>
                </c:pt>
                <c:pt idx="410">
                  <c:v>6.7801200000000001</c:v>
                </c:pt>
                <c:pt idx="411">
                  <c:v>6.7958520000000009</c:v>
                </c:pt>
                <c:pt idx="412">
                  <c:v>6.8115840000000007</c:v>
                </c:pt>
                <c:pt idx="413">
                  <c:v>6.8273160000000006</c:v>
                </c:pt>
                <c:pt idx="414">
                  <c:v>6.8430480000000005</c:v>
                </c:pt>
                <c:pt idx="415">
                  <c:v>6.8587800000000003</c:v>
                </c:pt>
                <c:pt idx="416">
                  <c:v>6.8745120000000002</c:v>
                </c:pt>
                <c:pt idx="417">
                  <c:v>6.8902440000000009</c:v>
                </c:pt>
                <c:pt idx="418">
                  <c:v>6.9059760000000008</c:v>
                </c:pt>
                <c:pt idx="419">
                  <c:v>6.9217080000000006</c:v>
                </c:pt>
                <c:pt idx="420">
                  <c:v>6.9374400000000005</c:v>
                </c:pt>
                <c:pt idx="421">
                  <c:v>6.9531720000000004</c:v>
                </c:pt>
                <c:pt idx="422">
                  <c:v>6.9689040000000002</c:v>
                </c:pt>
                <c:pt idx="423">
                  <c:v>6.984636000000001</c:v>
                </c:pt>
                <c:pt idx="424">
                  <c:v>7.0003680000000008</c:v>
                </c:pt>
                <c:pt idx="425">
                  <c:v>7.0161000000000007</c:v>
                </c:pt>
                <c:pt idx="426">
                  <c:v>7.0318320000000005</c:v>
                </c:pt>
                <c:pt idx="427">
                  <c:v>7.0475640000000004</c:v>
                </c:pt>
                <c:pt idx="428">
                  <c:v>7.0632960000000002</c:v>
                </c:pt>
                <c:pt idx="429">
                  <c:v>7.079028000000001</c:v>
                </c:pt>
                <c:pt idx="430">
                  <c:v>7.0947600000000008</c:v>
                </c:pt>
                <c:pt idx="431">
                  <c:v>7.1104920000000007</c:v>
                </c:pt>
                <c:pt idx="432">
                  <c:v>7.1262240000000006</c:v>
                </c:pt>
                <c:pt idx="433">
                  <c:v>7.1419560000000004</c:v>
                </c:pt>
                <c:pt idx="434">
                  <c:v>7.1576880000000003</c:v>
                </c:pt>
                <c:pt idx="435">
                  <c:v>7.173420000000001</c:v>
                </c:pt>
                <c:pt idx="436">
                  <c:v>7.1891520000000009</c:v>
                </c:pt>
                <c:pt idx="437">
                  <c:v>7.2048840000000007</c:v>
                </c:pt>
                <c:pt idx="438">
                  <c:v>7.2206160000000006</c:v>
                </c:pt>
                <c:pt idx="439">
                  <c:v>7.2363480000000004</c:v>
                </c:pt>
                <c:pt idx="440">
                  <c:v>7.2520800000000003</c:v>
                </c:pt>
                <c:pt idx="441">
                  <c:v>7.2678120000000002</c:v>
                </c:pt>
                <c:pt idx="442">
                  <c:v>7.2835440000000009</c:v>
                </c:pt>
                <c:pt idx="443">
                  <c:v>7.2992760000000008</c:v>
                </c:pt>
                <c:pt idx="444">
                  <c:v>7.3150080000000006</c:v>
                </c:pt>
                <c:pt idx="445">
                  <c:v>7.3307400000000005</c:v>
                </c:pt>
                <c:pt idx="446">
                  <c:v>7.3464720000000003</c:v>
                </c:pt>
                <c:pt idx="447">
                  <c:v>7.3622040000000002</c:v>
                </c:pt>
                <c:pt idx="448">
                  <c:v>7.3779360000000009</c:v>
                </c:pt>
                <c:pt idx="449">
                  <c:v>7.3936680000000008</c:v>
                </c:pt>
                <c:pt idx="450">
                  <c:v>7.4094000000000007</c:v>
                </c:pt>
                <c:pt idx="451">
                  <c:v>7.4251320000000005</c:v>
                </c:pt>
                <c:pt idx="452">
                  <c:v>7.4408640000000004</c:v>
                </c:pt>
                <c:pt idx="453">
                  <c:v>7.4565960000000002</c:v>
                </c:pt>
                <c:pt idx="454">
                  <c:v>7.472328000000001</c:v>
                </c:pt>
                <c:pt idx="455">
                  <c:v>7.4880600000000008</c:v>
                </c:pt>
                <c:pt idx="456">
                  <c:v>7.5037920000000007</c:v>
                </c:pt>
                <c:pt idx="457">
                  <c:v>7.5195240000000005</c:v>
                </c:pt>
                <c:pt idx="458">
                  <c:v>7.5352560000000004</c:v>
                </c:pt>
                <c:pt idx="459">
                  <c:v>7.5509880000000003</c:v>
                </c:pt>
                <c:pt idx="460">
                  <c:v>7.566720000000001</c:v>
                </c:pt>
                <c:pt idx="461">
                  <c:v>7.5824520000000009</c:v>
                </c:pt>
                <c:pt idx="462">
                  <c:v>7.5981840000000007</c:v>
                </c:pt>
                <c:pt idx="463">
                  <c:v>7.6139160000000006</c:v>
                </c:pt>
                <c:pt idx="464">
                  <c:v>7.6296480000000004</c:v>
                </c:pt>
                <c:pt idx="465">
                  <c:v>7.6453800000000003</c:v>
                </c:pt>
                <c:pt idx="466">
                  <c:v>7.661112000000001</c:v>
                </c:pt>
                <c:pt idx="467">
                  <c:v>7.6768440000000009</c:v>
                </c:pt>
                <c:pt idx="468">
                  <c:v>7.6925760000000007</c:v>
                </c:pt>
                <c:pt idx="469">
                  <c:v>7.7083080000000006</c:v>
                </c:pt>
                <c:pt idx="470">
                  <c:v>7.7240400000000005</c:v>
                </c:pt>
                <c:pt idx="471">
                  <c:v>7.7397720000000003</c:v>
                </c:pt>
                <c:pt idx="472">
                  <c:v>7.7555040000000011</c:v>
                </c:pt>
                <c:pt idx="473">
                  <c:v>7.7712360000000009</c:v>
                </c:pt>
                <c:pt idx="474">
                  <c:v>7.7869680000000008</c:v>
                </c:pt>
                <c:pt idx="475">
                  <c:v>7.8027000000000006</c:v>
                </c:pt>
                <c:pt idx="476">
                  <c:v>7.8184320000000005</c:v>
                </c:pt>
                <c:pt idx="477">
                  <c:v>7.8341640000000003</c:v>
                </c:pt>
                <c:pt idx="478">
                  <c:v>7.8498960000000002</c:v>
                </c:pt>
                <c:pt idx="479">
                  <c:v>7.865628000000001</c:v>
                </c:pt>
                <c:pt idx="480">
                  <c:v>7.8813600000000008</c:v>
                </c:pt>
                <c:pt idx="481">
                  <c:v>7.8970920000000007</c:v>
                </c:pt>
                <c:pt idx="482">
                  <c:v>7.9128240000000005</c:v>
                </c:pt>
                <c:pt idx="483">
                  <c:v>7.9285560000000004</c:v>
                </c:pt>
                <c:pt idx="484">
                  <c:v>7.9442880000000002</c:v>
                </c:pt>
                <c:pt idx="485">
                  <c:v>7.960020000000001</c:v>
                </c:pt>
                <c:pt idx="486">
                  <c:v>7.9757520000000008</c:v>
                </c:pt>
                <c:pt idx="487">
                  <c:v>7.9914840000000007</c:v>
                </c:pt>
                <c:pt idx="488">
                  <c:v>8.0072159999999997</c:v>
                </c:pt>
                <c:pt idx="489">
                  <c:v>8.0229479999999995</c:v>
                </c:pt>
                <c:pt idx="490">
                  <c:v>8.0386799999999994</c:v>
                </c:pt>
                <c:pt idx="491">
                  <c:v>8.054412000000001</c:v>
                </c:pt>
                <c:pt idx="492">
                  <c:v>8.0701440000000009</c:v>
                </c:pt>
                <c:pt idx="493">
                  <c:v>8.0858760000000007</c:v>
                </c:pt>
                <c:pt idx="494">
                  <c:v>8.1016080000000006</c:v>
                </c:pt>
                <c:pt idx="495">
                  <c:v>8.1173400000000004</c:v>
                </c:pt>
                <c:pt idx="496">
                  <c:v>8.1330720000000003</c:v>
                </c:pt>
                <c:pt idx="497">
                  <c:v>8.1488040000000002</c:v>
                </c:pt>
                <c:pt idx="498">
                  <c:v>8.164536</c:v>
                </c:pt>
                <c:pt idx="499">
                  <c:v>8.1802679999999999</c:v>
                </c:pt>
                <c:pt idx="500">
                  <c:v>8.1959999999999997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702-492B-8DC7-D28714B8BAE2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A077CFF1-0686-43FC-ABCD-0A2433030113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5702-492B-8DC7-D28714B8BAE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BCF4869-879A-4524-A0E6-4578D384F18B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702-492B-8DC7-D28714B8BAE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9662868-22A4-4615-A9F4-1CB39C1C164B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702-492B-8DC7-D28714B8BAE2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E644E7F-950C-45FB-A716-4CB78B1526C3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702-492B-8DC7-D28714B8BAE2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5702-492B-8DC7-D28714B8BAE2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5702-492B-8DC7-D28714B8BAE2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5702-492B-8DC7-D28714B8BAE2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'000.05'!$K$9:$K$15</c:f>
              <c:numCache>
                <c:formatCode>General</c:formatCode>
                <c:ptCount val="7"/>
                <c:pt idx="0">
                  <c:v>5330</c:v>
                </c:pt>
                <c:pt idx="1">
                  <c:v>5222</c:v>
                </c:pt>
                <c:pt idx="2">
                  <c:v>4933</c:v>
                </c:pt>
                <c:pt idx="3">
                  <c:v>1719</c:v>
                </c:pt>
              </c:numCache>
            </c:numRef>
          </c:xVal>
          <c:yVal>
            <c:numRef>
              <c:f>'000.05'!$L$9:$L$15</c:f>
              <c:numCache>
                <c:formatCode>0.00</c:formatCode>
                <c:ptCount val="7"/>
                <c:pt idx="0">
                  <c:v>7.3176300000000003</c:v>
                </c:pt>
                <c:pt idx="1">
                  <c:v>7.1760420000000007</c:v>
                </c:pt>
                <c:pt idx="2">
                  <c:v>6.7971630000000003</c:v>
                </c:pt>
                <c:pt idx="3">
                  <c:v>2.583609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'000.05'!$I$9:$I$15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5702-492B-8DC7-D28714B8BA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'080.00'!$Y$5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'080.00'!$X$6:$X$506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12</c:v>
                </c:pt>
                <c:pt idx="2">
                  <c:v>24</c:v>
                </c:pt>
                <c:pt idx="3">
                  <c:v>36</c:v>
                </c:pt>
                <c:pt idx="4">
                  <c:v>48</c:v>
                </c:pt>
                <c:pt idx="5">
                  <c:v>60</c:v>
                </c:pt>
                <c:pt idx="6">
                  <c:v>72</c:v>
                </c:pt>
                <c:pt idx="7">
                  <c:v>84</c:v>
                </c:pt>
                <c:pt idx="8">
                  <c:v>96</c:v>
                </c:pt>
                <c:pt idx="9">
                  <c:v>108</c:v>
                </c:pt>
                <c:pt idx="10">
                  <c:v>120</c:v>
                </c:pt>
                <c:pt idx="11">
                  <c:v>132</c:v>
                </c:pt>
                <c:pt idx="12">
                  <c:v>144</c:v>
                </c:pt>
                <c:pt idx="13">
                  <c:v>156</c:v>
                </c:pt>
                <c:pt idx="14">
                  <c:v>168</c:v>
                </c:pt>
                <c:pt idx="15">
                  <c:v>180</c:v>
                </c:pt>
                <c:pt idx="16">
                  <c:v>192</c:v>
                </c:pt>
                <c:pt idx="17">
                  <c:v>204</c:v>
                </c:pt>
                <c:pt idx="18">
                  <c:v>216</c:v>
                </c:pt>
                <c:pt idx="19">
                  <c:v>228</c:v>
                </c:pt>
                <c:pt idx="20">
                  <c:v>240</c:v>
                </c:pt>
                <c:pt idx="21">
                  <c:v>252</c:v>
                </c:pt>
                <c:pt idx="22">
                  <c:v>264</c:v>
                </c:pt>
                <c:pt idx="23">
                  <c:v>276</c:v>
                </c:pt>
                <c:pt idx="24">
                  <c:v>288</c:v>
                </c:pt>
                <c:pt idx="25">
                  <c:v>300</c:v>
                </c:pt>
                <c:pt idx="26">
                  <c:v>312</c:v>
                </c:pt>
                <c:pt idx="27">
                  <c:v>324</c:v>
                </c:pt>
                <c:pt idx="28">
                  <c:v>336</c:v>
                </c:pt>
                <c:pt idx="29">
                  <c:v>348</c:v>
                </c:pt>
                <c:pt idx="30">
                  <c:v>360</c:v>
                </c:pt>
                <c:pt idx="31">
                  <c:v>372</c:v>
                </c:pt>
                <c:pt idx="32">
                  <c:v>384</c:v>
                </c:pt>
                <c:pt idx="33">
                  <c:v>396</c:v>
                </c:pt>
                <c:pt idx="34">
                  <c:v>408</c:v>
                </c:pt>
                <c:pt idx="35">
                  <c:v>420</c:v>
                </c:pt>
                <c:pt idx="36">
                  <c:v>432</c:v>
                </c:pt>
                <c:pt idx="37">
                  <c:v>444</c:v>
                </c:pt>
                <c:pt idx="38">
                  <c:v>456</c:v>
                </c:pt>
                <c:pt idx="39">
                  <c:v>468</c:v>
                </c:pt>
                <c:pt idx="40">
                  <c:v>480</c:v>
                </c:pt>
                <c:pt idx="41">
                  <c:v>492</c:v>
                </c:pt>
                <c:pt idx="42">
                  <c:v>504</c:v>
                </c:pt>
                <c:pt idx="43">
                  <c:v>516</c:v>
                </c:pt>
                <c:pt idx="44">
                  <c:v>528</c:v>
                </c:pt>
                <c:pt idx="45">
                  <c:v>540</c:v>
                </c:pt>
                <c:pt idx="46">
                  <c:v>552</c:v>
                </c:pt>
                <c:pt idx="47">
                  <c:v>564</c:v>
                </c:pt>
                <c:pt idx="48">
                  <c:v>576</c:v>
                </c:pt>
                <c:pt idx="49">
                  <c:v>588</c:v>
                </c:pt>
                <c:pt idx="50">
                  <c:v>600</c:v>
                </c:pt>
                <c:pt idx="51">
                  <c:v>612</c:v>
                </c:pt>
                <c:pt idx="52">
                  <c:v>624</c:v>
                </c:pt>
                <c:pt idx="53">
                  <c:v>636</c:v>
                </c:pt>
                <c:pt idx="54">
                  <c:v>648</c:v>
                </c:pt>
                <c:pt idx="55">
                  <c:v>660</c:v>
                </c:pt>
                <c:pt idx="56">
                  <c:v>672</c:v>
                </c:pt>
                <c:pt idx="57">
                  <c:v>684</c:v>
                </c:pt>
                <c:pt idx="58">
                  <c:v>696</c:v>
                </c:pt>
                <c:pt idx="59">
                  <c:v>708</c:v>
                </c:pt>
                <c:pt idx="60">
                  <c:v>720</c:v>
                </c:pt>
                <c:pt idx="61">
                  <c:v>732</c:v>
                </c:pt>
                <c:pt idx="62">
                  <c:v>744</c:v>
                </c:pt>
                <c:pt idx="63">
                  <c:v>756</c:v>
                </c:pt>
                <c:pt idx="64">
                  <c:v>768</c:v>
                </c:pt>
                <c:pt idx="65">
                  <c:v>780</c:v>
                </c:pt>
                <c:pt idx="66">
                  <c:v>792</c:v>
                </c:pt>
                <c:pt idx="67">
                  <c:v>804</c:v>
                </c:pt>
                <c:pt idx="68">
                  <c:v>816</c:v>
                </c:pt>
                <c:pt idx="69">
                  <c:v>828</c:v>
                </c:pt>
                <c:pt idx="70">
                  <c:v>840</c:v>
                </c:pt>
                <c:pt idx="71">
                  <c:v>852</c:v>
                </c:pt>
                <c:pt idx="72">
                  <c:v>864</c:v>
                </c:pt>
                <c:pt idx="73">
                  <c:v>876</c:v>
                </c:pt>
                <c:pt idx="74">
                  <c:v>888</c:v>
                </c:pt>
                <c:pt idx="75">
                  <c:v>900</c:v>
                </c:pt>
                <c:pt idx="76">
                  <c:v>912</c:v>
                </c:pt>
                <c:pt idx="77">
                  <c:v>924</c:v>
                </c:pt>
                <c:pt idx="78">
                  <c:v>936</c:v>
                </c:pt>
                <c:pt idx="79">
                  <c:v>948</c:v>
                </c:pt>
                <c:pt idx="80">
                  <c:v>960</c:v>
                </c:pt>
                <c:pt idx="81">
                  <c:v>972</c:v>
                </c:pt>
                <c:pt idx="82">
                  <c:v>984</c:v>
                </c:pt>
                <c:pt idx="83">
                  <c:v>996</c:v>
                </c:pt>
                <c:pt idx="84">
                  <c:v>1008</c:v>
                </c:pt>
                <c:pt idx="85">
                  <c:v>1020</c:v>
                </c:pt>
                <c:pt idx="86">
                  <c:v>1032</c:v>
                </c:pt>
                <c:pt idx="87">
                  <c:v>1044</c:v>
                </c:pt>
                <c:pt idx="88">
                  <c:v>1056</c:v>
                </c:pt>
                <c:pt idx="89">
                  <c:v>1068</c:v>
                </c:pt>
                <c:pt idx="90">
                  <c:v>1080</c:v>
                </c:pt>
                <c:pt idx="91">
                  <c:v>1092</c:v>
                </c:pt>
                <c:pt idx="92">
                  <c:v>1104</c:v>
                </c:pt>
                <c:pt idx="93">
                  <c:v>1116</c:v>
                </c:pt>
                <c:pt idx="94">
                  <c:v>1128</c:v>
                </c:pt>
                <c:pt idx="95">
                  <c:v>1140</c:v>
                </c:pt>
                <c:pt idx="96">
                  <c:v>1152</c:v>
                </c:pt>
                <c:pt idx="97">
                  <c:v>1164</c:v>
                </c:pt>
                <c:pt idx="98">
                  <c:v>1176</c:v>
                </c:pt>
                <c:pt idx="99">
                  <c:v>1188</c:v>
                </c:pt>
                <c:pt idx="100">
                  <c:v>1200</c:v>
                </c:pt>
                <c:pt idx="101">
                  <c:v>1212</c:v>
                </c:pt>
                <c:pt idx="102">
                  <c:v>1224</c:v>
                </c:pt>
                <c:pt idx="103">
                  <c:v>1236</c:v>
                </c:pt>
                <c:pt idx="104">
                  <c:v>1248</c:v>
                </c:pt>
                <c:pt idx="105">
                  <c:v>1260</c:v>
                </c:pt>
                <c:pt idx="106">
                  <c:v>1272</c:v>
                </c:pt>
                <c:pt idx="107">
                  <c:v>1284</c:v>
                </c:pt>
                <c:pt idx="108">
                  <c:v>1296</c:v>
                </c:pt>
                <c:pt idx="109">
                  <c:v>1308</c:v>
                </c:pt>
                <c:pt idx="110">
                  <c:v>1320</c:v>
                </c:pt>
                <c:pt idx="111">
                  <c:v>1332</c:v>
                </c:pt>
                <c:pt idx="112">
                  <c:v>1344</c:v>
                </c:pt>
                <c:pt idx="113">
                  <c:v>1356</c:v>
                </c:pt>
                <c:pt idx="114">
                  <c:v>1368</c:v>
                </c:pt>
                <c:pt idx="115">
                  <c:v>1380</c:v>
                </c:pt>
                <c:pt idx="116">
                  <c:v>1392</c:v>
                </c:pt>
                <c:pt idx="117">
                  <c:v>1404</c:v>
                </c:pt>
                <c:pt idx="118">
                  <c:v>1416</c:v>
                </c:pt>
                <c:pt idx="119">
                  <c:v>1428</c:v>
                </c:pt>
                <c:pt idx="120">
                  <c:v>1440</c:v>
                </c:pt>
                <c:pt idx="121">
                  <c:v>1452</c:v>
                </c:pt>
                <c:pt idx="122">
                  <c:v>1464</c:v>
                </c:pt>
                <c:pt idx="123">
                  <c:v>1476</c:v>
                </c:pt>
                <c:pt idx="124">
                  <c:v>1488</c:v>
                </c:pt>
                <c:pt idx="125">
                  <c:v>1500</c:v>
                </c:pt>
                <c:pt idx="126">
                  <c:v>1512</c:v>
                </c:pt>
                <c:pt idx="127">
                  <c:v>1524</c:v>
                </c:pt>
                <c:pt idx="128">
                  <c:v>1536</c:v>
                </c:pt>
                <c:pt idx="129">
                  <c:v>1548</c:v>
                </c:pt>
                <c:pt idx="130">
                  <c:v>1560</c:v>
                </c:pt>
                <c:pt idx="131">
                  <c:v>1572</c:v>
                </c:pt>
                <c:pt idx="132">
                  <c:v>1584</c:v>
                </c:pt>
                <c:pt idx="133">
                  <c:v>1596</c:v>
                </c:pt>
                <c:pt idx="134">
                  <c:v>1608</c:v>
                </c:pt>
                <c:pt idx="135">
                  <c:v>1620</c:v>
                </c:pt>
                <c:pt idx="136">
                  <c:v>1632</c:v>
                </c:pt>
                <c:pt idx="137">
                  <c:v>1644</c:v>
                </c:pt>
                <c:pt idx="138">
                  <c:v>1656</c:v>
                </c:pt>
                <c:pt idx="139">
                  <c:v>1668</c:v>
                </c:pt>
                <c:pt idx="140">
                  <c:v>1680</c:v>
                </c:pt>
                <c:pt idx="141">
                  <c:v>1692</c:v>
                </c:pt>
                <c:pt idx="142">
                  <c:v>1704</c:v>
                </c:pt>
                <c:pt idx="143">
                  <c:v>1716</c:v>
                </c:pt>
                <c:pt idx="144">
                  <c:v>1728</c:v>
                </c:pt>
                <c:pt idx="145">
                  <c:v>1740</c:v>
                </c:pt>
                <c:pt idx="146">
                  <c:v>1752</c:v>
                </c:pt>
                <c:pt idx="147">
                  <c:v>1764</c:v>
                </c:pt>
                <c:pt idx="148">
                  <c:v>1776</c:v>
                </c:pt>
                <c:pt idx="149">
                  <c:v>1788</c:v>
                </c:pt>
                <c:pt idx="150">
                  <c:v>1800</c:v>
                </c:pt>
                <c:pt idx="151">
                  <c:v>1812</c:v>
                </c:pt>
                <c:pt idx="152">
                  <c:v>1824</c:v>
                </c:pt>
                <c:pt idx="153">
                  <c:v>1836</c:v>
                </c:pt>
                <c:pt idx="154">
                  <c:v>1848</c:v>
                </c:pt>
                <c:pt idx="155">
                  <c:v>1860</c:v>
                </c:pt>
                <c:pt idx="156">
                  <c:v>1872</c:v>
                </c:pt>
                <c:pt idx="157">
                  <c:v>1884</c:v>
                </c:pt>
                <c:pt idx="158">
                  <c:v>1896</c:v>
                </c:pt>
                <c:pt idx="159">
                  <c:v>1908</c:v>
                </c:pt>
                <c:pt idx="160">
                  <c:v>1920</c:v>
                </c:pt>
                <c:pt idx="161">
                  <c:v>1932</c:v>
                </c:pt>
                <c:pt idx="162">
                  <c:v>1944</c:v>
                </c:pt>
                <c:pt idx="163">
                  <c:v>1956</c:v>
                </c:pt>
                <c:pt idx="164">
                  <c:v>1968</c:v>
                </c:pt>
                <c:pt idx="165">
                  <c:v>1980</c:v>
                </c:pt>
                <c:pt idx="166">
                  <c:v>1992</c:v>
                </c:pt>
                <c:pt idx="167">
                  <c:v>2004</c:v>
                </c:pt>
                <c:pt idx="168">
                  <c:v>2016</c:v>
                </c:pt>
                <c:pt idx="169">
                  <c:v>2028</c:v>
                </c:pt>
                <c:pt idx="170">
                  <c:v>2040</c:v>
                </c:pt>
                <c:pt idx="171">
                  <c:v>2052</c:v>
                </c:pt>
                <c:pt idx="172">
                  <c:v>2064</c:v>
                </c:pt>
                <c:pt idx="173">
                  <c:v>2076</c:v>
                </c:pt>
                <c:pt idx="174">
                  <c:v>2088</c:v>
                </c:pt>
                <c:pt idx="175">
                  <c:v>2100</c:v>
                </c:pt>
                <c:pt idx="176">
                  <c:v>2112</c:v>
                </c:pt>
                <c:pt idx="177">
                  <c:v>2124</c:v>
                </c:pt>
                <c:pt idx="178">
                  <c:v>2136</c:v>
                </c:pt>
                <c:pt idx="179">
                  <c:v>2148</c:v>
                </c:pt>
                <c:pt idx="180">
                  <c:v>2160</c:v>
                </c:pt>
                <c:pt idx="181">
                  <c:v>2172</c:v>
                </c:pt>
                <c:pt idx="182">
                  <c:v>2184</c:v>
                </c:pt>
                <c:pt idx="183">
                  <c:v>2196</c:v>
                </c:pt>
                <c:pt idx="184">
                  <c:v>2208</c:v>
                </c:pt>
                <c:pt idx="185">
                  <c:v>2220</c:v>
                </c:pt>
                <c:pt idx="186">
                  <c:v>2232</c:v>
                </c:pt>
                <c:pt idx="187">
                  <c:v>2244</c:v>
                </c:pt>
                <c:pt idx="188">
                  <c:v>2256</c:v>
                </c:pt>
                <c:pt idx="189">
                  <c:v>2268</c:v>
                </c:pt>
                <c:pt idx="190">
                  <c:v>2280</c:v>
                </c:pt>
                <c:pt idx="191">
                  <c:v>2292</c:v>
                </c:pt>
                <c:pt idx="192">
                  <c:v>2304</c:v>
                </c:pt>
                <c:pt idx="193">
                  <c:v>2316</c:v>
                </c:pt>
                <c:pt idx="194">
                  <c:v>2328</c:v>
                </c:pt>
                <c:pt idx="195">
                  <c:v>2340</c:v>
                </c:pt>
                <c:pt idx="196">
                  <c:v>2352</c:v>
                </c:pt>
                <c:pt idx="197">
                  <c:v>2364</c:v>
                </c:pt>
                <c:pt idx="198">
                  <c:v>2376</c:v>
                </c:pt>
                <c:pt idx="199">
                  <c:v>2388</c:v>
                </c:pt>
                <c:pt idx="200">
                  <c:v>2400</c:v>
                </c:pt>
                <c:pt idx="201">
                  <c:v>2412</c:v>
                </c:pt>
                <c:pt idx="202">
                  <c:v>2424</c:v>
                </c:pt>
                <c:pt idx="203">
                  <c:v>2436</c:v>
                </c:pt>
                <c:pt idx="204">
                  <c:v>2448</c:v>
                </c:pt>
                <c:pt idx="205">
                  <c:v>2460</c:v>
                </c:pt>
                <c:pt idx="206">
                  <c:v>2472</c:v>
                </c:pt>
                <c:pt idx="207">
                  <c:v>2484</c:v>
                </c:pt>
                <c:pt idx="208">
                  <c:v>2496</c:v>
                </c:pt>
                <c:pt idx="209">
                  <c:v>2508</c:v>
                </c:pt>
                <c:pt idx="210">
                  <c:v>2520</c:v>
                </c:pt>
                <c:pt idx="211">
                  <c:v>2532</c:v>
                </c:pt>
                <c:pt idx="212">
                  <c:v>2544</c:v>
                </c:pt>
                <c:pt idx="213">
                  <c:v>2556</c:v>
                </c:pt>
                <c:pt idx="214">
                  <c:v>2568</c:v>
                </c:pt>
                <c:pt idx="215">
                  <c:v>2580</c:v>
                </c:pt>
                <c:pt idx="216">
                  <c:v>2592</c:v>
                </c:pt>
                <c:pt idx="217">
                  <c:v>2604</c:v>
                </c:pt>
                <c:pt idx="218">
                  <c:v>2616</c:v>
                </c:pt>
                <c:pt idx="219">
                  <c:v>2628</c:v>
                </c:pt>
                <c:pt idx="220">
                  <c:v>2640</c:v>
                </c:pt>
                <c:pt idx="221">
                  <c:v>2652</c:v>
                </c:pt>
                <c:pt idx="222">
                  <c:v>2664</c:v>
                </c:pt>
                <c:pt idx="223">
                  <c:v>2676</c:v>
                </c:pt>
                <c:pt idx="224">
                  <c:v>2688</c:v>
                </c:pt>
                <c:pt idx="225">
                  <c:v>2700</c:v>
                </c:pt>
                <c:pt idx="226">
                  <c:v>2712</c:v>
                </c:pt>
                <c:pt idx="227">
                  <c:v>2724</c:v>
                </c:pt>
                <c:pt idx="228">
                  <c:v>2736</c:v>
                </c:pt>
                <c:pt idx="229">
                  <c:v>2748</c:v>
                </c:pt>
                <c:pt idx="230">
                  <c:v>2760</c:v>
                </c:pt>
                <c:pt idx="231">
                  <c:v>2772</c:v>
                </c:pt>
                <c:pt idx="232">
                  <c:v>2784</c:v>
                </c:pt>
                <c:pt idx="233">
                  <c:v>2796</c:v>
                </c:pt>
                <c:pt idx="234">
                  <c:v>2808</c:v>
                </c:pt>
                <c:pt idx="235">
                  <c:v>2820</c:v>
                </c:pt>
                <c:pt idx="236">
                  <c:v>2832</c:v>
                </c:pt>
                <c:pt idx="237">
                  <c:v>2844</c:v>
                </c:pt>
                <c:pt idx="238">
                  <c:v>2856</c:v>
                </c:pt>
                <c:pt idx="239">
                  <c:v>2868</c:v>
                </c:pt>
                <c:pt idx="240">
                  <c:v>2880</c:v>
                </c:pt>
                <c:pt idx="241">
                  <c:v>2892</c:v>
                </c:pt>
                <c:pt idx="242">
                  <c:v>2904</c:v>
                </c:pt>
                <c:pt idx="243">
                  <c:v>2916</c:v>
                </c:pt>
                <c:pt idx="244">
                  <c:v>2928</c:v>
                </c:pt>
                <c:pt idx="245">
                  <c:v>2940</c:v>
                </c:pt>
                <c:pt idx="246">
                  <c:v>2952</c:v>
                </c:pt>
                <c:pt idx="247">
                  <c:v>2964</c:v>
                </c:pt>
                <c:pt idx="248">
                  <c:v>2976</c:v>
                </c:pt>
                <c:pt idx="249">
                  <c:v>2988</c:v>
                </c:pt>
                <c:pt idx="250">
                  <c:v>3000</c:v>
                </c:pt>
                <c:pt idx="251">
                  <c:v>3012</c:v>
                </c:pt>
                <c:pt idx="252">
                  <c:v>3024</c:v>
                </c:pt>
                <c:pt idx="253">
                  <c:v>3036</c:v>
                </c:pt>
                <c:pt idx="254">
                  <c:v>3048</c:v>
                </c:pt>
                <c:pt idx="255">
                  <c:v>3060</c:v>
                </c:pt>
                <c:pt idx="256">
                  <c:v>3072</c:v>
                </c:pt>
                <c:pt idx="257">
                  <c:v>3084</c:v>
                </c:pt>
                <c:pt idx="258">
                  <c:v>3096</c:v>
                </c:pt>
                <c:pt idx="259">
                  <c:v>3108</c:v>
                </c:pt>
                <c:pt idx="260">
                  <c:v>3120</c:v>
                </c:pt>
                <c:pt idx="261">
                  <c:v>3132</c:v>
                </c:pt>
                <c:pt idx="262">
                  <c:v>3144</c:v>
                </c:pt>
                <c:pt idx="263">
                  <c:v>3156</c:v>
                </c:pt>
                <c:pt idx="264">
                  <c:v>3168</c:v>
                </c:pt>
                <c:pt idx="265">
                  <c:v>3180</c:v>
                </c:pt>
                <c:pt idx="266">
                  <c:v>3192</c:v>
                </c:pt>
                <c:pt idx="267">
                  <c:v>3204</c:v>
                </c:pt>
                <c:pt idx="268">
                  <c:v>3216</c:v>
                </c:pt>
                <c:pt idx="269">
                  <c:v>3228</c:v>
                </c:pt>
                <c:pt idx="270">
                  <c:v>3240</c:v>
                </c:pt>
                <c:pt idx="271">
                  <c:v>3252</c:v>
                </c:pt>
                <c:pt idx="272">
                  <c:v>3264</c:v>
                </c:pt>
                <c:pt idx="273">
                  <c:v>3276</c:v>
                </c:pt>
                <c:pt idx="274">
                  <c:v>3288</c:v>
                </c:pt>
                <c:pt idx="275">
                  <c:v>3300</c:v>
                </c:pt>
                <c:pt idx="276">
                  <c:v>3312</c:v>
                </c:pt>
                <c:pt idx="277">
                  <c:v>3324</c:v>
                </c:pt>
                <c:pt idx="278">
                  <c:v>3336</c:v>
                </c:pt>
                <c:pt idx="279">
                  <c:v>3348</c:v>
                </c:pt>
                <c:pt idx="280">
                  <c:v>3360</c:v>
                </c:pt>
                <c:pt idx="281">
                  <c:v>3372</c:v>
                </c:pt>
                <c:pt idx="282">
                  <c:v>3384</c:v>
                </c:pt>
                <c:pt idx="283">
                  <c:v>3396</c:v>
                </c:pt>
                <c:pt idx="284">
                  <c:v>3408</c:v>
                </c:pt>
                <c:pt idx="285">
                  <c:v>3420</c:v>
                </c:pt>
                <c:pt idx="286">
                  <c:v>3432</c:v>
                </c:pt>
                <c:pt idx="287">
                  <c:v>3444</c:v>
                </c:pt>
                <c:pt idx="288">
                  <c:v>3456</c:v>
                </c:pt>
                <c:pt idx="289">
                  <c:v>3468</c:v>
                </c:pt>
                <c:pt idx="290">
                  <c:v>3480</c:v>
                </c:pt>
                <c:pt idx="291">
                  <c:v>3492</c:v>
                </c:pt>
                <c:pt idx="292">
                  <c:v>3504</c:v>
                </c:pt>
                <c:pt idx="293">
                  <c:v>3516</c:v>
                </c:pt>
                <c:pt idx="294">
                  <c:v>3528</c:v>
                </c:pt>
                <c:pt idx="295">
                  <c:v>3540</c:v>
                </c:pt>
                <c:pt idx="296">
                  <c:v>3552</c:v>
                </c:pt>
                <c:pt idx="297">
                  <c:v>3564</c:v>
                </c:pt>
                <c:pt idx="298">
                  <c:v>3576</c:v>
                </c:pt>
                <c:pt idx="299">
                  <c:v>3588</c:v>
                </c:pt>
                <c:pt idx="300">
                  <c:v>3600</c:v>
                </c:pt>
                <c:pt idx="301">
                  <c:v>3612</c:v>
                </c:pt>
                <c:pt idx="302">
                  <c:v>3624</c:v>
                </c:pt>
                <c:pt idx="303">
                  <c:v>3636</c:v>
                </c:pt>
                <c:pt idx="304">
                  <c:v>3648</c:v>
                </c:pt>
                <c:pt idx="305">
                  <c:v>3660</c:v>
                </c:pt>
                <c:pt idx="306">
                  <c:v>3672</c:v>
                </c:pt>
                <c:pt idx="307">
                  <c:v>3684</c:v>
                </c:pt>
                <c:pt idx="308">
                  <c:v>3696</c:v>
                </c:pt>
                <c:pt idx="309">
                  <c:v>3708</c:v>
                </c:pt>
                <c:pt idx="310">
                  <c:v>3720</c:v>
                </c:pt>
                <c:pt idx="311">
                  <c:v>3732</c:v>
                </c:pt>
                <c:pt idx="312">
                  <c:v>3744</c:v>
                </c:pt>
                <c:pt idx="313">
                  <c:v>3756</c:v>
                </c:pt>
                <c:pt idx="314">
                  <c:v>3768</c:v>
                </c:pt>
                <c:pt idx="315">
                  <c:v>3780</c:v>
                </c:pt>
                <c:pt idx="316">
                  <c:v>3792</c:v>
                </c:pt>
                <c:pt idx="317">
                  <c:v>3804</c:v>
                </c:pt>
                <c:pt idx="318">
                  <c:v>3816</c:v>
                </c:pt>
                <c:pt idx="319">
                  <c:v>3828</c:v>
                </c:pt>
                <c:pt idx="320">
                  <c:v>3840</c:v>
                </c:pt>
                <c:pt idx="321">
                  <c:v>3852</c:v>
                </c:pt>
                <c:pt idx="322">
                  <c:v>3864</c:v>
                </c:pt>
                <c:pt idx="323">
                  <c:v>3876</c:v>
                </c:pt>
                <c:pt idx="324">
                  <c:v>3888</c:v>
                </c:pt>
                <c:pt idx="325">
                  <c:v>3900</c:v>
                </c:pt>
                <c:pt idx="326">
                  <c:v>3912</c:v>
                </c:pt>
                <c:pt idx="327">
                  <c:v>3924</c:v>
                </c:pt>
                <c:pt idx="328">
                  <c:v>3936</c:v>
                </c:pt>
                <c:pt idx="329">
                  <c:v>3948</c:v>
                </c:pt>
                <c:pt idx="330">
                  <c:v>3960</c:v>
                </c:pt>
                <c:pt idx="331">
                  <c:v>3972</c:v>
                </c:pt>
                <c:pt idx="332">
                  <c:v>3984</c:v>
                </c:pt>
                <c:pt idx="333">
                  <c:v>3996</c:v>
                </c:pt>
                <c:pt idx="334">
                  <c:v>4008</c:v>
                </c:pt>
                <c:pt idx="335">
                  <c:v>4020</c:v>
                </c:pt>
                <c:pt idx="336">
                  <c:v>4032</c:v>
                </c:pt>
                <c:pt idx="337">
                  <c:v>4044</c:v>
                </c:pt>
                <c:pt idx="338">
                  <c:v>4056</c:v>
                </c:pt>
                <c:pt idx="339">
                  <c:v>4068</c:v>
                </c:pt>
                <c:pt idx="340">
                  <c:v>4080</c:v>
                </c:pt>
                <c:pt idx="341">
                  <c:v>4092</c:v>
                </c:pt>
                <c:pt idx="342">
                  <c:v>4104</c:v>
                </c:pt>
                <c:pt idx="343">
                  <c:v>4116</c:v>
                </c:pt>
                <c:pt idx="344">
                  <c:v>4128</c:v>
                </c:pt>
                <c:pt idx="345">
                  <c:v>4140</c:v>
                </c:pt>
                <c:pt idx="346">
                  <c:v>4152</c:v>
                </c:pt>
                <c:pt idx="347">
                  <c:v>4164</c:v>
                </c:pt>
                <c:pt idx="348">
                  <c:v>4176</c:v>
                </c:pt>
                <c:pt idx="349">
                  <c:v>4188</c:v>
                </c:pt>
                <c:pt idx="350">
                  <c:v>4200</c:v>
                </c:pt>
                <c:pt idx="351">
                  <c:v>4212</c:v>
                </c:pt>
                <c:pt idx="352">
                  <c:v>4224</c:v>
                </c:pt>
                <c:pt idx="353">
                  <c:v>4236</c:v>
                </c:pt>
                <c:pt idx="354">
                  <c:v>4248</c:v>
                </c:pt>
                <c:pt idx="355">
                  <c:v>4260</c:v>
                </c:pt>
                <c:pt idx="356">
                  <c:v>4272</c:v>
                </c:pt>
                <c:pt idx="357">
                  <c:v>4284</c:v>
                </c:pt>
                <c:pt idx="358">
                  <c:v>4296</c:v>
                </c:pt>
                <c:pt idx="359">
                  <c:v>4308</c:v>
                </c:pt>
                <c:pt idx="360">
                  <c:v>4320</c:v>
                </c:pt>
                <c:pt idx="361">
                  <c:v>4332</c:v>
                </c:pt>
                <c:pt idx="362">
                  <c:v>4344</c:v>
                </c:pt>
                <c:pt idx="363">
                  <c:v>4356</c:v>
                </c:pt>
                <c:pt idx="364">
                  <c:v>4368</c:v>
                </c:pt>
                <c:pt idx="365">
                  <c:v>4380</c:v>
                </c:pt>
                <c:pt idx="366">
                  <c:v>4392</c:v>
                </c:pt>
                <c:pt idx="367">
                  <c:v>4404</c:v>
                </c:pt>
                <c:pt idx="368">
                  <c:v>4416</c:v>
                </c:pt>
                <c:pt idx="369">
                  <c:v>4428</c:v>
                </c:pt>
                <c:pt idx="370">
                  <c:v>4440</c:v>
                </c:pt>
                <c:pt idx="371">
                  <c:v>4452</c:v>
                </c:pt>
                <c:pt idx="372">
                  <c:v>4464</c:v>
                </c:pt>
                <c:pt idx="373">
                  <c:v>4476</c:v>
                </c:pt>
                <c:pt idx="374">
                  <c:v>4488</c:v>
                </c:pt>
                <c:pt idx="375">
                  <c:v>4500</c:v>
                </c:pt>
                <c:pt idx="376">
                  <c:v>4512</c:v>
                </c:pt>
                <c:pt idx="377">
                  <c:v>4524</c:v>
                </c:pt>
                <c:pt idx="378">
                  <c:v>4536</c:v>
                </c:pt>
                <c:pt idx="379">
                  <c:v>4548</c:v>
                </c:pt>
                <c:pt idx="380">
                  <c:v>4560</c:v>
                </c:pt>
                <c:pt idx="381">
                  <c:v>4572</c:v>
                </c:pt>
                <c:pt idx="382">
                  <c:v>4584</c:v>
                </c:pt>
                <c:pt idx="383">
                  <c:v>4596</c:v>
                </c:pt>
                <c:pt idx="384">
                  <c:v>4608</c:v>
                </c:pt>
                <c:pt idx="385">
                  <c:v>4620</c:v>
                </c:pt>
                <c:pt idx="386">
                  <c:v>4632</c:v>
                </c:pt>
                <c:pt idx="387">
                  <c:v>4644</c:v>
                </c:pt>
                <c:pt idx="388">
                  <c:v>4656</c:v>
                </c:pt>
                <c:pt idx="389">
                  <c:v>4668</c:v>
                </c:pt>
                <c:pt idx="390">
                  <c:v>4680</c:v>
                </c:pt>
                <c:pt idx="391">
                  <c:v>4692</c:v>
                </c:pt>
                <c:pt idx="392">
                  <c:v>4704</c:v>
                </c:pt>
                <c:pt idx="393">
                  <c:v>4716</c:v>
                </c:pt>
                <c:pt idx="394">
                  <c:v>4728</c:v>
                </c:pt>
                <c:pt idx="395">
                  <c:v>4740</c:v>
                </c:pt>
                <c:pt idx="396">
                  <c:v>4752</c:v>
                </c:pt>
                <c:pt idx="397">
                  <c:v>4764</c:v>
                </c:pt>
                <c:pt idx="398">
                  <c:v>4776</c:v>
                </c:pt>
                <c:pt idx="399">
                  <c:v>4788</c:v>
                </c:pt>
                <c:pt idx="400">
                  <c:v>4800</c:v>
                </c:pt>
                <c:pt idx="401">
                  <c:v>4812</c:v>
                </c:pt>
                <c:pt idx="402">
                  <c:v>4824</c:v>
                </c:pt>
                <c:pt idx="403">
                  <c:v>4836</c:v>
                </c:pt>
                <c:pt idx="404">
                  <c:v>4848</c:v>
                </c:pt>
                <c:pt idx="405">
                  <c:v>4860</c:v>
                </c:pt>
                <c:pt idx="406">
                  <c:v>4872</c:v>
                </c:pt>
                <c:pt idx="407">
                  <c:v>4884</c:v>
                </c:pt>
                <c:pt idx="408">
                  <c:v>4896</c:v>
                </c:pt>
                <c:pt idx="409">
                  <c:v>4908</c:v>
                </c:pt>
                <c:pt idx="410">
                  <c:v>4920</c:v>
                </c:pt>
                <c:pt idx="411">
                  <c:v>4932</c:v>
                </c:pt>
                <c:pt idx="412">
                  <c:v>4944</c:v>
                </c:pt>
                <c:pt idx="413">
                  <c:v>4956</c:v>
                </c:pt>
                <c:pt idx="414">
                  <c:v>4968</c:v>
                </c:pt>
                <c:pt idx="415">
                  <c:v>4980</c:v>
                </c:pt>
                <c:pt idx="416">
                  <c:v>4992</c:v>
                </c:pt>
                <c:pt idx="417">
                  <c:v>5004</c:v>
                </c:pt>
                <c:pt idx="418">
                  <c:v>5016</c:v>
                </c:pt>
                <c:pt idx="419">
                  <c:v>5028</c:v>
                </c:pt>
                <c:pt idx="420">
                  <c:v>5040</c:v>
                </c:pt>
                <c:pt idx="421">
                  <c:v>5052</c:v>
                </c:pt>
                <c:pt idx="422">
                  <c:v>5064</c:v>
                </c:pt>
                <c:pt idx="423">
                  <c:v>5076</c:v>
                </c:pt>
                <c:pt idx="424">
                  <c:v>5088</c:v>
                </c:pt>
                <c:pt idx="425">
                  <c:v>5100</c:v>
                </c:pt>
                <c:pt idx="426">
                  <c:v>5112</c:v>
                </c:pt>
                <c:pt idx="427">
                  <c:v>5124</c:v>
                </c:pt>
                <c:pt idx="428">
                  <c:v>5136</c:v>
                </c:pt>
                <c:pt idx="429">
                  <c:v>5148</c:v>
                </c:pt>
                <c:pt idx="430">
                  <c:v>5160</c:v>
                </c:pt>
                <c:pt idx="431">
                  <c:v>5172</c:v>
                </c:pt>
                <c:pt idx="432">
                  <c:v>5184</c:v>
                </c:pt>
                <c:pt idx="433">
                  <c:v>5196</c:v>
                </c:pt>
                <c:pt idx="434">
                  <c:v>5208</c:v>
                </c:pt>
                <c:pt idx="435">
                  <c:v>5220</c:v>
                </c:pt>
                <c:pt idx="436">
                  <c:v>5232</c:v>
                </c:pt>
                <c:pt idx="437">
                  <c:v>5244</c:v>
                </c:pt>
                <c:pt idx="438">
                  <c:v>5256</c:v>
                </c:pt>
                <c:pt idx="439">
                  <c:v>5268</c:v>
                </c:pt>
                <c:pt idx="440">
                  <c:v>5280</c:v>
                </c:pt>
                <c:pt idx="441">
                  <c:v>5292</c:v>
                </c:pt>
                <c:pt idx="442">
                  <c:v>5304</c:v>
                </c:pt>
                <c:pt idx="443">
                  <c:v>5316</c:v>
                </c:pt>
                <c:pt idx="444">
                  <c:v>5328</c:v>
                </c:pt>
                <c:pt idx="445">
                  <c:v>5340</c:v>
                </c:pt>
                <c:pt idx="446">
                  <c:v>5352</c:v>
                </c:pt>
                <c:pt idx="447">
                  <c:v>5364</c:v>
                </c:pt>
                <c:pt idx="448">
                  <c:v>5376</c:v>
                </c:pt>
                <c:pt idx="449">
                  <c:v>5388</c:v>
                </c:pt>
                <c:pt idx="450">
                  <c:v>5400</c:v>
                </c:pt>
                <c:pt idx="451">
                  <c:v>5412</c:v>
                </c:pt>
                <c:pt idx="452">
                  <c:v>5424</c:v>
                </c:pt>
                <c:pt idx="453">
                  <c:v>5436</c:v>
                </c:pt>
                <c:pt idx="454">
                  <c:v>5448</c:v>
                </c:pt>
                <c:pt idx="455">
                  <c:v>5460</c:v>
                </c:pt>
                <c:pt idx="456">
                  <c:v>5472</c:v>
                </c:pt>
                <c:pt idx="457">
                  <c:v>5484</c:v>
                </c:pt>
                <c:pt idx="458">
                  <c:v>5496</c:v>
                </c:pt>
                <c:pt idx="459">
                  <c:v>5508</c:v>
                </c:pt>
                <c:pt idx="460">
                  <c:v>5520</c:v>
                </c:pt>
                <c:pt idx="461">
                  <c:v>5532</c:v>
                </c:pt>
                <c:pt idx="462">
                  <c:v>5544</c:v>
                </c:pt>
                <c:pt idx="463">
                  <c:v>5556</c:v>
                </c:pt>
                <c:pt idx="464">
                  <c:v>5568</c:v>
                </c:pt>
                <c:pt idx="465">
                  <c:v>5580</c:v>
                </c:pt>
                <c:pt idx="466">
                  <c:v>5592</c:v>
                </c:pt>
                <c:pt idx="467">
                  <c:v>5604</c:v>
                </c:pt>
                <c:pt idx="468">
                  <c:v>5616</c:v>
                </c:pt>
                <c:pt idx="469">
                  <c:v>5628</c:v>
                </c:pt>
                <c:pt idx="470">
                  <c:v>5640</c:v>
                </c:pt>
                <c:pt idx="471">
                  <c:v>5652</c:v>
                </c:pt>
                <c:pt idx="472">
                  <c:v>5664</c:v>
                </c:pt>
                <c:pt idx="473">
                  <c:v>5676</c:v>
                </c:pt>
                <c:pt idx="474">
                  <c:v>5688</c:v>
                </c:pt>
                <c:pt idx="475">
                  <c:v>5700</c:v>
                </c:pt>
                <c:pt idx="476">
                  <c:v>5712</c:v>
                </c:pt>
                <c:pt idx="477">
                  <c:v>5724</c:v>
                </c:pt>
                <c:pt idx="478">
                  <c:v>5736</c:v>
                </c:pt>
                <c:pt idx="479">
                  <c:v>5748</c:v>
                </c:pt>
                <c:pt idx="480">
                  <c:v>5760</c:v>
                </c:pt>
                <c:pt idx="481">
                  <c:v>5772</c:v>
                </c:pt>
                <c:pt idx="482">
                  <c:v>5784</c:v>
                </c:pt>
                <c:pt idx="483">
                  <c:v>5796</c:v>
                </c:pt>
                <c:pt idx="484">
                  <c:v>5808</c:v>
                </c:pt>
                <c:pt idx="485">
                  <c:v>5820</c:v>
                </c:pt>
                <c:pt idx="486">
                  <c:v>5832</c:v>
                </c:pt>
                <c:pt idx="487">
                  <c:v>5844</c:v>
                </c:pt>
                <c:pt idx="488">
                  <c:v>5856</c:v>
                </c:pt>
                <c:pt idx="489">
                  <c:v>5868</c:v>
                </c:pt>
                <c:pt idx="490">
                  <c:v>5880</c:v>
                </c:pt>
                <c:pt idx="491">
                  <c:v>5892</c:v>
                </c:pt>
                <c:pt idx="492">
                  <c:v>5904</c:v>
                </c:pt>
                <c:pt idx="493">
                  <c:v>5916</c:v>
                </c:pt>
                <c:pt idx="494">
                  <c:v>5928</c:v>
                </c:pt>
                <c:pt idx="495">
                  <c:v>5940</c:v>
                </c:pt>
                <c:pt idx="496">
                  <c:v>5952</c:v>
                </c:pt>
                <c:pt idx="497">
                  <c:v>5964</c:v>
                </c:pt>
                <c:pt idx="498">
                  <c:v>5976</c:v>
                </c:pt>
                <c:pt idx="499">
                  <c:v>5988</c:v>
                </c:pt>
                <c:pt idx="500">
                  <c:v>6000</c:v>
                </c:pt>
              </c:numCache>
            </c:numRef>
          </c:xVal>
          <c:yVal>
            <c:numRef>
              <c:f>'080.00'!$Y$6:$Y$506</c:f>
              <c:numCache>
                <c:formatCode>0.00</c:formatCode>
                <c:ptCount val="501"/>
                <c:pt idx="0">
                  <c:v>0</c:v>
                </c:pt>
                <c:pt idx="1">
                  <c:v>1.8540000000000001E-2</c:v>
                </c:pt>
                <c:pt idx="2">
                  <c:v>3.7080000000000002E-2</c:v>
                </c:pt>
                <c:pt idx="3">
                  <c:v>5.5619999999999996E-2</c:v>
                </c:pt>
                <c:pt idx="4">
                  <c:v>7.4160000000000004E-2</c:v>
                </c:pt>
                <c:pt idx="5">
                  <c:v>9.2699999999999991E-2</c:v>
                </c:pt>
                <c:pt idx="6">
                  <c:v>0.11123999999999999</c:v>
                </c:pt>
                <c:pt idx="7">
                  <c:v>0.12978000000000001</c:v>
                </c:pt>
                <c:pt idx="8">
                  <c:v>0.14832000000000001</c:v>
                </c:pt>
                <c:pt idx="9">
                  <c:v>0.16685999999999998</c:v>
                </c:pt>
                <c:pt idx="10">
                  <c:v>0.18539999999999998</c:v>
                </c:pt>
                <c:pt idx="11">
                  <c:v>0.20393999999999998</c:v>
                </c:pt>
                <c:pt idx="12">
                  <c:v>0.22247999999999998</c:v>
                </c:pt>
                <c:pt idx="13">
                  <c:v>0.24101999999999998</c:v>
                </c:pt>
                <c:pt idx="14">
                  <c:v>0.25956000000000001</c:v>
                </c:pt>
                <c:pt idx="15">
                  <c:v>0.27810000000000001</c:v>
                </c:pt>
                <c:pt idx="16">
                  <c:v>0.29664000000000001</c:v>
                </c:pt>
                <c:pt idx="17">
                  <c:v>0.47111600000000003</c:v>
                </c:pt>
                <c:pt idx="18">
                  <c:v>0.48706400000000005</c:v>
                </c:pt>
                <c:pt idx="19">
                  <c:v>0.50301200000000001</c:v>
                </c:pt>
                <c:pt idx="20">
                  <c:v>0.51896000000000009</c:v>
                </c:pt>
                <c:pt idx="21">
                  <c:v>0.53490800000000005</c:v>
                </c:pt>
                <c:pt idx="22">
                  <c:v>0.55085600000000001</c:v>
                </c:pt>
                <c:pt idx="23">
                  <c:v>0.56680400000000009</c:v>
                </c:pt>
                <c:pt idx="24">
                  <c:v>0.58275200000000005</c:v>
                </c:pt>
                <c:pt idx="25">
                  <c:v>0.59870000000000001</c:v>
                </c:pt>
                <c:pt idx="26">
                  <c:v>0.61464800000000008</c:v>
                </c:pt>
                <c:pt idx="27">
                  <c:v>0.63059600000000005</c:v>
                </c:pt>
                <c:pt idx="28">
                  <c:v>0.64654400000000001</c:v>
                </c:pt>
                <c:pt idx="29">
                  <c:v>0.66249200000000008</c:v>
                </c:pt>
                <c:pt idx="30">
                  <c:v>0.67844000000000004</c:v>
                </c:pt>
                <c:pt idx="31">
                  <c:v>0.69438800000000001</c:v>
                </c:pt>
                <c:pt idx="32">
                  <c:v>0.71033600000000008</c:v>
                </c:pt>
                <c:pt idx="33">
                  <c:v>0.72628400000000015</c:v>
                </c:pt>
                <c:pt idx="34">
                  <c:v>0.742232</c:v>
                </c:pt>
                <c:pt idx="35">
                  <c:v>0.75818000000000008</c:v>
                </c:pt>
                <c:pt idx="36">
                  <c:v>0.77412800000000015</c:v>
                </c:pt>
                <c:pt idx="37">
                  <c:v>0.790076</c:v>
                </c:pt>
                <c:pt idx="38">
                  <c:v>0.80602400000000007</c:v>
                </c:pt>
                <c:pt idx="39">
                  <c:v>0.82197200000000015</c:v>
                </c:pt>
                <c:pt idx="40">
                  <c:v>0.83792</c:v>
                </c:pt>
                <c:pt idx="41">
                  <c:v>0.85386800000000007</c:v>
                </c:pt>
                <c:pt idx="42">
                  <c:v>0.86981600000000014</c:v>
                </c:pt>
                <c:pt idx="43">
                  <c:v>0.885764</c:v>
                </c:pt>
                <c:pt idx="44">
                  <c:v>0.90171200000000007</c:v>
                </c:pt>
                <c:pt idx="45">
                  <c:v>0.91766000000000014</c:v>
                </c:pt>
                <c:pt idx="46">
                  <c:v>0.93360799999999999</c:v>
                </c:pt>
                <c:pt idx="47">
                  <c:v>0.94955600000000007</c:v>
                </c:pt>
                <c:pt idx="48">
                  <c:v>0.96550400000000014</c:v>
                </c:pt>
                <c:pt idx="49">
                  <c:v>0.98145199999999999</c:v>
                </c:pt>
                <c:pt idx="50">
                  <c:v>0.99740000000000006</c:v>
                </c:pt>
                <c:pt idx="51">
                  <c:v>1.0133480000000001</c:v>
                </c:pt>
                <c:pt idx="52">
                  <c:v>1.029296</c:v>
                </c:pt>
                <c:pt idx="53">
                  <c:v>1.0452440000000001</c:v>
                </c:pt>
                <c:pt idx="54">
                  <c:v>1.0611920000000001</c:v>
                </c:pt>
                <c:pt idx="55">
                  <c:v>1.07714</c:v>
                </c:pt>
                <c:pt idx="56">
                  <c:v>1.0930880000000001</c:v>
                </c:pt>
                <c:pt idx="57">
                  <c:v>1.1090360000000001</c:v>
                </c:pt>
                <c:pt idx="58">
                  <c:v>1.124984</c:v>
                </c:pt>
                <c:pt idx="59">
                  <c:v>1.1409320000000001</c:v>
                </c:pt>
                <c:pt idx="60">
                  <c:v>1.1568800000000001</c:v>
                </c:pt>
                <c:pt idx="61">
                  <c:v>1.172828</c:v>
                </c:pt>
                <c:pt idx="62">
                  <c:v>1.1887760000000001</c:v>
                </c:pt>
                <c:pt idx="63">
                  <c:v>1.2047240000000001</c:v>
                </c:pt>
                <c:pt idx="64">
                  <c:v>1.220672</c:v>
                </c:pt>
                <c:pt idx="65">
                  <c:v>1.2366200000000001</c:v>
                </c:pt>
                <c:pt idx="66">
                  <c:v>1.2525680000000001</c:v>
                </c:pt>
                <c:pt idx="67">
                  <c:v>1.268516</c:v>
                </c:pt>
                <c:pt idx="68">
                  <c:v>1.2844640000000001</c:v>
                </c:pt>
                <c:pt idx="69">
                  <c:v>1.3004120000000001</c:v>
                </c:pt>
                <c:pt idx="70">
                  <c:v>1.31636</c:v>
                </c:pt>
                <c:pt idx="71">
                  <c:v>1.332308</c:v>
                </c:pt>
                <c:pt idx="72">
                  <c:v>1.3482560000000001</c:v>
                </c:pt>
                <c:pt idx="73">
                  <c:v>1.364204</c:v>
                </c:pt>
                <c:pt idx="74">
                  <c:v>1.380152</c:v>
                </c:pt>
                <c:pt idx="75">
                  <c:v>1.3961000000000001</c:v>
                </c:pt>
                <c:pt idx="76">
                  <c:v>1.412048</c:v>
                </c:pt>
                <c:pt idx="77">
                  <c:v>1.427996</c:v>
                </c:pt>
                <c:pt idx="78">
                  <c:v>1.4439440000000001</c:v>
                </c:pt>
                <c:pt idx="79">
                  <c:v>1.459892</c:v>
                </c:pt>
                <c:pt idx="80">
                  <c:v>1.47584</c:v>
                </c:pt>
                <c:pt idx="81">
                  <c:v>1.4917880000000001</c:v>
                </c:pt>
                <c:pt idx="82">
                  <c:v>1.507736</c:v>
                </c:pt>
                <c:pt idx="83">
                  <c:v>1.523684</c:v>
                </c:pt>
                <c:pt idx="84">
                  <c:v>1.5396320000000001</c:v>
                </c:pt>
                <c:pt idx="85">
                  <c:v>1.55558</c:v>
                </c:pt>
                <c:pt idx="86">
                  <c:v>1.571528</c:v>
                </c:pt>
                <c:pt idx="87">
                  <c:v>1.5874760000000001</c:v>
                </c:pt>
                <c:pt idx="88">
                  <c:v>1.603424</c:v>
                </c:pt>
                <c:pt idx="89">
                  <c:v>1.619372</c:v>
                </c:pt>
                <c:pt idx="90">
                  <c:v>1.6353200000000001</c:v>
                </c:pt>
                <c:pt idx="91">
                  <c:v>1.651268</c:v>
                </c:pt>
                <c:pt idx="92">
                  <c:v>1.667216</c:v>
                </c:pt>
                <c:pt idx="93">
                  <c:v>1.6831640000000001</c:v>
                </c:pt>
                <c:pt idx="94">
                  <c:v>1.6991120000000002</c:v>
                </c:pt>
                <c:pt idx="95">
                  <c:v>1.71506</c:v>
                </c:pt>
                <c:pt idx="96">
                  <c:v>1.7310080000000001</c:v>
                </c:pt>
                <c:pt idx="97">
                  <c:v>1.7469560000000002</c:v>
                </c:pt>
                <c:pt idx="98">
                  <c:v>1.762904</c:v>
                </c:pt>
                <c:pt idx="99">
                  <c:v>1.7788520000000001</c:v>
                </c:pt>
                <c:pt idx="100">
                  <c:v>1.7948000000000002</c:v>
                </c:pt>
                <c:pt idx="101">
                  <c:v>1.810748</c:v>
                </c:pt>
                <c:pt idx="102">
                  <c:v>1.8266960000000001</c:v>
                </c:pt>
                <c:pt idx="103">
                  <c:v>1.8426440000000002</c:v>
                </c:pt>
                <c:pt idx="104">
                  <c:v>1.858592</c:v>
                </c:pt>
                <c:pt idx="105">
                  <c:v>1.8745400000000001</c:v>
                </c:pt>
                <c:pt idx="106">
                  <c:v>1.8904880000000002</c:v>
                </c:pt>
                <c:pt idx="107">
                  <c:v>1.906436</c:v>
                </c:pt>
                <c:pt idx="108">
                  <c:v>1.9223840000000001</c:v>
                </c:pt>
                <c:pt idx="109">
                  <c:v>1.9383320000000002</c:v>
                </c:pt>
                <c:pt idx="110">
                  <c:v>1.95428</c:v>
                </c:pt>
                <c:pt idx="111">
                  <c:v>1.9702280000000001</c:v>
                </c:pt>
                <c:pt idx="112">
                  <c:v>1.9861760000000002</c:v>
                </c:pt>
                <c:pt idx="113">
                  <c:v>2.0021240000000002</c:v>
                </c:pt>
                <c:pt idx="114">
                  <c:v>2.0180720000000001</c:v>
                </c:pt>
                <c:pt idx="115">
                  <c:v>2.0340200000000004</c:v>
                </c:pt>
                <c:pt idx="116">
                  <c:v>2.0499680000000002</c:v>
                </c:pt>
                <c:pt idx="117">
                  <c:v>2.0659160000000001</c:v>
                </c:pt>
                <c:pt idx="118">
                  <c:v>2.0818640000000004</c:v>
                </c:pt>
                <c:pt idx="119">
                  <c:v>2.0978120000000002</c:v>
                </c:pt>
                <c:pt idx="120">
                  <c:v>2.1137600000000001</c:v>
                </c:pt>
                <c:pt idx="121">
                  <c:v>2.1297080000000004</c:v>
                </c:pt>
                <c:pt idx="122">
                  <c:v>2.1456560000000002</c:v>
                </c:pt>
                <c:pt idx="123">
                  <c:v>2.1616040000000001</c:v>
                </c:pt>
                <c:pt idx="124">
                  <c:v>2.1775520000000004</c:v>
                </c:pt>
                <c:pt idx="125">
                  <c:v>2.1935000000000002</c:v>
                </c:pt>
                <c:pt idx="126">
                  <c:v>2.2094480000000005</c:v>
                </c:pt>
                <c:pt idx="127">
                  <c:v>2.2253960000000004</c:v>
                </c:pt>
                <c:pt idx="128">
                  <c:v>2.2413440000000002</c:v>
                </c:pt>
                <c:pt idx="129">
                  <c:v>2.2572920000000005</c:v>
                </c:pt>
                <c:pt idx="130">
                  <c:v>2.2732400000000004</c:v>
                </c:pt>
                <c:pt idx="131">
                  <c:v>2.2891880000000002</c:v>
                </c:pt>
                <c:pt idx="132">
                  <c:v>2.3051360000000005</c:v>
                </c:pt>
                <c:pt idx="133">
                  <c:v>2.3210840000000004</c:v>
                </c:pt>
                <c:pt idx="134">
                  <c:v>2.3370320000000002</c:v>
                </c:pt>
                <c:pt idx="135">
                  <c:v>2.3529800000000005</c:v>
                </c:pt>
                <c:pt idx="136">
                  <c:v>2.3689280000000004</c:v>
                </c:pt>
                <c:pt idx="137">
                  <c:v>2.3848760000000002</c:v>
                </c:pt>
                <c:pt idx="138">
                  <c:v>2.4008240000000005</c:v>
                </c:pt>
                <c:pt idx="139">
                  <c:v>2.4167720000000004</c:v>
                </c:pt>
                <c:pt idx="140">
                  <c:v>2.4327200000000002</c:v>
                </c:pt>
                <c:pt idx="141">
                  <c:v>2.4486680000000005</c:v>
                </c:pt>
                <c:pt idx="142">
                  <c:v>2.4646160000000004</c:v>
                </c:pt>
                <c:pt idx="143">
                  <c:v>2.4805640000000002</c:v>
                </c:pt>
                <c:pt idx="144">
                  <c:v>2.4965120000000005</c:v>
                </c:pt>
                <c:pt idx="145">
                  <c:v>2.5124600000000004</c:v>
                </c:pt>
                <c:pt idx="146">
                  <c:v>2.5284080000000002</c:v>
                </c:pt>
                <c:pt idx="147">
                  <c:v>2.5443560000000005</c:v>
                </c:pt>
                <c:pt idx="148">
                  <c:v>2.5603040000000004</c:v>
                </c:pt>
                <c:pt idx="149">
                  <c:v>2.5762520000000002</c:v>
                </c:pt>
                <c:pt idx="150">
                  <c:v>2.5922000000000005</c:v>
                </c:pt>
                <c:pt idx="151">
                  <c:v>2.6081480000000004</c:v>
                </c:pt>
                <c:pt idx="152">
                  <c:v>2.6240960000000002</c:v>
                </c:pt>
                <c:pt idx="153">
                  <c:v>2.6400440000000005</c:v>
                </c:pt>
                <c:pt idx="154">
                  <c:v>2.6559920000000004</c:v>
                </c:pt>
                <c:pt idx="155">
                  <c:v>2.6719400000000002</c:v>
                </c:pt>
                <c:pt idx="156">
                  <c:v>2.6878880000000005</c:v>
                </c:pt>
                <c:pt idx="157">
                  <c:v>2.7038360000000004</c:v>
                </c:pt>
                <c:pt idx="158">
                  <c:v>2.7197840000000002</c:v>
                </c:pt>
                <c:pt idx="159">
                  <c:v>2.7357320000000005</c:v>
                </c:pt>
                <c:pt idx="160">
                  <c:v>2.7516800000000003</c:v>
                </c:pt>
                <c:pt idx="161">
                  <c:v>2.7676280000000002</c:v>
                </c:pt>
                <c:pt idx="162">
                  <c:v>2.7835760000000005</c:v>
                </c:pt>
                <c:pt idx="163">
                  <c:v>2.7995240000000003</c:v>
                </c:pt>
                <c:pt idx="164">
                  <c:v>2.8154720000000002</c:v>
                </c:pt>
                <c:pt idx="165">
                  <c:v>2.8314200000000005</c:v>
                </c:pt>
                <c:pt idx="166">
                  <c:v>2.8473680000000003</c:v>
                </c:pt>
                <c:pt idx="167">
                  <c:v>2.8633160000000002</c:v>
                </c:pt>
                <c:pt idx="168">
                  <c:v>2.8792640000000005</c:v>
                </c:pt>
                <c:pt idx="169">
                  <c:v>2.8952120000000003</c:v>
                </c:pt>
                <c:pt idx="170">
                  <c:v>2.9111600000000002</c:v>
                </c:pt>
                <c:pt idx="171">
                  <c:v>2.9271080000000005</c:v>
                </c:pt>
                <c:pt idx="172">
                  <c:v>2.9430560000000003</c:v>
                </c:pt>
                <c:pt idx="173">
                  <c:v>2.9590040000000002</c:v>
                </c:pt>
                <c:pt idx="174">
                  <c:v>2.9749520000000005</c:v>
                </c:pt>
                <c:pt idx="175">
                  <c:v>2.9909000000000003</c:v>
                </c:pt>
                <c:pt idx="176">
                  <c:v>3.0068480000000002</c:v>
                </c:pt>
                <c:pt idx="177">
                  <c:v>3.0227960000000005</c:v>
                </c:pt>
                <c:pt idx="178">
                  <c:v>3.0387440000000003</c:v>
                </c:pt>
                <c:pt idx="179">
                  <c:v>3.0546920000000002</c:v>
                </c:pt>
                <c:pt idx="180">
                  <c:v>3.0706400000000005</c:v>
                </c:pt>
                <c:pt idx="181">
                  <c:v>3.0865880000000003</c:v>
                </c:pt>
                <c:pt idx="182">
                  <c:v>3.1025360000000002</c:v>
                </c:pt>
                <c:pt idx="183">
                  <c:v>3.1184840000000005</c:v>
                </c:pt>
                <c:pt idx="184">
                  <c:v>3.1344320000000003</c:v>
                </c:pt>
                <c:pt idx="185">
                  <c:v>3.1503800000000006</c:v>
                </c:pt>
                <c:pt idx="186">
                  <c:v>3.1663280000000005</c:v>
                </c:pt>
                <c:pt idx="187">
                  <c:v>3.1822760000000003</c:v>
                </c:pt>
                <c:pt idx="188">
                  <c:v>3.1982240000000006</c:v>
                </c:pt>
                <c:pt idx="189">
                  <c:v>3.2141720000000005</c:v>
                </c:pt>
                <c:pt idx="190">
                  <c:v>3.2301200000000003</c:v>
                </c:pt>
                <c:pt idx="191">
                  <c:v>3.2460680000000006</c:v>
                </c:pt>
                <c:pt idx="192">
                  <c:v>3.2620160000000005</c:v>
                </c:pt>
                <c:pt idx="193">
                  <c:v>3.2779640000000003</c:v>
                </c:pt>
                <c:pt idx="194">
                  <c:v>3.2939120000000006</c:v>
                </c:pt>
                <c:pt idx="195">
                  <c:v>3.3098600000000005</c:v>
                </c:pt>
                <c:pt idx="196">
                  <c:v>3.3258080000000003</c:v>
                </c:pt>
                <c:pt idx="197">
                  <c:v>3.3417560000000006</c:v>
                </c:pt>
                <c:pt idx="198">
                  <c:v>3.3577040000000005</c:v>
                </c:pt>
                <c:pt idx="199">
                  <c:v>3.3736520000000003</c:v>
                </c:pt>
                <c:pt idx="200">
                  <c:v>3.3896000000000006</c:v>
                </c:pt>
                <c:pt idx="201">
                  <c:v>3.4055480000000005</c:v>
                </c:pt>
                <c:pt idx="202">
                  <c:v>3.4214960000000003</c:v>
                </c:pt>
                <c:pt idx="203">
                  <c:v>3.4374440000000006</c:v>
                </c:pt>
                <c:pt idx="204">
                  <c:v>3.4533920000000005</c:v>
                </c:pt>
                <c:pt idx="205">
                  <c:v>3.4693400000000003</c:v>
                </c:pt>
                <c:pt idx="206">
                  <c:v>3.4852880000000006</c:v>
                </c:pt>
                <c:pt idx="207">
                  <c:v>3.5012360000000005</c:v>
                </c:pt>
                <c:pt idx="208">
                  <c:v>3.5171840000000003</c:v>
                </c:pt>
                <c:pt idx="209">
                  <c:v>3.5331320000000006</c:v>
                </c:pt>
                <c:pt idx="210">
                  <c:v>3.5490800000000005</c:v>
                </c:pt>
                <c:pt idx="211">
                  <c:v>3.5650280000000003</c:v>
                </c:pt>
                <c:pt idx="212">
                  <c:v>3.5809760000000006</c:v>
                </c:pt>
                <c:pt idx="213">
                  <c:v>3.5969240000000005</c:v>
                </c:pt>
                <c:pt idx="214">
                  <c:v>3.6128720000000003</c:v>
                </c:pt>
                <c:pt idx="215">
                  <c:v>3.6288200000000006</c:v>
                </c:pt>
                <c:pt idx="216">
                  <c:v>3.6447680000000005</c:v>
                </c:pt>
                <c:pt idx="217">
                  <c:v>3.6607160000000003</c:v>
                </c:pt>
                <c:pt idx="218">
                  <c:v>3.6766640000000006</c:v>
                </c:pt>
                <c:pt idx="219">
                  <c:v>3.6926120000000004</c:v>
                </c:pt>
                <c:pt idx="220">
                  <c:v>3.7085600000000003</c:v>
                </c:pt>
                <c:pt idx="221">
                  <c:v>3.7245080000000006</c:v>
                </c:pt>
                <c:pt idx="222">
                  <c:v>3.7404560000000004</c:v>
                </c:pt>
                <c:pt idx="223">
                  <c:v>3.7564040000000003</c:v>
                </c:pt>
                <c:pt idx="224">
                  <c:v>3.7723520000000006</c:v>
                </c:pt>
                <c:pt idx="225">
                  <c:v>3.7883000000000004</c:v>
                </c:pt>
                <c:pt idx="226">
                  <c:v>3.8042480000000003</c:v>
                </c:pt>
                <c:pt idx="227">
                  <c:v>3.8201960000000006</c:v>
                </c:pt>
                <c:pt idx="228">
                  <c:v>3.8361440000000004</c:v>
                </c:pt>
                <c:pt idx="229">
                  <c:v>3.8520920000000003</c:v>
                </c:pt>
                <c:pt idx="230">
                  <c:v>3.8680400000000006</c:v>
                </c:pt>
                <c:pt idx="231">
                  <c:v>3.8839880000000004</c:v>
                </c:pt>
                <c:pt idx="232">
                  <c:v>3.8999360000000003</c:v>
                </c:pt>
                <c:pt idx="233">
                  <c:v>3.9158840000000006</c:v>
                </c:pt>
                <c:pt idx="234">
                  <c:v>3.9318320000000004</c:v>
                </c:pt>
                <c:pt idx="235">
                  <c:v>3.9477800000000003</c:v>
                </c:pt>
                <c:pt idx="236">
                  <c:v>3.9637280000000006</c:v>
                </c:pt>
                <c:pt idx="237">
                  <c:v>3.9796760000000004</c:v>
                </c:pt>
                <c:pt idx="238">
                  <c:v>3.9956240000000003</c:v>
                </c:pt>
                <c:pt idx="239">
                  <c:v>4.0115720000000001</c:v>
                </c:pt>
                <c:pt idx="240">
                  <c:v>4.02752</c:v>
                </c:pt>
                <c:pt idx="241">
                  <c:v>4.0434679999999998</c:v>
                </c:pt>
                <c:pt idx="242">
                  <c:v>4.0594160000000006</c:v>
                </c:pt>
                <c:pt idx="243">
                  <c:v>4.0753640000000004</c:v>
                </c:pt>
                <c:pt idx="244">
                  <c:v>4.0913120000000003</c:v>
                </c:pt>
                <c:pt idx="245">
                  <c:v>4.1072600000000001</c:v>
                </c:pt>
                <c:pt idx="246">
                  <c:v>4.123208</c:v>
                </c:pt>
                <c:pt idx="247">
                  <c:v>4.1391559999999998</c:v>
                </c:pt>
                <c:pt idx="248">
                  <c:v>4.1551040000000006</c:v>
                </c:pt>
                <c:pt idx="249">
                  <c:v>4.1710520000000004</c:v>
                </c:pt>
                <c:pt idx="250">
                  <c:v>4.1870000000000003</c:v>
                </c:pt>
                <c:pt idx="251">
                  <c:v>4.2029480000000001</c:v>
                </c:pt>
                <c:pt idx="252">
                  <c:v>4.2188960000000009</c:v>
                </c:pt>
                <c:pt idx="253">
                  <c:v>4.2348440000000007</c:v>
                </c:pt>
                <c:pt idx="254">
                  <c:v>4.2507920000000006</c:v>
                </c:pt>
                <c:pt idx="255">
                  <c:v>4.2667400000000004</c:v>
                </c:pt>
                <c:pt idx="256">
                  <c:v>4.2826880000000003</c:v>
                </c:pt>
                <c:pt idx="257">
                  <c:v>4.2986360000000001</c:v>
                </c:pt>
                <c:pt idx="258">
                  <c:v>4.3145840000000009</c:v>
                </c:pt>
                <c:pt idx="259">
                  <c:v>4.3305320000000007</c:v>
                </c:pt>
                <c:pt idx="260">
                  <c:v>4.3464800000000006</c:v>
                </c:pt>
                <c:pt idx="261">
                  <c:v>4.3624280000000004</c:v>
                </c:pt>
                <c:pt idx="262">
                  <c:v>4.3783760000000003</c:v>
                </c:pt>
                <c:pt idx="263">
                  <c:v>4.3943240000000001</c:v>
                </c:pt>
                <c:pt idx="264">
                  <c:v>4.4102720000000009</c:v>
                </c:pt>
                <c:pt idx="265">
                  <c:v>4.4262200000000007</c:v>
                </c:pt>
                <c:pt idx="266">
                  <c:v>4.4421680000000006</c:v>
                </c:pt>
                <c:pt idx="267">
                  <c:v>4.4581160000000004</c:v>
                </c:pt>
                <c:pt idx="268">
                  <c:v>4.4740640000000003</c:v>
                </c:pt>
                <c:pt idx="269">
                  <c:v>4.4900120000000001</c:v>
                </c:pt>
                <c:pt idx="270">
                  <c:v>4.5059600000000009</c:v>
                </c:pt>
                <c:pt idx="271">
                  <c:v>4.5219080000000007</c:v>
                </c:pt>
                <c:pt idx="272">
                  <c:v>4.5378560000000006</c:v>
                </c:pt>
                <c:pt idx="273">
                  <c:v>4.5538040000000004</c:v>
                </c:pt>
                <c:pt idx="274">
                  <c:v>4.5697520000000003</c:v>
                </c:pt>
                <c:pt idx="275">
                  <c:v>4.5857000000000001</c:v>
                </c:pt>
                <c:pt idx="276">
                  <c:v>4.6016480000000008</c:v>
                </c:pt>
                <c:pt idx="277">
                  <c:v>4.6175960000000007</c:v>
                </c:pt>
                <c:pt idx="278">
                  <c:v>4.6335440000000006</c:v>
                </c:pt>
                <c:pt idx="279">
                  <c:v>4.6494920000000004</c:v>
                </c:pt>
                <c:pt idx="280">
                  <c:v>4.6654400000000003</c:v>
                </c:pt>
                <c:pt idx="281">
                  <c:v>4.6813880000000001</c:v>
                </c:pt>
                <c:pt idx="282">
                  <c:v>4.6973360000000008</c:v>
                </c:pt>
                <c:pt idx="283">
                  <c:v>4.7132840000000007</c:v>
                </c:pt>
                <c:pt idx="284">
                  <c:v>4.7292320000000005</c:v>
                </c:pt>
                <c:pt idx="285">
                  <c:v>4.7451800000000004</c:v>
                </c:pt>
                <c:pt idx="286">
                  <c:v>4.7611280000000002</c:v>
                </c:pt>
                <c:pt idx="287">
                  <c:v>4.7770760000000001</c:v>
                </c:pt>
                <c:pt idx="288">
                  <c:v>4.7930240000000008</c:v>
                </c:pt>
                <c:pt idx="289">
                  <c:v>4.8089720000000007</c:v>
                </c:pt>
                <c:pt idx="290">
                  <c:v>4.8249200000000005</c:v>
                </c:pt>
                <c:pt idx="291">
                  <c:v>4.8408680000000004</c:v>
                </c:pt>
                <c:pt idx="292">
                  <c:v>4.8568160000000002</c:v>
                </c:pt>
                <c:pt idx="293">
                  <c:v>4.872764000000001</c:v>
                </c:pt>
                <c:pt idx="294">
                  <c:v>4.8887120000000008</c:v>
                </c:pt>
                <c:pt idx="295">
                  <c:v>4.9046600000000007</c:v>
                </c:pt>
                <c:pt idx="296">
                  <c:v>4.9206080000000005</c:v>
                </c:pt>
                <c:pt idx="297">
                  <c:v>4.9365560000000004</c:v>
                </c:pt>
                <c:pt idx="298">
                  <c:v>4.9525040000000002</c:v>
                </c:pt>
                <c:pt idx="299">
                  <c:v>4.968452000000001</c:v>
                </c:pt>
                <c:pt idx="300">
                  <c:v>4.9844000000000008</c:v>
                </c:pt>
                <c:pt idx="301">
                  <c:v>5.0003480000000007</c:v>
                </c:pt>
                <c:pt idx="302">
                  <c:v>5.0162960000000005</c:v>
                </c:pt>
                <c:pt idx="303">
                  <c:v>5.0322440000000004</c:v>
                </c:pt>
                <c:pt idx="304">
                  <c:v>5.0481920000000002</c:v>
                </c:pt>
                <c:pt idx="305">
                  <c:v>5.064140000000001</c:v>
                </c:pt>
                <c:pt idx="306">
                  <c:v>5.0800880000000008</c:v>
                </c:pt>
                <c:pt idx="307">
                  <c:v>5.0960360000000007</c:v>
                </c:pt>
                <c:pt idx="308">
                  <c:v>5.1119840000000005</c:v>
                </c:pt>
                <c:pt idx="309">
                  <c:v>5.1279320000000004</c:v>
                </c:pt>
                <c:pt idx="310">
                  <c:v>5.1438800000000002</c:v>
                </c:pt>
                <c:pt idx="311">
                  <c:v>5.159828000000001</c:v>
                </c:pt>
                <c:pt idx="312">
                  <c:v>5.1757760000000008</c:v>
                </c:pt>
                <c:pt idx="313">
                  <c:v>5.1917240000000007</c:v>
                </c:pt>
                <c:pt idx="314">
                  <c:v>5.2076720000000005</c:v>
                </c:pt>
                <c:pt idx="315">
                  <c:v>5.2236200000000004</c:v>
                </c:pt>
                <c:pt idx="316">
                  <c:v>5.2395680000000002</c:v>
                </c:pt>
                <c:pt idx="317">
                  <c:v>5.255516000000001</c:v>
                </c:pt>
                <c:pt idx="318">
                  <c:v>5.2714640000000008</c:v>
                </c:pt>
                <c:pt idx="319">
                  <c:v>5.2874120000000007</c:v>
                </c:pt>
                <c:pt idx="320">
                  <c:v>5.3033600000000005</c:v>
                </c:pt>
                <c:pt idx="321">
                  <c:v>5.3193080000000004</c:v>
                </c:pt>
                <c:pt idx="322">
                  <c:v>5.3352560000000002</c:v>
                </c:pt>
                <c:pt idx="323">
                  <c:v>5.351204000000001</c:v>
                </c:pt>
                <c:pt idx="324">
                  <c:v>5.3671520000000008</c:v>
                </c:pt>
                <c:pt idx="325">
                  <c:v>5.3831000000000007</c:v>
                </c:pt>
                <c:pt idx="326">
                  <c:v>5.3990480000000005</c:v>
                </c:pt>
                <c:pt idx="327">
                  <c:v>5.4149960000000004</c:v>
                </c:pt>
                <c:pt idx="328">
                  <c:v>5.4309440000000002</c:v>
                </c:pt>
                <c:pt idx="329">
                  <c:v>5.446892000000001</c:v>
                </c:pt>
                <c:pt idx="330">
                  <c:v>5.4628400000000008</c:v>
                </c:pt>
                <c:pt idx="331">
                  <c:v>5.4787880000000007</c:v>
                </c:pt>
                <c:pt idx="332">
                  <c:v>5.4947360000000005</c:v>
                </c:pt>
                <c:pt idx="333">
                  <c:v>5.5106840000000004</c:v>
                </c:pt>
                <c:pt idx="334">
                  <c:v>5.5266320000000002</c:v>
                </c:pt>
                <c:pt idx="335">
                  <c:v>5.542580000000001</c:v>
                </c:pt>
                <c:pt idx="336">
                  <c:v>5.5585280000000008</c:v>
                </c:pt>
                <c:pt idx="337">
                  <c:v>5.5744760000000007</c:v>
                </c:pt>
                <c:pt idx="338">
                  <c:v>5.5904240000000005</c:v>
                </c:pt>
                <c:pt idx="339">
                  <c:v>5.6063720000000004</c:v>
                </c:pt>
                <c:pt idx="340">
                  <c:v>5.6223200000000002</c:v>
                </c:pt>
                <c:pt idx="341">
                  <c:v>5.6382680000000009</c:v>
                </c:pt>
                <c:pt idx="342">
                  <c:v>5.6542160000000008</c:v>
                </c:pt>
                <c:pt idx="343">
                  <c:v>5.6701640000000006</c:v>
                </c:pt>
                <c:pt idx="344">
                  <c:v>5.6861120000000005</c:v>
                </c:pt>
                <c:pt idx="345">
                  <c:v>5.7020600000000004</c:v>
                </c:pt>
                <c:pt idx="346">
                  <c:v>5.7180080000000002</c:v>
                </c:pt>
                <c:pt idx="347">
                  <c:v>5.7339560000000009</c:v>
                </c:pt>
                <c:pt idx="348">
                  <c:v>5.7499040000000008</c:v>
                </c:pt>
                <c:pt idx="349">
                  <c:v>5.7658520000000006</c:v>
                </c:pt>
                <c:pt idx="350">
                  <c:v>5.7818000000000005</c:v>
                </c:pt>
                <c:pt idx="351">
                  <c:v>5.7977480000000003</c:v>
                </c:pt>
                <c:pt idx="352">
                  <c:v>5.8136960000000002</c:v>
                </c:pt>
                <c:pt idx="353">
                  <c:v>5.8296440000000009</c:v>
                </c:pt>
                <c:pt idx="354">
                  <c:v>5.8455920000000008</c:v>
                </c:pt>
                <c:pt idx="355">
                  <c:v>5.8615400000000006</c:v>
                </c:pt>
                <c:pt idx="356">
                  <c:v>5.8774880000000005</c:v>
                </c:pt>
                <c:pt idx="357">
                  <c:v>5.8934360000000003</c:v>
                </c:pt>
                <c:pt idx="358">
                  <c:v>5.9093840000000002</c:v>
                </c:pt>
                <c:pt idx="359">
                  <c:v>5.9253320000000009</c:v>
                </c:pt>
                <c:pt idx="360">
                  <c:v>5.9412800000000008</c:v>
                </c:pt>
                <c:pt idx="361">
                  <c:v>5.9572280000000006</c:v>
                </c:pt>
                <c:pt idx="362">
                  <c:v>5.9731760000000005</c:v>
                </c:pt>
                <c:pt idx="363">
                  <c:v>5.9891240000000003</c:v>
                </c:pt>
                <c:pt idx="364">
                  <c:v>6.0050720000000002</c:v>
                </c:pt>
                <c:pt idx="365">
                  <c:v>6.0210200000000009</c:v>
                </c:pt>
                <c:pt idx="366">
                  <c:v>6.0369680000000008</c:v>
                </c:pt>
                <c:pt idx="367">
                  <c:v>6.0529160000000006</c:v>
                </c:pt>
                <c:pt idx="368">
                  <c:v>6.0688640000000005</c:v>
                </c:pt>
                <c:pt idx="369">
                  <c:v>6.0848120000000003</c:v>
                </c:pt>
                <c:pt idx="370">
                  <c:v>6.1007600000000011</c:v>
                </c:pt>
                <c:pt idx="371">
                  <c:v>6.1167080000000009</c:v>
                </c:pt>
                <c:pt idx="372">
                  <c:v>6.1326560000000008</c:v>
                </c:pt>
                <c:pt idx="373">
                  <c:v>6.1486040000000006</c:v>
                </c:pt>
                <c:pt idx="374">
                  <c:v>6.1645520000000005</c:v>
                </c:pt>
                <c:pt idx="375">
                  <c:v>6.1805000000000003</c:v>
                </c:pt>
                <c:pt idx="376">
                  <c:v>6.1964480000000011</c:v>
                </c:pt>
                <c:pt idx="377">
                  <c:v>6.2123960000000009</c:v>
                </c:pt>
                <c:pt idx="378">
                  <c:v>6.2283440000000008</c:v>
                </c:pt>
                <c:pt idx="379">
                  <c:v>6.2442920000000006</c:v>
                </c:pt>
                <c:pt idx="380">
                  <c:v>6.2602400000000005</c:v>
                </c:pt>
                <c:pt idx="381">
                  <c:v>6.2761880000000003</c:v>
                </c:pt>
                <c:pt idx="382">
                  <c:v>6.2921360000000011</c:v>
                </c:pt>
                <c:pt idx="383">
                  <c:v>6.3080840000000009</c:v>
                </c:pt>
                <c:pt idx="384">
                  <c:v>6.3240320000000008</c:v>
                </c:pt>
                <c:pt idx="385">
                  <c:v>6.3399800000000006</c:v>
                </c:pt>
                <c:pt idx="386">
                  <c:v>6.3559280000000005</c:v>
                </c:pt>
                <c:pt idx="387">
                  <c:v>6.3718760000000003</c:v>
                </c:pt>
                <c:pt idx="388">
                  <c:v>6.3878240000000011</c:v>
                </c:pt>
                <c:pt idx="389">
                  <c:v>6.4037720000000009</c:v>
                </c:pt>
                <c:pt idx="390">
                  <c:v>6.4197200000000008</c:v>
                </c:pt>
                <c:pt idx="391">
                  <c:v>6.4356680000000006</c:v>
                </c:pt>
                <c:pt idx="392">
                  <c:v>6.4516160000000005</c:v>
                </c:pt>
                <c:pt idx="393">
                  <c:v>6.4675640000000003</c:v>
                </c:pt>
                <c:pt idx="394">
                  <c:v>6.4835120000000011</c:v>
                </c:pt>
                <c:pt idx="395">
                  <c:v>6.4994600000000009</c:v>
                </c:pt>
                <c:pt idx="396">
                  <c:v>6.5154080000000008</c:v>
                </c:pt>
                <c:pt idx="397">
                  <c:v>6.5313560000000006</c:v>
                </c:pt>
                <c:pt idx="398">
                  <c:v>6.5473040000000005</c:v>
                </c:pt>
                <c:pt idx="399">
                  <c:v>6.5632520000000003</c:v>
                </c:pt>
                <c:pt idx="400">
                  <c:v>6.579200000000001</c:v>
                </c:pt>
                <c:pt idx="401">
                  <c:v>6.5951480000000009</c:v>
                </c:pt>
                <c:pt idx="402">
                  <c:v>6.6110960000000007</c:v>
                </c:pt>
                <c:pt idx="403">
                  <c:v>6.6270440000000006</c:v>
                </c:pt>
                <c:pt idx="404">
                  <c:v>6.6429920000000005</c:v>
                </c:pt>
                <c:pt idx="405">
                  <c:v>6.6589400000000003</c:v>
                </c:pt>
                <c:pt idx="406">
                  <c:v>6.674888000000001</c:v>
                </c:pt>
                <c:pt idx="407">
                  <c:v>6.6908360000000009</c:v>
                </c:pt>
                <c:pt idx="408">
                  <c:v>6.7067840000000007</c:v>
                </c:pt>
                <c:pt idx="409">
                  <c:v>6.7227320000000006</c:v>
                </c:pt>
                <c:pt idx="410">
                  <c:v>6.7386800000000004</c:v>
                </c:pt>
                <c:pt idx="411">
                  <c:v>6.7546280000000003</c:v>
                </c:pt>
                <c:pt idx="412">
                  <c:v>6.770576000000001</c:v>
                </c:pt>
                <c:pt idx="413">
                  <c:v>6.7865240000000009</c:v>
                </c:pt>
                <c:pt idx="414">
                  <c:v>6.8024720000000007</c:v>
                </c:pt>
                <c:pt idx="415">
                  <c:v>6.8184200000000006</c:v>
                </c:pt>
                <c:pt idx="416">
                  <c:v>6.8343680000000004</c:v>
                </c:pt>
                <c:pt idx="417">
                  <c:v>6.8503160000000003</c:v>
                </c:pt>
                <c:pt idx="418">
                  <c:v>6.866264000000001</c:v>
                </c:pt>
                <c:pt idx="419">
                  <c:v>6.8822120000000009</c:v>
                </c:pt>
                <c:pt idx="420">
                  <c:v>6.8981600000000007</c:v>
                </c:pt>
                <c:pt idx="421">
                  <c:v>6.9141080000000006</c:v>
                </c:pt>
                <c:pt idx="422">
                  <c:v>6.9300560000000004</c:v>
                </c:pt>
                <c:pt idx="423">
                  <c:v>6.9460040000000003</c:v>
                </c:pt>
                <c:pt idx="424">
                  <c:v>6.961952000000001</c:v>
                </c:pt>
                <c:pt idx="425">
                  <c:v>6.9779000000000009</c:v>
                </c:pt>
                <c:pt idx="426">
                  <c:v>6.9938480000000007</c:v>
                </c:pt>
                <c:pt idx="427">
                  <c:v>7.0097960000000006</c:v>
                </c:pt>
                <c:pt idx="428">
                  <c:v>7.0257440000000004</c:v>
                </c:pt>
                <c:pt idx="429">
                  <c:v>7.0416920000000003</c:v>
                </c:pt>
                <c:pt idx="430">
                  <c:v>7.057640000000001</c:v>
                </c:pt>
                <c:pt idx="431">
                  <c:v>7.0735880000000009</c:v>
                </c:pt>
                <c:pt idx="432">
                  <c:v>7.0895360000000007</c:v>
                </c:pt>
                <c:pt idx="433">
                  <c:v>7.1054840000000006</c:v>
                </c:pt>
                <c:pt idx="434">
                  <c:v>7.1214320000000004</c:v>
                </c:pt>
                <c:pt idx="435">
                  <c:v>7.1373800000000003</c:v>
                </c:pt>
                <c:pt idx="436">
                  <c:v>7.153328000000001</c:v>
                </c:pt>
                <c:pt idx="437">
                  <c:v>7.1692760000000009</c:v>
                </c:pt>
                <c:pt idx="438">
                  <c:v>7.1852240000000007</c:v>
                </c:pt>
                <c:pt idx="439">
                  <c:v>7.2011720000000006</c:v>
                </c:pt>
                <c:pt idx="440">
                  <c:v>7.2171200000000004</c:v>
                </c:pt>
                <c:pt idx="441">
                  <c:v>7.2330680000000012</c:v>
                </c:pt>
                <c:pt idx="442">
                  <c:v>7.249016000000001</c:v>
                </c:pt>
                <c:pt idx="443">
                  <c:v>7.2649640000000009</c:v>
                </c:pt>
                <c:pt idx="444">
                  <c:v>7.2809120000000007</c:v>
                </c:pt>
                <c:pt idx="445">
                  <c:v>7.2968600000000006</c:v>
                </c:pt>
                <c:pt idx="446">
                  <c:v>7.3128080000000004</c:v>
                </c:pt>
                <c:pt idx="447">
                  <c:v>7.3287560000000012</c:v>
                </c:pt>
                <c:pt idx="448">
                  <c:v>7.344704000000001</c:v>
                </c:pt>
                <c:pt idx="449">
                  <c:v>7.3606520000000009</c:v>
                </c:pt>
                <c:pt idx="450">
                  <c:v>7.3766000000000007</c:v>
                </c:pt>
                <c:pt idx="451">
                  <c:v>7.3925480000000006</c:v>
                </c:pt>
                <c:pt idx="452">
                  <c:v>7.4084960000000004</c:v>
                </c:pt>
                <c:pt idx="453">
                  <c:v>7.4244440000000012</c:v>
                </c:pt>
                <c:pt idx="454">
                  <c:v>7.440392000000001</c:v>
                </c:pt>
                <c:pt idx="455">
                  <c:v>7.4563400000000009</c:v>
                </c:pt>
                <c:pt idx="456">
                  <c:v>7.4722880000000007</c:v>
                </c:pt>
                <c:pt idx="457">
                  <c:v>7.4882360000000006</c:v>
                </c:pt>
                <c:pt idx="458">
                  <c:v>7.5041840000000004</c:v>
                </c:pt>
                <c:pt idx="459">
                  <c:v>7.5201320000000011</c:v>
                </c:pt>
                <c:pt idx="460">
                  <c:v>7.536080000000001</c:v>
                </c:pt>
                <c:pt idx="461">
                  <c:v>7.5520280000000009</c:v>
                </c:pt>
                <c:pt idx="462">
                  <c:v>7.5679760000000007</c:v>
                </c:pt>
                <c:pt idx="463">
                  <c:v>7.5839240000000006</c:v>
                </c:pt>
                <c:pt idx="464">
                  <c:v>7.5998720000000004</c:v>
                </c:pt>
                <c:pt idx="465">
                  <c:v>7.6158200000000011</c:v>
                </c:pt>
                <c:pt idx="466">
                  <c:v>7.631768000000001</c:v>
                </c:pt>
                <c:pt idx="467">
                  <c:v>7.6477160000000008</c:v>
                </c:pt>
                <c:pt idx="468">
                  <c:v>7.6636640000000007</c:v>
                </c:pt>
                <c:pt idx="469">
                  <c:v>7.6796120000000005</c:v>
                </c:pt>
                <c:pt idx="470">
                  <c:v>7.6955600000000004</c:v>
                </c:pt>
                <c:pt idx="471">
                  <c:v>7.7115080000000011</c:v>
                </c:pt>
                <c:pt idx="472">
                  <c:v>7.727456000000001</c:v>
                </c:pt>
                <c:pt idx="473">
                  <c:v>7.7434040000000008</c:v>
                </c:pt>
                <c:pt idx="474">
                  <c:v>7.7593520000000007</c:v>
                </c:pt>
                <c:pt idx="475">
                  <c:v>7.7753000000000005</c:v>
                </c:pt>
                <c:pt idx="476">
                  <c:v>7.7912480000000004</c:v>
                </c:pt>
                <c:pt idx="477">
                  <c:v>7.8071960000000011</c:v>
                </c:pt>
                <c:pt idx="478">
                  <c:v>7.823144000000001</c:v>
                </c:pt>
                <c:pt idx="479">
                  <c:v>7.8390920000000008</c:v>
                </c:pt>
                <c:pt idx="480">
                  <c:v>7.8550400000000007</c:v>
                </c:pt>
                <c:pt idx="481">
                  <c:v>7.8709880000000005</c:v>
                </c:pt>
                <c:pt idx="482">
                  <c:v>7.8869360000000004</c:v>
                </c:pt>
                <c:pt idx="483">
                  <c:v>7.9028840000000011</c:v>
                </c:pt>
                <c:pt idx="484">
                  <c:v>7.918832000000001</c:v>
                </c:pt>
                <c:pt idx="485">
                  <c:v>7.9347800000000008</c:v>
                </c:pt>
                <c:pt idx="486">
                  <c:v>7.9507280000000007</c:v>
                </c:pt>
                <c:pt idx="487">
                  <c:v>7.9666760000000005</c:v>
                </c:pt>
                <c:pt idx="488">
                  <c:v>7.9826240000000004</c:v>
                </c:pt>
                <c:pt idx="489">
                  <c:v>7.9985720000000011</c:v>
                </c:pt>
                <c:pt idx="490">
                  <c:v>8.014520000000001</c:v>
                </c:pt>
                <c:pt idx="491">
                  <c:v>8.0304680000000008</c:v>
                </c:pt>
                <c:pt idx="492">
                  <c:v>8.0464160000000007</c:v>
                </c:pt>
                <c:pt idx="493">
                  <c:v>8.0623640000000005</c:v>
                </c:pt>
                <c:pt idx="494">
                  <c:v>8.0783120000000004</c:v>
                </c:pt>
                <c:pt idx="495">
                  <c:v>8.0942600000000002</c:v>
                </c:pt>
                <c:pt idx="496">
                  <c:v>8.1102080000000001</c:v>
                </c:pt>
                <c:pt idx="497">
                  <c:v>8.1261559999999999</c:v>
                </c:pt>
                <c:pt idx="498">
                  <c:v>8.1421039999999998</c:v>
                </c:pt>
                <c:pt idx="499">
                  <c:v>8.1580519999999996</c:v>
                </c:pt>
                <c:pt idx="500">
                  <c:v>8.1739999999999995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2C7-4A6B-8B42-A6EFF22512EF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71306C38-6630-48FE-8F81-79AEAA1A3E73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42C7-4A6B-8B42-A6EFF22512E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74F713C-2BBF-47ED-B2D6-1956588F5246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2C7-4A6B-8B42-A6EFF22512E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D03D46B-953D-4856-B5C2-1B4400F60850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2C7-4A6B-8B42-A6EFF22512E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E82AB03-41E2-47A6-8092-4E81B877B485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2C7-4A6B-8B42-A6EFF22512E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42C7-4A6B-8B42-A6EFF22512E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42C7-4A6B-8B42-A6EFF22512E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42C7-4A6B-8B42-A6EFF22512EF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'080.00'!$K$9:$K$15</c:f>
              <c:numCache>
                <c:formatCode>General</c:formatCode>
                <c:ptCount val="7"/>
                <c:pt idx="0">
                  <c:v>3114</c:v>
                </c:pt>
                <c:pt idx="1">
                  <c:v>3263</c:v>
                </c:pt>
                <c:pt idx="2">
                  <c:v>1507</c:v>
                </c:pt>
                <c:pt idx="3">
                  <c:v>4966</c:v>
                </c:pt>
              </c:numCache>
            </c:numRef>
          </c:xVal>
          <c:yVal>
            <c:numRef>
              <c:f>'080.00'!$L$9:$L$15</c:f>
              <c:numCache>
                <c:formatCode>0.00</c:formatCode>
                <c:ptCount val="7"/>
                <c:pt idx="0">
                  <c:v>4.3385060000000006</c:v>
                </c:pt>
                <c:pt idx="1">
                  <c:v>4.5365270000000004</c:v>
                </c:pt>
                <c:pt idx="2">
                  <c:v>2.2028030000000003</c:v>
                </c:pt>
                <c:pt idx="3">
                  <c:v>6.7998140000000005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'080.00'!$I$9:$I$15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42C7-4A6B-8B42-A6EFF2251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'111.A0'!$Y$5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'111.A0'!$X$6:$X$506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16</c:v>
                </c:pt>
                <c:pt idx="2">
                  <c:v>32</c:v>
                </c:pt>
                <c:pt idx="3">
                  <c:v>48</c:v>
                </c:pt>
                <c:pt idx="4">
                  <c:v>64</c:v>
                </c:pt>
                <c:pt idx="5">
                  <c:v>80</c:v>
                </c:pt>
                <c:pt idx="6">
                  <c:v>96</c:v>
                </c:pt>
                <c:pt idx="7">
                  <c:v>112</c:v>
                </c:pt>
                <c:pt idx="8">
                  <c:v>128</c:v>
                </c:pt>
                <c:pt idx="9">
                  <c:v>144</c:v>
                </c:pt>
                <c:pt idx="10">
                  <c:v>160</c:v>
                </c:pt>
                <c:pt idx="11">
                  <c:v>176</c:v>
                </c:pt>
                <c:pt idx="12">
                  <c:v>192</c:v>
                </c:pt>
                <c:pt idx="13">
                  <c:v>208</c:v>
                </c:pt>
                <c:pt idx="14">
                  <c:v>224</c:v>
                </c:pt>
                <c:pt idx="15">
                  <c:v>240</c:v>
                </c:pt>
                <c:pt idx="16">
                  <c:v>256</c:v>
                </c:pt>
                <c:pt idx="17">
                  <c:v>272</c:v>
                </c:pt>
                <c:pt idx="18">
                  <c:v>288</c:v>
                </c:pt>
                <c:pt idx="19">
                  <c:v>304</c:v>
                </c:pt>
                <c:pt idx="20">
                  <c:v>320</c:v>
                </c:pt>
                <c:pt idx="21">
                  <c:v>336</c:v>
                </c:pt>
                <c:pt idx="22">
                  <c:v>352</c:v>
                </c:pt>
                <c:pt idx="23">
                  <c:v>368</c:v>
                </c:pt>
                <c:pt idx="24">
                  <c:v>384</c:v>
                </c:pt>
                <c:pt idx="25">
                  <c:v>400</c:v>
                </c:pt>
                <c:pt idx="26">
                  <c:v>416</c:v>
                </c:pt>
                <c:pt idx="27">
                  <c:v>432</c:v>
                </c:pt>
                <c:pt idx="28">
                  <c:v>448</c:v>
                </c:pt>
                <c:pt idx="29">
                  <c:v>464</c:v>
                </c:pt>
                <c:pt idx="30">
                  <c:v>480</c:v>
                </c:pt>
                <c:pt idx="31">
                  <c:v>496</c:v>
                </c:pt>
                <c:pt idx="32">
                  <c:v>512</c:v>
                </c:pt>
                <c:pt idx="33">
                  <c:v>528</c:v>
                </c:pt>
                <c:pt idx="34">
                  <c:v>544</c:v>
                </c:pt>
                <c:pt idx="35">
                  <c:v>560</c:v>
                </c:pt>
                <c:pt idx="36">
                  <c:v>576</c:v>
                </c:pt>
                <c:pt idx="37">
                  <c:v>592</c:v>
                </c:pt>
                <c:pt idx="38">
                  <c:v>608</c:v>
                </c:pt>
                <c:pt idx="39">
                  <c:v>624</c:v>
                </c:pt>
                <c:pt idx="40">
                  <c:v>640</c:v>
                </c:pt>
                <c:pt idx="41">
                  <c:v>656</c:v>
                </c:pt>
                <c:pt idx="42">
                  <c:v>672</c:v>
                </c:pt>
                <c:pt idx="43">
                  <c:v>688</c:v>
                </c:pt>
                <c:pt idx="44">
                  <c:v>704</c:v>
                </c:pt>
                <c:pt idx="45">
                  <c:v>720</c:v>
                </c:pt>
                <c:pt idx="46">
                  <c:v>736</c:v>
                </c:pt>
                <c:pt idx="47">
                  <c:v>752</c:v>
                </c:pt>
                <c:pt idx="48">
                  <c:v>768</c:v>
                </c:pt>
                <c:pt idx="49">
                  <c:v>784</c:v>
                </c:pt>
                <c:pt idx="50">
                  <c:v>800</c:v>
                </c:pt>
                <c:pt idx="51">
                  <c:v>816</c:v>
                </c:pt>
                <c:pt idx="52">
                  <c:v>832</c:v>
                </c:pt>
                <c:pt idx="53">
                  <c:v>848</c:v>
                </c:pt>
                <c:pt idx="54">
                  <c:v>864</c:v>
                </c:pt>
                <c:pt idx="55">
                  <c:v>880</c:v>
                </c:pt>
                <c:pt idx="56">
                  <c:v>896</c:v>
                </c:pt>
                <c:pt idx="57">
                  <c:v>912</c:v>
                </c:pt>
                <c:pt idx="58">
                  <c:v>928</c:v>
                </c:pt>
                <c:pt idx="59">
                  <c:v>944</c:v>
                </c:pt>
                <c:pt idx="60">
                  <c:v>960</c:v>
                </c:pt>
                <c:pt idx="61">
                  <c:v>976</c:v>
                </c:pt>
                <c:pt idx="62">
                  <c:v>992</c:v>
                </c:pt>
                <c:pt idx="63">
                  <c:v>1008</c:v>
                </c:pt>
                <c:pt idx="64">
                  <c:v>1024</c:v>
                </c:pt>
                <c:pt idx="65">
                  <c:v>1040</c:v>
                </c:pt>
                <c:pt idx="66">
                  <c:v>1056</c:v>
                </c:pt>
                <c:pt idx="67">
                  <c:v>1072</c:v>
                </c:pt>
                <c:pt idx="68">
                  <c:v>1088</c:v>
                </c:pt>
                <c:pt idx="69">
                  <c:v>1104</c:v>
                </c:pt>
                <c:pt idx="70">
                  <c:v>1120</c:v>
                </c:pt>
                <c:pt idx="71">
                  <c:v>1136</c:v>
                </c:pt>
                <c:pt idx="72">
                  <c:v>1152</c:v>
                </c:pt>
                <c:pt idx="73">
                  <c:v>1168</c:v>
                </c:pt>
                <c:pt idx="74">
                  <c:v>1184</c:v>
                </c:pt>
                <c:pt idx="75">
                  <c:v>1200</c:v>
                </c:pt>
                <c:pt idx="76">
                  <c:v>1216</c:v>
                </c:pt>
                <c:pt idx="77">
                  <c:v>1232</c:v>
                </c:pt>
                <c:pt idx="78">
                  <c:v>1248</c:v>
                </c:pt>
                <c:pt idx="79">
                  <c:v>1264</c:v>
                </c:pt>
                <c:pt idx="80">
                  <c:v>1280</c:v>
                </c:pt>
                <c:pt idx="81">
                  <c:v>1296</c:v>
                </c:pt>
                <c:pt idx="82">
                  <c:v>1312</c:v>
                </c:pt>
                <c:pt idx="83">
                  <c:v>1328</c:v>
                </c:pt>
                <c:pt idx="84">
                  <c:v>1344</c:v>
                </c:pt>
                <c:pt idx="85">
                  <c:v>1360</c:v>
                </c:pt>
                <c:pt idx="86">
                  <c:v>1376</c:v>
                </c:pt>
                <c:pt idx="87">
                  <c:v>1392</c:v>
                </c:pt>
                <c:pt idx="88">
                  <c:v>1408</c:v>
                </c:pt>
                <c:pt idx="89">
                  <c:v>1424</c:v>
                </c:pt>
                <c:pt idx="90">
                  <c:v>1440</c:v>
                </c:pt>
                <c:pt idx="91">
                  <c:v>1456</c:v>
                </c:pt>
                <c:pt idx="92">
                  <c:v>1472</c:v>
                </c:pt>
                <c:pt idx="93">
                  <c:v>1488</c:v>
                </c:pt>
                <c:pt idx="94">
                  <c:v>1504</c:v>
                </c:pt>
                <c:pt idx="95">
                  <c:v>1520</c:v>
                </c:pt>
                <c:pt idx="96">
                  <c:v>1536</c:v>
                </c:pt>
                <c:pt idx="97">
                  <c:v>1552</c:v>
                </c:pt>
                <c:pt idx="98">
                  <c:v>1568</c:v>
                </c:pt>
                <c:pt idx="99">
                  <c:v>1584</c:v>
                </c:pt>
                <c:pt idx="100">
                  <c:v>1600</c:v>
                </c:pt>
                <c:pt idx="101">
                  <c:v>1616</c:v>
                </c:pt>
                <c:pt idx="102">
                  <c:v>1632</c:v>
                </c:pt>
                <c:pt idx="103">
                  <c:v>1648</c:v>
                </c:pt>
                <c:pt idx="104">
                  <c:v>1664</c:v>
                </c:pt>
                <c:pt idx="105">
                  <c:v>1680</c:v>
                </c:pt>
                <c:pt idx="106">
                  <c:v>1696</c:v>
                </c:pt>
                <c:pt idx="107">
                  <c:v>1712</c:v>
                </c:pt>
                <c:pt idx="108">
                  <c:v>1728</c:v>
                </c:pt>
                <c:pt idx="109">
                  <c:v>1744</c:v>
                </c:pt>
                <c:pt idx="110">
                  <c:v>1760</c:v>
                </c:pt>
                <c:pt idx="111">
                  <c:v>1776</c:v>
                </c:pt>
                <c:pt idx="112">
                  <c:v>1792</c:v>
                </c:pt>
                <c:pt idx="113">
                  <c:v>1808</c:v>
                </c:pt>
                <c:pt idx="114">
                  <c:v>1824</c:v>
                </c:pt>
                <c:pt idx="115">
                  <c:v>1840</c:v>
                </c:pt>
                <c:pt idx="116">
                  <c:v>1856</c:v>
                </c:pt>
                <c:pt idx="117">
                  <c:v>1872</c:v>
                </c:pt>
                <c:pt idx="118">
                  <c:v>1888</c:v>
                </c:pt>
                <c:pt idx="119">
                  <c:v>1904</c:v>
                </c:pt>
                <c:pt idx="120">
                  <c:v>1920</c:v>
                </c:pt>
                <c:pt idx="121">
                  <c:v>1936</c:v>
                </c:pt>
                <c:pt idx="122">
                  <c:v>1952</c:v>
                </c:pt>
                <c:pt idx="123">
                  <c:v>1968</c:v>
                </c:pt>
                <c:pt idx="124">
                  <c:v>1984</c:v>
                </c:pt>
                <c:pt idx="125">
                  <c:v>2000</c:v>
                </c:pt>
                <c:pt idx="126">
                  <c:v>2016</c:v>
                </c:pt>
                <c:pt idx="127">
                  <c:v>2032</c:v>
                </c:pt>
                <c:pt idx="128">
                  <c:v>2048</c:v>
                </c:pt>
                <c:pt idx="129">
                  <c:v>2064</c:v>
                </c:pt>
                <c:pt idx="130">
                  <c:v>2080</c:v>
                </c:pt>
                <c:pt idx="131">
                  <c:v>2096</c:v>
                </c:pt>
                <c:pt idx="132">
                  <c:v>2112</c:v>
                </c:pt>
                <c:pt idx="133">
                  <c:v>2128</c:v>
                </c:pt>
                <c:pt idx="134">
                  <c:v>2144</c:v>
                </c:pt>
                <c:pt idx="135">
                  <c:v>2160</c:v>
                </c:pt>
                <c:pt idx="136">
                  <c:v>2176</c:v>
                </c:pt>
                <c:pt idx="137">
                  <c:v>2192</c:v>
                </c:pt>
                <c:pt idx="138">
                  <c:v>2208</c:v>
                </c:pt>
                <c:pt idx="139">
                  <c:v>2224</c:v>
                </c:pt>
                <c:pt idx="140">
                  <c:v>2240</c:v>
                </c:pt>
                <c:pt idx="141">
                  <c:v>2256</c:v>
                </c:pt>
                <c:pt idx="142">
                  <c:v>2272</c:v>
                </c:pt>
                <c:pt idx="143">
                  <c:v>2288</c:v>
                </c:pt>
                <c:pt idx="144">
                  <c:v>2304</c:v>
                </c:pt>
                <c:pt idx="145">
                  <c:v>2320</c:v>
                </c:pt>
                <c:pt idx="146">
                  <c:v>2336</c:v>
                </c:pt>
                <c:pt idx="147">
                  <c:v>2352</c:v>
                </c:pt>
                <c:pt idx="148">
                  <c:v>2368</c:v>
                </c:pt>
                <c:pt idx="149">
                  <c:v>2384</c:v>
                </c:pt>
                <c:pt idx="150">
                  <c:v>2400</c:v>
                </c:pt>
                <c:pt idx="151">
                  <c:v>2416</c:v>
                </c:pt>
                <c:pt idx="152">
                  <c:v>2432</c:v>
                </c:pt>
                <c:pt idx="153">
                  <c:v>2448</c:v>
                </c:pt>
                <c:pt idx="154">
                  <c:v>2464</c:v>
                </c:pt>
                <c:pt idx="155">
                  <c:v>2480</c:v>
                </c:pt>
                <c:pt idx="156">
                  <c:v>2496</c:v>
                </c:pt>
                <c:pt idx="157">
                  <c:v>2512</c:v>
                </c:pt>
                <c:pt idx="158">
                  <c:v>2528</c:v>
                </c:pt>
                <c:pt idx="159">
                  <c:v>2544</c:v>
                </c:pt>
                <c:pt idx="160">
                  <c:v>2560</c:v>
                </c:pt>
                <c:pt idx="161">
                  <c:v>2576</c:v>
                </c:pt>
                <c:pt idx="162">
                  <c:v>2592</c:v>
                </c:pt>
                <c:pt idx="163">
                  <c:v>2608</c:v>
                </c:pt>
                <c:pt idx="164">
                  <c:v>2624</c:v>
                </c:pt>
                <c:pt idx="165">
                  <c:v>2640</c:v>
                </c:pt>
                <c:pt idx="166">
                  <c:v>2656</c:v>
                </c:pt>
                <c:pt idx="167">
                  <c:v>2672</c:v>
                </c:pt>
                <c:pt idx="168">
                  <c:v>2688</c:v>
                </c:pt>
                <c:pt idx="169">
                  <c:v>2704</c:v>
                </c:pt>
                <c:pt idx="170">
                  <c:v>2720</c:v>
                </c:pt>
                <c:pt idx="171">
                  <c:v>2736</c:v>
                </c:pt>
                <c:pt idx="172">
                  <c:v>2752</c:v>
                </c:pt>
                <c:pt idx="173">
                  <c:v>2768</c:v>
                </c:pt>
                <c:pt idx="174">
                  <c:v>2784</c:v>
                </c:pt>
                <c:pt idx="175">
                  <c:v>2800</c:v>
                </c:pt>
                <c:pt idx="176">
                  <c:v>2816</c:v>
                </c:pt>
                <c:pt idx="177">
                  <c:v>2832</c:v>
                </c:pt>
                <c:pt idx="178">
                  <c:v>2848</c:v>
                </c:pt>
                <c:pt idx="179">
                  <c:v>2864</c:v>
                </c:pt>
                <c:pt idx="180">
                  <c:v>2880</c:v>
                </c:pt>
                <c:pt idx="181">
                  <c:v>2896</c:v>
                </c:pt>
                <c:pt idx="182">
                  <c:v>2912</c:v>
                </c:pt>
                <c:pt idx="183">
                  <c:v>2928</c:v>
                </c:pt>
                <c:pt idx="184">
                  <c:v>2944</c:v>
                </c:pt>
                <c:pt idx="185">
                  <c:v>2960</c:v>
                </c:pt>
                <c:pt idx="186">
                  <c:v>2976</c:v>
                </c:pt>
                <c:pt idx="187">
                  <c:v>2992</c:v>
                </c:pt>
                <c:pt idx="188">
                  <c:v>3008</c:v>
                </c:pt>
                <c:pt idx="189">
                  <c:v>3024</c:v>
                </c:pt>
                <c:pt idx="190">
                  <c:v>3040</c:v>
                </c:pt>
                <c:pt idx="191">
                  <c:v>3056</c:v>
                </c:pt>
                <c:pt idx="192">
                  <c:v>3072</c:v>
                </c:pt>
                <c:pt idx="193">
                  <c:v>3088</c:v>
                </c:pt>
                <c:pt idx="194">
                  <c:v>3104</c:v>
                </c:pt>
                <c:pt idx="195">
                  <c:v>3120</c:v>
                </c:pt>
                <c:pt idx="196">
                  <c:v>3136</c:v>
                </c:pt>
                <c:pt idx="197">
                  <c:v>3152</c:v>
                </c:pt>
                <c:pt idx="198">
                  <c:v>3168</c:v>
                </c:pt>
                <c:pt idx="199">
                  <c:v>3184</c:v>
                </c:pt>
                <c:pt idx="200">
                  <c:v>3200</c:v>
                </c:pt>
                <c:pt idx="201">
                  <c:v>3216</c:v>
                </c:pt>
                <c:pt idx="202">
                  <c:v>3232</c:v>
                </c:pt>
                <c:pt idx="203">
                  <c:v>3248</c:v>
                </c:pt>
                <c:pt idx="204">
                  <c:v>3264</c:v>
                </c:pt>
                <c:pt idx="205">
                  <c:v>3280</c:v>
                </c:pt>
                <c:pt idx="206">
                  <c:v>3296</c:v>
                </c:pt>
                <c:pt idx="207">
                  <c:v>3312</c:v>
                </c:pt>
                <c:pt idx="208">
                  <c:v>3328</c:v>
                </c:pt>
                <c:pt idx="209">
                  <c:v>3344</c:v>
                </c:pt>
                <c:pt idx="210">
                  <c:v>3360</c:v>
                </c:pt>
                <c:pt idx="211">
                  <c:v>3376</c:v>
                </c:pt>
                <c:pt idx="212">
                  <c:v>3392</c:v>
                </c:pt>
                <c:pt idx="213">
                  <c:v>3408</c:v>
                </c:pt>
                <c:pt idx="214">
                  <c:v>3424</c:v>
                </c:pt>
                <c:pt idx="215">
                  <c:v>3440</c:v>
                </c:pt>
                <c:pt idx="216">
                  <c:v>3456</c:v>
                </c:pt>
                <c:pt idx="217">
                  <c:v>3472</c:v>
                </c:pt>
                <c:pt idx="218">
                  <c:v>3488</c:v>
                </c:pt>
                <c:pt idx="219">
                  <c:v>3504</c:v>
                </c:pt>
                <c:pt idx="220">
                  <c:v>3520</c:v>
                </c:pt>
                <c:pt idx="221">
                  <c:v>3536</c:v>
                </c:pt>
                <c:pt idx="222">
                  <c:v>3552</c:v>
                </c:pt>
                <c:pt idx="223">
                  <c:v>3568</c:v>
                </c:pt>
                <c:pt idx="224">
                  <c:v>3584</c:v>
                </c:pt>
                <c:pt idx="225">
                  <c:v>3600</c:v>
                </c:pt>
                <c:pt idx="226">
                  <c:v>3616</c:v>
                </c:pt>
                <c:pt idx="227">
                  <c:v>3632</c:v>
                </c:pt>
                <c:pt idx="228">
                  <c:v>3648</c:v>
                </c:pt>
                <c:pt idx="229">
                  <c:v>3664</c:v>
                </c:pt>
                <c:pt idx="230">
                  <c:v>3680</c:v>
                </c:pt>
                <c:pt idx="231">
                  <c:v>3696</c:v>
                </c:pt>
                <c:pt idx="232">
                  <c:v>3712</c:v>
                </c:pt>
                <c:pt idx="233">
                  <c:v>3728</c:v>
                </c:pt>
                <c:pt idx="234">
                  <c:v>3744</c:v>
                </c:pt>
                <c:pt idx="235">
                  <c:v>3760</c:v>
                </c:pt>
                <c:pt idx="236">
                  <c:v>3776</c:v>
                </c:pt>
                <c:pt idx="237">
                  <c:v>3792</c:v>
                </c:pt>
                <c:pt idx="238">
                  <c:v>3808</c:v>
                </c:pt>
                <c:pt idx="239">
                  <c:v>3824</c:v>
                </c:pt>
                <c:pt idx="240">
                  <c:v>3840</c:v>
                </c:pt>
                <c:pt idx="241">
                  <c:v>3856</c:v>
                </c:pt>
                <c:pt idx="242">
                  <c:v>3872</c:v>
                </c:pt>
                <c:pt idx="243">
                  <c:v>3888</c:v>
                </c:pt>
                <c:pt idx="244">
                  <c:v>3904</c:v>
                </c:pt>
                <c:pt idx="245">
                  <c:v>3920</c:v>
                </c:pt>
                <c:pt idx="246">
                  <c:v>3936</c:v>
                </c:pt>
                <c:pt idx="247">
                  <c:v>3952</c:v>
                </c:pt>
                <c:pt idx="248">
                  <c:v>3968</c:v>
                </c:pt>
                <c:pt idx="249">
                  <c:v>3984</c:v>
                </c:pt>
                <c:pt idx="250">
                  <c:v>4000</c:v>
                </c:pt>
                <c:pt idx="251">
                  <c:v>4016</c:v>
                </c:pt>
                <c:pt idx="252">
                  <c:v>4032</c:v>
                </c:pt>
                <c:pt idx="253">
                  <c:v>4048</c:v>
                </c:pt>
                <c:pt idx="254">
                  <c:v>4064</c:v>
                </c:pt>
                <c:pt idx="255">
                  <c:v>4080</c:v>
                </c:pt>
                <c:pt idx="256">
                  <c:v>4096</c:v>
                </c:pt>
                <c:pt idx="257">
                  <c:v>4112</c:v>
                </c:pt>
                <c:pt idx="258">
                  <c:v>4128</c:v>
                </c:pt>
                <c:pt idx="259">
                  <c:v>4144</c:v>
                </c:pt>
                <c:pt idx="260">
                  <c:v>4160</c:v>
                </c:pt>
                <c:pt idx="261">
                  <c:v>4176</c:v>
                </c:pt>
                <c:pt idx="262">
                  <c:v>4192</c:v>
                </c:pt>
                <c:pt idx="263">
                  <c:v>4208</c:v>
                </c:pt>
                <c:pt idx="264">
                  <c:v>4224</c:v>
                </c:pt>
                <c:pt idx="265">
                  <c:v>4240</c:v>
                </c:pt>
                <c:pt idx="266">
                  <c:v>4256</c:v>
                </c:pt>
                <c:pt idx="267">
                  <c:v>4272</c:v>
                </c:pt>
                <c:pt idx="268">
                  <c:v>4288</c:v>
                </c:pt>
                <c:pt idx="269">
                  <c:v>4304</c:v>
                </c:pt>
                <c:pt idx="270">
                  <c:v>4320</c:v>
                </c:pt>
                <c:pt idx="271">
                  <c:v>4336</c:v>
                </c:pt>
                <c:pt idx="272">
                  <c:v>4352</c:v>
                </c:pt>
                <c:pt idx="273">
                  <c:v>4368</c:v>
                </c:pt>
                <c:pt idx="274">
                  <c:v>4384</c:v>
                </c:pt>
                <c:pt idx="275">
                  <c:v>4400</c:v>
                </c:pt>
                <c:pt idx="276">
                  <c:v>4416</c:v>
                </c:pt>
                <c:pt idx="277">
                  <c:v>4432</c:v>
                </c:pt>
                <c:pt idx="278">
                  <c:v>4448</c:v>
                </c:pt>
                <c:pt idx="279">
                  <c:v>4464</c:v>
                </c:pt>
                <c:pt idx="280">
                  <c:v>4480</c:v>
                </c:pt>
                <c:pt idx="281">
                  <c:v>4496</c:v>
                </c:pt>
                <c:pt idx="282">
                  <c:v>4512</c:v>
                </c:pt>
                <c:pt idx="283">
                  <c:v>4528</c:v>
                </c:pt>
                <c:pt idx="284">
                  <c:v>4544</c:v>
                </c:pt>
                <c:pt idx="285">
                  <c:v>4560</c:v>
                </c:pt>
                <c:pt idx="286">
                  <c:v>4576</c:v>
                </c:pt>
                <c:pt idx="287">
                  <c:v>4592</c:v>
                </c:pt>
                <c:pt idx="288">
                  <c:v>4608</c:v>
                </c:pt>
                <c:pt idx="289">
                  <c:v>4624</c:v>
                </c:pt>
                <c:pt idx="290">
                  <c:v>4640</c:v>
                </c:pt>
                <c:pt idx="291">
                  <c:v>4656</c:v>
                </c:pt>
                <c:pt idx="292">
                  <c:v>4672</c:v>
                </c:pt>
                <c:pt idx="293">
                  <c:v>4688</c:v>
                </c:pt>
                <c:pt idx="294">
                  <c:v>4704</c:v>
                </c:pt>
                <c:pt idx="295">
                  <c:v>4720</c:v>
                </c:pt>
                <c:pt idx="296">
                  <c:v>4736</c:v>
                </c:pt>
                <c:pt idx="297">
                  <c:v>4752</c:v>
                </c:pt>
                <c:pt idx="298">
                  <c:v>4768</c:v>
                </c:pt>
                <c:pt idx="299">
                  <c:v>4784</c:v>
                </c:pt>
                <c:pt idx="300">
                  <c:v>4800</c:v>
                </c:pt>
                <c:pt idx="301">
                  <c:v>4816</c:v>
                </c:pt>
                <c:pt idx="302">
                  <c:v>4832</c:v>
                </c:pt>
                <c:pt idx="303">
                  <c:v>4848</c:v>
                </c:pt>
                <c:pt idx="304">
                  <c:v>4864</c:v>
                </c:pt>
                <c:pt idx="305">
                  <c:v>4880</c:v>
                </c:pt>
                <c:pt idx="306">
                  <c:v>4896</c:v>
                </c:pt>
                <c:pt idx="307">
                  <c:v>4912</c:v>
                </c:pt>
                <c:pt idx="308">
                  <c:v>4928</c:v>
                </c:pt>
                <c:pt idx="309">
                  <c:v>4944</c:v>
                </c:pt>
                <c:pt idx="310">
                  <c:v>4960</c:v>
                </c:pt>
                <c:pt idx="311">
                  <c:v>4976</c:v>
                </c:pt>
                <c:pt idx="312">
                  <c:v>4992</c:v>
                </c:pt>
                <c:pt idx="313">
                  <c:v>5008</c:v>
                </c:pt>
                <c:pt idx="314">
                  <c:v>5024</c:v>
                </c:pt>
                <c:pt idx="315">
                  <c:v>5040</c:v>
                </c:pt>
                <c:pt idx="316">
                  <c:v>5056</c:v>
                </c:pt>
                <c:pt idx="317">
                  <c:v>5072</c:v>
                </c:pt>
                <c:pt idx="318">
                  <c:v>5088</c:v>
                </c:pt>
                <c:pt idx="319">
                  <c:v>5104</c:v>
                </c:pt>
                <c:pt idx="320">
                  <c:v>5120</c:v>
                </c:pt>
                <c:pt idx="321">
                  <c:v>5136</c:v>
                </c:pt>
                <c:pt idx="322">
                  <c:v>5152</c:v>
                </c:pt>
                <c:pt idx="323">
                  <c:v>5168</c:v>
                </c:pt>
                <c:pt idx="324">
                  <c:v>5184</c:v>
                </c:pt>
                <c:pt idx="325">
                  <c:v>5200</c:v>
                </c:pt>
                <c:pt idx="326">
                  <c:v>5216</c:v>
                </c:pt>
                <c:pt idx="327">
                  <c:v>5232</c:v>
                </c:pt>
                <c:pt idx="328">
                  <c:v>5248</c:v>
                </c:pt>
                <c:pt idx="329">
                  <c:v>5264</c:v>
                </c:pt>
                <c:pt idx="330">
                  <c:v>5280</c:v>
                </c:pt>
                <c:pt idx="331">
                  <c:v>5296</c:v>
                </c:pt>
                <c:pt idx="332">
                  <c:v>5312</c:v>
                </c:pt>
                <c:pt idx="333">
                  <c:v>5328</c:v>
                </c:pt>
                <c:pt idx="334">
                  <c:v>5344</c:v>
                </c:pt>
                <c:pt idx="335">
                  <c:v>5360</c:v>
                </c:pt>
                <c:pt idx="336">
                  <c:v>5376</c:v>
                </c:pt>
                <c:pt idx="337">
                  <c:v>5392</c:v>
                </c:pt>
                <c:pt idx="338">
                  <c:v>5408</c:v>
                </c:pt>
                <c:pt idx="339">
                  <c:v>5424</c:v>
                </c:pt>
                <c:pt idx="340">
                  <c:v>5440</c:v>
                </c:pt>
                <c:pt idx="341">
                  <c:v>5456</c:v>
                </c:pt>
                <c:pt idx="342">
                  <c:v>5472</c:v>
                </c:pt>
                <c:pt idx="343">
                  <c:v>5488</c:v>
                </c:pt>
                <c:pt idx="344">
                  <c:v>5504</c:v>
                </c:pt>
                <c:pt idx="345">
                  <c:v>5520</c:v>
                </c:pt>
                <c:pt idx="346">
                  <c:v>5536</c:v>
                </c:pt>
                <c:pt idx="347">
                  <c:v>5552</c:v>
                </c:pt>
                <c:pt idx="348">
                  <c:v>5568</c:v>
                </c:pt>
                <c:pt idx="349">
                  <c:v>5584</c:v>
                </c:pt>
                <c:pt idx="350">
                  <c:v>5600</c:v>
                </c:pt>
                <c:pt idx="351">
                  <c:v>5616</c:v>
                </c:pt>
                <c:pt idx="352">
                  <c:v>5632</c:v>
                </c:pt>
                <c:pt idx="353">
                  <c:v>5648</c:v>
                </c:pt>
                <c:pt idx="354">
                  <c:v>5664</c:v>
                </c:pt>
                <c:pt idx="355">
                  <c:v>5680</c:v>
                </c:pt>
                <c:pt idx="356">
                  <c:v>5696</c:v>
                </c:pt>
                <c:pt idx="357">
                  <c:v>5712</c:v>
                </c:pt>
                <c:pt idx="358">
                  <c:v>5728</c:v>
                </c:pt>
                <c:pt idx="359">
                  <c:v>5744</c:v>
                </c:pt>
                <c:pt idx="360">
                  <c:v>5760</c:v>
                </c:pt>
                <c:pt idx="361">
                  <c:v>5776</c:v>
                </c:pt>
                <c:pt idx="362">
                  <c:v>5792</c:v>
                </c:pt>
                <c:pt idx="363">
                  <c:v>5808</c:v>
                </c:pt>
                <c:pt idx="364">
                  <c:v>5824</c:v>
                </c:pt>
                <c:pt idx="365">
                  <c:v>5840</c:v>
                </c:pt>
                <c:pt idx="366">
                  <c:v>5856</c:v>
                </c:pt>
                <c:pt idx="367">
                  <c:v>5872</c:v>
                </c:pt>
                <c:pt idx="368">
                  <c:v>5888</c:v>
                </c:pt>
                <c:pt idx="369">
                  <c:v>5904</c:v>
                </c:pt>
                <c:pt idx="370">
                  <c:v>5920</c:v>
                </c:pt>
                <c:pt idx="371">
                  <c:v>5936</c:v>
                </c:pt>
                <c:pt idx="372">
                  <c:v>5952</c:v>
                </c:pt>
                <c:pt idx="373">
                  <c:v>5968</c:v>
                </c:pt>
                <c:pt idx="374">
                  <c:v>5984</c:v>
                </c:pt>
                <c:pt idx="375">
                  <c:v>6000</c:v>
                </c:pt>
                <c:pt idx="376">
                  <c:v>6016</c:v>
                </c:pt>
                <c:pt idx="377">
                  <c:v>6032</c:v>
                </c:pt>
                <c:pt idx="378">
                  <c:v>6048</c:v>
                </c:pt>
                <c:pt idx="379">
                  <c:v>6064</c:v>
                </c:pt>
                <c:pt idx="380">
                  <c:v>6080</c:v>
                </c:pt>
                <c:pt idx="381">
                  <c:v>6096</c:v>
                </c:pt>
                <c:pt idx="382">
                  <c:v>6112</c:v>
                </c:pt>
                <c:pt idx="383">
                  <c:v>6128</c:v>
                </c:pt>
                <c:pt idx="384">
                  <c:v>6144</c:v>
                </c:pt>
                <c:pt idx="385">
                  <c:v>6160</c:v>
                </c:pt>
                <c:pt idx="386">
                  <c:v>6176</c:v>
                </c:pt>
                <c:pt idx="387">
                  <c:v>6192</c:v>
                </c:pt>
                <c:pt idx="388">
                  <c:v>6208</c:v>
                </c:pt>
                <c:pt idx="389">
                  <c:v>6224</c:v>
                </c:pt>
                <c:pt idx="390">
                  <c:v>6240</c:v>
                </c:pt>
                <c:pt idx="391">
                  <c:v>6256</c:v>
                </c:pt>
                <c:pt idx="392">
                  <c:v>6272</c:v>
                </c:pt>
                <c:pt idx="393">
                  <c:v>6288</c:v>
                </c:pt>
                <c:pt idx="394">
                  <c:v>6304</c:v>
                </c:pt>
                <c:pt idx="395">
                  <c:v>6320</c:v>
                </c:pt>
                <c:pt idx="396">
                  <c:v>6336</c:v>
                </c:pt>
                <c:pt idx="397">
                  <c:v>6352</c:v>
                </c:pt>
                <c:pt idx="398">
                  <c:v>6368</c:v>
                </c:pt>
                <c:pt idx="399">
                  <c:v>6384</c:v>
                </c:pt>
                <c:pt idx="400">
                  <c:v>6400</c:v>
                </c:pt>
                <c:pt idx="401">
                  <c:v>6416</c:v>
                </c:pt>
                <c:pt idx="402">
                  <c:v>6432</c:v>
                </c:pt>
                <c:pt idx="403">
                  <c:v>6448</c:v>
                </c:pt>
                <c:pt idx="404">
                  <c:v>6464</c:v>
                </c:pt>
                <c:pt idx="405">
                  <c:v>6480</c:v>
                </c:pt>
                <c:pt idx="406">
                  <c:v>6496</c:v>
                </c:pt>
                <c:pt idx="407">
                  <c:v>6512</c:v>
                </c:pt>
                <c:pt idx="408">
                  <c:v>6528</c:v>
                </c:pt>
                <c:pt idx="409">
                  <c:v>6544</c:v>
                </c:pt>
                <c:pt idx="410">
                  <c:v>6560</c:v>
                </c:pt>
                <c:pt idx="411">
                  <c:v>6576</c:v>
                </c:pt>
                <c:pt idx="412">
                  <c:v>6592</c:v>
                </c:pt>
                <c:pt idx="413">
                  <c:v>6608</c:v>
                </c:pt>
                <c:pt idx="414">
                  <c:v>6624</c:v>
                </c:pt>
                <c:pt idx="415">
                  <c:v>6640</c:v>
                </c:pt>
                <c:pt idx="416">
                  <c:v>6656</c:v>
                </c:pt>
                <c:pt idx="417">
                  <c:v>6672</c:v>
                </c:pt>
                <c:pt idx="418">
                  <c:v>6688</c:v>
                </c:pt>
                <c:pt idx="419">
                  <c:v>6704</c:v>
                </c:pt>
                <c:pt idx="420">
                  <c:v>6720</c:v>
                </c:pt>
                <c:pt idx="421">
                  <c:v>6736</c:v>
                </c:pt>
                <c:pt idx="422">
                  <c:v>6752</c:v>
                </c:pt>
                <c:pt idx="423">
                  <c:v>6768</c:v>
                </c:pt>
                <c:pt idx="424">
                  <c:v>6784</c:v>
                </c:pt>
                <c:pt idx="425">
                  <c:v>6800</c:v>
                </c:pt>
                <c:pt idx="426">
                  <c:v>6816</c:v>
                </c:pt>
                <c:pt idx="427">
                  <c:v>6832</c:v>
                </c:pt>
                <c:pt idx="428">
                  <c:v>6848</c:v>
                </c:pt>
                <c:pt idx="429">
                  <c:v>6864</c:v>
                </c:pt>
                <c:pt idx="430">
                  <c:v>6880</c:v>
                </c:pt>
                <c:pt idx="431">
                  <c:v>6896</c:v>
                </c:pt>
                <c:pt idx="432">
                  <c:v>6912</c:v>
                </c:pt>
                <c:pt idx="433">
                  <c:v>6928</c:v>
                </c:pt>
                <c:pt idx="434">
                  <c:v>6944</c:v>
                </c:pt>
                <c:pt idx="435">
                  <c:v>6960</c:v>
                </c:pt>
                <c:pt idx="436">
                  <c:v>6976</c:v>
                </c:pt>
                <c:pt idx="437">
                  <c:v>6992</c:v>
                </c:pt>
                <c:pt idx="438">
                  <c:v>7008</c:v>
                </c:pt>
                <c:pt idx="439">
                  <c:v>7024</c:v>
                </c:pt>
                <c:pt idx="440">
                  <c:v>7040</c:v>
                </c:pt>
                <c:pt idx="441">
                  <c:v>7056</c:v>
                </c:pt>
                <c:pt idx="442">
                  <c:v>7072</c:v>
                </c:pt>
                <c:pt idx="443">
                  <c:v>7088</c:v>
                </c:pt>
                <c:pt idx="444">
                  <c:v>7104</c:v>
                </c:pt>
                <c:pt idx="445">
                  <c:v>7120</c:v>
                </c:pt>
                <c:pt idx="446">
                  <c:v>7136</c:v>
                </c:pt>
                <c:pt idx="447">
                  <c:v>7152</c:v>
                </c:pt>
                <c:pt idx="448">
                  <c:v>7168</c:v>
                </c:pt>
                <c:pt idx="449">
                  <c:v>7184</c:v>
                </c:pt>
                <c:pt idx="450">
                  <c:v>7200</c:v>
                </c:pt>
                <c:pt idx="451">
                  <c:v>7216</c:v>
                </c:pt>
                <c:pt idx="452">
                  <c:v>7232</c:v>
                </c:pt>
                <c:pt idx="453">
                  <c:v>7248</c:v>
                </c:pt>
                <c:pt idx="454">
                  <c:v>7264</c:v>
                </c:pt>
                <c:pt idx="455">
                  <c:v>7280</c:v>
                </c:pt>
                <c:pt idx="456">
                  <c:v>7296</c:v>
                </c:pt>
                <c:pt idx="457">
                  <c:v>7312</c:v>
                </c:pt>
                <c:pt idx="458">
                  <c:v>7328</c:v>
                </c:pt>
                <c:pt idx="459">
                  <c:v>7344</c:v>
                </c:pt>
                <c:pt idx="460">
                  <c:v>7360</c:v>
                </c:pt>
                <c:pt idx="461">
                  <c:v>7376</c:v>
                </c:pt>
                <c:pt idx="462">
                  <c:v>7392</c:v>
                </c:pt>
                <c:pt idx="463">
                  <c:v>7408</c:v>
                </c:pt>
                <c:pt idx="464">
                  <c:v>7424</c:v>
                </c:pt>
                <c:pt idx="465">
                  <c:v>7440</c:v>
                </c:pt>
                <c:pt idx="466">
                  <c:v>7456</c:v>
                </c:pt>
                <c:pt idx="467">
                  <c:v>7472</c:v>
                </c:pt>
                <c:pt idx="468">
                  <c:v>7488</c:v>
                </c:pt>
                <c:pt idx="469">
                  <c:v>7504</c:v>
                </c:pt>
                <c:pt idx="470">
                  <c:v>7520</c:v>
                </c:pt>
                <c:pt idx="471">
                  <c:v>7536</c:v>
                </c:pt>
                <c:pt idx="472">
                  <c:v>7552</c:v>
                </c:pt>
                <c:pt idx="473">
                  <c:v>7568</c:v>
                </c:pt>
                <c:pt idx="474">
                  <c:v>7584</c:v>
                </c:pt>
                <c:pt idx="475">
                  <c:v>7600</c:v>
                </c:pt>
                <c:pt idx="476">
                  <c:v>7616</c:v>
                </c:pt>
                <c:pt idx="477">
                  <c:v>7632</c:v>
                </c:pt>
                <c:pt idx="478">
                  <c:v>7648</c:v>
                </c:pt>
                <c:pt idx="479">
                  <c:v>7664</c:v>
                </c:pt>
                <c:pt idx="480">
                  <c:v>7680</c:v>
                </c:pt>
                <c:pt idx="481">
                  <c:v>7696</c:v>
                </c:pt>
                <c:pt idx="482">
                  <c:v>7712</c:v>
                </c:pt>
                <c:pt idx="483">
                  <c:v>7728</c:v>
                </c:pt>
                <c:pt idx="484">
                  <c:v>7744</c:v>
                </c:pt>
                <c:pt idx="485">
                  <c:v>7760</c:v>
                </c:pt>
                <c:pt idx="486">
                  <c:v>7776</c:v>
                </c:pt>
                <c:pt idx="487">
                  <c:v>7792</c:v>
                </c:pt>
                <c:pt idx="488">
                  <c:v>7808</c:v>
                </c:pt>
                <c:pt idx="489">
                  <c:v>7824</c:v>
                </c:pt>
                <c:pt idx="490">
                  <c:v>7840</c:v>
                </c:pt>
                <c:pt idx="491">
                  <c:v>7856</c:v>
                </c:pt>
                <c:pt idx="492">
                  <c:v>7872</c:v>
                </c:pt>
                <c:pt idx="493">
                  <c:v>7888</c:v>
                </c:pt>
                <c:pt idx="494">
                  <c:v>7904</c:v>
                </c:pt>
                <c:pt idx="495">
                  <c:v>7920</c:v>
                </c:pt>
                <c:pt idx="496">
                  <c:v>7936</c:v>
                </c:pt>
                <c:pt idx="497">
                  <c:v>7952</c:v>
                </c:pt>
                <c:pt idx="498">
                  <c:v>7968</c:v>
                </c:pt>
                <c:pt idx="499">
                  <c:v>7984</c:v>
                </c:pt>
                <c:pt idx="500">
                  <c:v>8000</c:v>
                </c:pt>
              </c:numCache>
            </c:numRef>
          </c:xVal>
          <c:yVal>
            <c:numRef>
              <c:f>'111.A0'!$Y$6:$Y$506</c:f>
              <c:numCache>
                <c:formatCode>0.00</c:formatCode>
                <c:ptCount val="501"/>
                <c:pt idx="0">
                  <c:v>0</c:v>
                </c:pt>
                <c:pt idx="1">
                  <c:v>2.4719999999999999E-2</c:v>
                </c:pt>
                <c:pt idx="2">
                  <c:v>4.9439999999999998E-2</c:v>
                </c:pt>
                <c:pt idx="3">
                  <c:v>7.4160000000000004E-2</c:v>
                </c:pt>
                <c:pt idx="4">
                  <c:v>9.8879999999999996E-2</c:v>
                </c:pt>
                <c:pt idx="5">
                  <c:v>0.12359999999999999</c:v>
                </c:pt>
                <c:pt idx="6">
                  <c:v>0.14832000000000001</c:v>
                </c:pt>
                <c:pt idx="7">
                  <c:v>0.17304</c:v>
                </c:pt>
                <c:pt idx="8">
                  <c:v>0.19775999999999999</c:v>
                </c:pt>
                <c:pt idx="9">
                  <c:v>0.22247999999999998</c:v>
                </c:pt>
                <c:pt idx="10">
                  <c:v>0.24719999999999998</c:v>
                </c:pt>
                <c:pt idx="11">
                  <c:v>0.27192</c:v>
                </c:pt>
                <c:pt idx="12">
                  <c:v>0.29664000000000001</c:v>
                </c:pt>
                <c:pt idx="13">
                  <c:v>0.32135999999999998</c:v>
                </c:pt>
                <c:pt idx="14">
                  <c:v>0.34608</c:v>
                </c:pt>
                <c:pt idx="15">
                  <c:v>0.37079999999999996</c:v>
                </c:pt>
                <c:pt idx="16">
                  <c:v>0.39551999999999998</c:v>
                </c:pt>
                <c:pt idx="17">
                  <c:v>0.42024</c:v>
                </c:pt>
                <c:pt idx="18">
                  <c:v>0.44495999999999997</c:v>
                </c:pt>
                <c:pt idx="19">
                  <c:v>0.46967999999999999</c:v>
                </c:pt>
                <c:pt idx="20">
                  <c:v>0.49439999999999995</c:v>
                </c:pt>
                <c:pt idx="21">
                  <c:v>0.51912000000000003</c:v>
                </c:pt>
                <c:pt idx="22">
                  <c:v>0.54383999999999999</c:v>
                </c:pt>
                <c:pt idx="23">
                  <c:v>0.56855999999999995</c:v>
                </c:pt>
                <c:pt idx="24">
                  <c:v>0.59328000000000003</c:v>
                </c:pt>
                <c:pt idx="25">
                  <c:v>0.61799999999999999</c:v>
                </c:pt>
                <c:pt idx="26">
                  <c:v>0.64271999999999996</c:v>
                </c:pt>
                <c:pt idx="27">
                  <c:v>0.66743999999999992</c:v>
                </c:pt>
                <c:pt idx="28">
                  <c:v>0.69216</c:v>
                </c:pt>
                <c:pt idx="29">
                  <c:v>0.71687999999999996</c:v>
                </c:pt>
                <c:pt idx="30">
                  <c:v>0.74159999999999993</c:v>
                </c:pt>
                <c:pt idx="31">
                  <c:v>0.76632</c:v>
                </c:pt>
                <c:pt idx="32">
                  <c:v>0.79103999999999997</c:v>
                </c:pt>
                <c:pt idx="33">
                  <c:v>0.81575999999999993</c:v>
                </c:pt>
                <c:pt idx="34">
                  <c:v>0.84048</c:v>
                </c:pt>
                <c:pt idx="35">
                  <c:v>0.86519999999999997</c:v>
                </c:pt>
                <c:pt idx="36">
                  <c:v>0.88991999999999993</c:v>
                </c:pt>
                <c:pt idx="37">
                  <c:v>0.91464000000000001</c:v>
                </c:pt>
                <c:pt idx="38">
                  <c:v>0.93935999999999997</c:v>
                </c:pt>
                <c:pt idx="39">
                  <c:v>0.96407999999999994</c:v>
                </c:pt>
                <c:pt idx="40">
                  <c:v>0.9887999999999999</c:v>
                </c:pt>
                <c:pt idx="41">
                  <c:v>1.01352</c:v>
                </c:pt>
                <c:pt idx="42">
                  <c:v>1.0382400000000001</c:v>
                </c:pt>
                <c:pt idx="43">
                  <c:v>1.0629599999999999</c:v>
                </c:pt>
                <c:pt idx="44">
                  <c:v>1.08768</c:v>
                </c:pt>
                <c:pt idx="45">
                  <c:v>1.1124000000000001</c:v>
                </c:pt>
                <c:pt idx="46">
                  <c:v>1.1371199999999999</c:v>
                </c:pt>
                <c:pt idx="47">
                  <c:v>1.16184</c:v>
                </c:pt>
                <c:pt idx="48">
                  <c:v>1.1865600000000001</c:v>
                </c:pt>
                <c:pt idx="49">
                  <c:v>1.2112799999999999</c:v>
                </c:pt>
                <c:pt idx="50">
                  <c:v>1.236</c:v>
                </c:pt>
                <c:pt idx="51">
                  <c:v>1.2607199999999998</c:v>
                </c:pt>
                <c:pt idx="52">
                  <c:v>1.2854399999999999</c:v>
                </c:pt>
                <c:pt idx="53">
                  <c:v>1.31016</c:v>
                </c:pt>
                <c:pt idx="54">
                  <c:v>1.3348799999999998</c:v>
                </c:pt>
                <c:pt idx="55">
                  <c:v>1.3595999999999999</c:v>
                </c:pt>
                <c:pt idx="56">
                  <c:v>1.38432</c:v>
                </c:pt>
                <c:pt idx="57">
                  <c:v>1.4090399999999998</c:v>
                </c:pt>
                <c:pt idx="58">
                  <c:v>1.4337599999999999</c:v>
                </c:pt>
                <c:pt idx="59">
                  <c:v>1.45848</c:v>
                </c:pt>
                <c:pt idx="60">
                  <c:v>1.4831999999999999</c:v>
                </c:pt>
                <c:pt idx="61">
                  <c:v>1.5079199999999999</c:v>
                </c:pt>
                <c:pt idx="62">
                  <c:v>1.53264</c:v>
                </c:pt>
                <c:pt idx="63">
                  <c:v>1.5573599999999999</c:v>
                </c:pt>
                <c:pt idx="64">
                  <c:v>1.5820799999999999</c:v>
                </c:pt>
                <c:pt idx="65">
                  <c:v>1.6068</c:v>
                </c:pt>
                <c:pt idx="66">
                  <c:v>1.6315199999999999</c:v>
                </c:pt>
                <c:pt idx="67">
                  <c:v>1.6562399999999999</c:v>
                </c:pt>
                <c:pt idx="68">
                  <c:v>1.68096</c:v>
                </c:pt>
                <c:pt idx="69">
                  <c:v>1.7056799999999999</c:v>
                </c:pt>
                <c:pt idx="70">
                  <c:v>1.7303999999999999</c:v>
                </c:pt>
                <c:pt idx="71">
                  <c:v>1.75512</c:v>
                </c:pt>
                <c:pt idx="72">
                  <c:v>1.7798399999999999</c:v>
                </c:pt>
                <c:pt idx="73">
                  <c:v>1.8045599999999999</c:v>
                </c:pt>
                <c:pt idx="74">
                  <c:v>1.82928</c:v>
                </c:pt>
                <c:pt idx="75">
                  <c:v>1.8539999999999999</c:v>
                </c:pt>
                <c:pt idx="76">
                  <c:v>1.8787199999999999</c:v>
                </c:pt>
                <c:pt idx="77">
                  <c:v>1.90344</c:v>
                </c:pt>
                <c:pt idx="78">
                  <c:v>1.9281599999999999</c:v>
                </c:pt>
                <c:pt idx="79">
                  <c:v>1.9528799999999999</c:v>
                </c:pt>
                <c:pt idx="80">
                  <c:v>1.9775999999999998</c:v>
                </c:pt>
                <c:pt idx="81">
                  <c:v>2.0023200000000001</c:v>
                </c:pt>
                <c:pt idx="82">
                  <c:v>2.02704</c:v>
                </c:pt>
                <c:pt idx="83">
                  <c:v>2.0517599999999998</c:v>
                </c:pt>
                <c:pt idx="84">
                  <c:v>2.0764800000000001</c:v>
                </c:pt>
                <c:pt idx="85">
                  <c:v>2.1012</c:v>
                </c:pt>
                <c:pt idx="86">
                  <c:v>2.1259199999999998</c:v>
                </c:pt>
                <c:pt idx="87">
                  <c:v>2.1506400000000001</c:v>
                </c:pt>
                <c:pt idx="88">
                  <c:v>2.17536</c:v>
                </c:pt>
                <c:pt idx="89">
                  <c:v>2.2000799999999998</c:v>
                </c:pt>
                <c:pt idx="90">
                  <c:v>2.2248000000000001</c:v>
                </c:pt>
                <c:pt idx="91">
                  <c:v>2.24952</c:v>
                </c:pt>
                <c:pt idx="92">
                  <c:v>2.2742399999999998</c:v>
                </c:pt>
                <c:pt idx="93">
                  <c:v>2.2989600000000001</c:v>
                </c:pt>
                <c:pt idx="94">
                  <c:v>2.32368</c:v>
                </c:pt>
                <c:pt idx="95">
                  <c:v>2.3483999999999998</c:v>
                </c:pt>
                <c:pt idx="96">
                  <c:v>2.3731200000000001</c:v>
                </c:pt>
                <c:pt idx="97">
                  <c:v>2.39784</c:v>
                </c:pt>
                <c:pt idx="98">
                  <c:v>2.4225599999999998</c:v>
                </c:pt>
                <c:pt idx="99">
                  <c:v>2.4472799999999997</c:v>
                </c:pt>
                <c:pt idx="100">
                  <c:v>2.472</c:v>
                </c:pt>
                <c:pt idx="101">
                  <c:v>2.4967199999999998</c:v>
                </c:pt>
                <c:pt idx="102">
                  <c:v>2.5214399999999997</c:v>
                </c:pt>
                <c:pt idx="103">
                  <c:v>2.54616</c:v>
                </c:pt>
                <c:pt idx="104">
                  <c:v>2.5708799999999998</c:v>
                </c:pt>
                <c:pt idx="105">
                  <c:v>2.5955999999999997</c:v>
                </c:pt>
                <c:pt idx="106">
                  <c:v>2.62032</c:v>
                </c:pt>
                <c:pt idx="107">
                  <c:v>2.6450399999999998</c:v>
                </c:pt>
                <c:pt idx="108">
                  <c:v>2.6697599999999997</c:v>
                </c:pt>
                <c:pt idx="109">
                  <c:v>5.9715679999999995</c:v>
                </c:pt>
                <c:pt idx="110">
                  <c:v>6.0167199999999994</c:v>
                </c:pt>
                <c:pt idx="111">
                  <c:v>6.0618719999999993</c:v>
                </c:pt>
                <c:pt idx="112">
                  <c:v>6.107024</c:v>
                </c:pt>
                <c:pt idx="113">
                  <c:v>6.1521759999999999</c:v>
                </c:pt>
                <c:pt idx="114">
                  <c:v>6.1973279999999997</c:v>
                </c:pt>
                <c:pt idx="115">
                  <c:v>6.2424799999999996</c:v>
                </c:pt>
                <c:pt idx="116">
                  <c:v>6.2876319999999994</c:v>
                </c:pt>
                <c:pt idx="117">
                  <c:v>6.3327839999999993</c:v>
                </c:pt>
                <c:pt idx="118">
                  <c:v>6.3779359999999992</c:v>
                </c:pt>
                <c:pt idx="119">
                  <c:v>6.4230879999999999</c:v>
                </c:pt>
                <c:pt idx="120">
                  <c:v>6.4682399999999998</c:v>
                </c:pt>
                <c:pt idx="121">
                  <c:v>6.5133919999999996</c:v>
                </c:pt>
                <c:pt idx="122">
                  <c:v>6.5585439999999995</c:v>
                </c:pt>
                <c:pt idx="123">
                  <c:v>6.6036959999999993</c:v>
                </c:pt>
                <c:pt idx="124">
                  <c:v>6.6488479999999992</c:v>
                </c:pt>
                <c:pt idx="125">
                  <c:v>6.694</c:v>
                </c:pt>
                <c:pt idx="126">
                  <c:v>6.7391519999999998</c:v>
                </c:pt>
                <c:pt idx="127">
                  <c:v>6.7843039999999997</c:v>
                </c:pt>
                <c:pt idx="128">
                  <c:v>6.8294559999999995</c:v>
                </c:pt>
                <c:pt idx="129">
                  <c:v>6.8746079999999994</c:v>
                </c:pt>
                <c:pt idx="130">
                  <c:v>6.9197599999999992</c:v>
                </c:pt>
                <c:pt idx="131">
                  <c:v>6.9649119999999991</c:v>
                </c:pt>
                <c:pt idx="132">
                  <c:v>7.0100639999999999</c:v>
                </c:pt>
                <c:pt idx="133">
                  <c:v>7.0552159999999997</c:v>
                </c:pt>
                <c:pt idx="134">
                  <c:v>7.1003679999999996</c:v>
                </c:pt>
                <c:pt idx="135">
                  <c:v>7.1455199999999994</c:v>
                </c:pt>
                <c:pt idx="136">
                  <c:v>7.1906719999999993</c:v>
                </c:pt>
                <c:pt idx="137">
                  <c:v>7.2358239999999991</c:v>
                </c:pt>
                <c:pt idx="138">
                  <c:v>7.2809759999999999</c:v>
                </c:pt>
                <c:pt idx="139">
                  <c:v>7.3261279999999998</c:v>
                </c:pt>
                <c:pt idx="140">
                  <c:v>7.3712799999999996</c:v>
                </c:pt>
                <c:pt idx="141">
                  <c:v>7.4164319999999995</c:v>
                </c:pt>
                <c:pt idx="142">
                  <c:v>7.4615839999999993</c:v>
                </c:pt>
                <c:pt idx="143">
                  <c:v>7.5067359999999992</c:v>
                </c:pt>
                <c:pt idx="144">
                  <c:v>7.551887999999999</c:v>
                </c:pt>
                <c:pt idx="145">
                  <c:v>7.5970399999999998</c:v>
                </c:pt>
                <c:pt idx="146">
                  <c:v>7.6421919999999997</c:v>
                </c:pt>
                <c:pt idx="147">
                  <c:v>7.6873439999999995</c:v>
                </c:pt>
                <c:pt idx="148">
                  <c:v>7.7324959999999994</c:v>
                </c:pt>
                <c:pt idx="149">
                  <c:v>7.7776479999999992</c:v>
                </c:pt>
                <c:pt idx="150">
                  <c:v>7.8227999999999991</c:v>
                </c:pt>
                <c:pt idx="151">
                  <c:v>7.8679519999999998</c:v>
                </c:pt>
                <c:pt idx="152">
                  <c:v>7.9131039999999997</c:v>
                </c:pt>
                <c:pt idx="153">
                  <c:v>7.9582559999999996</c:v>
                </c:pt>
                <c:pt idx="154">
                  <c:v>8.0034080000000003</c:v>
                </c:pt>
                <c:pt idx="155">
                  <c:v>8.0485600000000002</c:v>
                </c:pt>
                <c:pt idx="156">
                  <c:v>8.093712</c:v>
                </c:pt>
                <c:pt idx="157">
                  <c:v>8.1388639999999999</c:v>
                </c:pt>
                <c:pt idx="158">
                  <c:v>8.1840159999999997</c:v>
                </c:pt>
                <c:pt idx="159">
                  <c:v>8.2291679999999996</c:v>
                </c:pt>
                <c:pt idx="160">
                  <c:v>8.2743199999999995</c:v>
                </c:pt>
                <c:pt idx="161">
                  <c:v>8.3194719999999993</c:v>
                </c:pt>
                <c:pt idx="162">
                  <c:v>8.3646239999999992</c:v>
                </c:pt>
                <c:pt idx="163">
                  <c:v>8.409775999999999</c:v>
                </c:pt>
                <c:pt idx="164">
                  <c:v>8.4549280000000007</c:v>
                </c:pt>
                <c:pt idx="165">
                  <c:v>8.5000800000000005</c:v>
                </c:pt>
                <c:pt idx="166">
                  <c:v>8.5452320000000004</c:v>
                </c:pt>
                <c:pt idx="167">
                  <c:v>8.5903840000000002</c:v>
                </c:pt>
                <c:pt idx="168">
                  <c:v>8.6355360000000001</c:v>
                </c:pt>
                <c:pt idx="169">
                  <c:v>8.680688</c:v>
                </c:pt>
                <c:pt idx="170">
                  <c:v>8.7258399999999998</c:v>
                </c:pt>
                <c:pt idx="171">
                  <c:v>8.7709919999999997</c:v>
                </c:pt>
                <c:pt idx="172">
                  <c:v>8.8161439999999995</c:v>
                </c:pt>
                <c:pt idx="173">
                  <c:v>8.8612959999999994</c:v>
                </c:pt>
                <c:pt idx="174">
                  <c:v>8.9064479999999993</c:v>
                </c:pt>
                <c:pt idx="175">
                  <c:v>8.9515999999999991</c:v>
                </c:pt>
                <c:pt idx="176">
                  <c:v>8.9967520000000007</c:v>
                </c:pt>
                <c:pt idx="177">
                  <c:v>9.0419040000000006</c:v>
                </c:pt>
                <c:pt idx="178">
                  <c:v>9.0870560000000005</c:v>
                </c:pt>
                <c:pt idx="179">
                  <c:v>9.1322080000000003</c:v>
                </c:pt>
                <c:pt idx="180">
                  <c:v>9.1773600000000002</c:v>
                </c:pt>
                <c:pt idx="181">
                  <c:v>9.222512</c:v>
                </c:pt>
                <c:pt idx="182">
                  <c:v>9.2676639999999999</c:v>
                </c:pt>
                <c:pt idx="183">
                  <c:v>9.3128159999999998</c:v>
                </c:pt>
                <c:pt idx="184">
                  <c:v>9.3579679999999996</c:v>
                </c:pt>
                <c:pt idx="185">
                  <c:v>9.4031199999999995</c:v>
                </c:pt>
                <c:pt idx="186">
                  <c:v>9.4482720000000011</c:v>
                </c:pt>
                <c:pt idx="187">
                  <c:v>9.493424000000001</c:v>
                </c:pt>
                <c:pt idx="188">
                  <c:v>9.5385760000000008</c:v>
                </c:pt>
                <c:pt idx="189">
                  <c:v>9.5837280000000007</c:v>
                </c:pt>
                <c:pt idx="190">
                  <c:v>9.6288800000000005</c:v>
                </c:pt>
                <c:pt idx="191">
                  <c:v>9.6740320000000004</c:v>
                </c:pt>
                <c:pt idx="192">
                  <c:v>9.7191840000000003</c:v>
                </c:pt>
                <c:pt idx="193">
                  <c:v>9.7643360000000001</c:v>
                </c:pt>
                <c:pt idx="194">
                  <c:v>9.809488</c:v>
                </c:pt>
                <c:pt idx="195">
                  <c:v>9.8546399999999998</c:v>
                </c:pt>
                <c:pt idx="196">
                  <c:v>9.8997919999999997</c:v>
                </c:pt>
                <c:pt idx="197">
                  <c:v>9.9449439999999996</c:v>
                </c:pt>
                <c:pt idx="198">
                  <c:v>9.9900959999999994</c:v>
                </c:pt>
                <c:pt idx="199">
                  <c:v>10.035248000000001</c:v>
                </c:pt>
                <c:pt idx="200">
                  <c:v>10.080400000000001</c:v>
                </c:pt>
                <c:pt idx="201">
                  <c:v>10.125552000000001</c:v>
                </c:pt>
                <c:pt idx="202">
                  <c:v>10.170704000000001</c:v>
                </c:pt>
                <c:pt idx="203">
                  <c:v>10.215856</c:v>
                </c:pt>
                <c:pt idx="204">
                  <c:v>10.261008</c:v>
                </c:pt>
                <c:pt idx="205">
                  <c:v>10.30616</c:v>
                </c:pt>
                <c:pt idx="206">
                  <c:v>10.351312</c:v>
                </c:pt>
                <c:pt idx="207">
                  <c:v>10.396464</c:v>
                </c:pt>
                <c:pt idx="208">
                  <c:v>10.441616</c:v>
                </c:pt>
                <c:pt idx="209">
                  <c:v>10.486768</c:v>
                </c:pt>
                <c:pt idx="210">
                  <c:v>10.53192</c:v>
                </c:pt>
                <c:pt idx="211">
                  <c:v>10.577071999999999</c:v>
                </c:pt>
                <c:pt idx="212">
                  <c:v>10.622224000000001</c:v>
                </c:pt>
                <c:pt idx="213">
                  <c:v>10.667376000000001</c:v>
                </c:pt>
                <c:pt idx="214">
                  <c:v>10.712528000000001</c:v>
                </c:pt>
                <c:pt idx="215">
                  <c:v>10.757680000000001</c:v>
                </c:pt>
                <c:pt idx="216">
                  <c:v>10.802832</c:v>
                </c:pt>
                <c:pt idx="217">
                  <c:v>10.847984</c:v>
                </c:pt>
                <c:pt idx="218">
                  <c:v>10.893136</c:v>
                </c:pt>
                <c:pt idx="219">
                  <c:v>10.938288</c:v>
                </c:pt>
                <c:pt idx="220">
                  <c:v>10.98344</c:v>
                </c:pt>
                <c:pt idx="221">
                  <c:v>11.028592</c:v>
                </c:pt>
                <c:pt idx="222">
                  <c:v>11.073744</c:v>
                </c:pt>
                <c:pt idx="223">
                  <c:v>11.118895999999999</c:v>
                </c:pt>
                <c:pt idx="224">
                  <c:v>11.164048000000001</c:v>
                </c:pt>
                <c:pt idx="225">
                  <c:v>11.209200000000001</c:v>
                </c:pt>
                <c:pt idx="226">
                  <c:v>11.254352000000001</c:v>
                </c:pt>
                <c:pt idx="227">
                  <c:v>11.299504000000001</c:v>
                </c:pt>
                <c:pt idx="228">
                  <c:v>11.344656000000001</c:v>
                </c:pt>
                <c:pt idx="229">
                  <c:v>11.389808</c:v>
                </c:pt>
                <c:pt idx="230">
                  <c:v>11.43496</c:v>
                </c:pt>
                <c:pt idx="231">
                  <c:v>11.480112</c:v>
                </c:pt>
                <c:pt idx="232">
                  <c:v>11.525264</c:v>
                </c:pt>
                <c:pt idx="233">
                  <c:v>11.570416</c:v>
                </c:pt>
                <c:pt idx="234">
                  <c:v>11.615568</c:v>
                </c:pt>
                <c:pt idx="235">
                  <c:v>11.66072</c:v>
                </c:pt>
                <c:pt idx="236">
                  <c:v>11.705871999999999</c:v>
                </c:pt>
                <c:pt idx="237">
                  <c:v>11.751024000000001</c:v>
                </c:pt>
                <c:pt idx="238">
                  <c:v>11.796176000000001</c:v>
                </c:pt>
                <c:pt idx="239">
                  <c:v>11.841328000000001</c:v>
                </c:pt>
                <c:pt idx="240">
                  <c:v>11.886480000000001</c:v>
                </c:pt>
                <c:pt idx="241">
                  <c:v>11.931632</c:v>
                </c:pt>
                <c:pt idx="242">
                  <c:v>11.976784</c:v>
                </c:pt>
                <c:pt idx="243">
                  <c:v>12.021936</c:v>
                </c:pt>
                <c:pt idx="244">
                  <c:v>12.067088</c:v>
                </c:pt>
                <c:pt idx="245">
                  <c:v>12.11224</c:v>
                </c:pt>
                <c:pt idx="246">
                  <c:v>12.157392</c:v>
                </c:pt>
                <c:pt idx="247">
                  <c:v>12.202544</c:v>
                </c:pt>
                <c:pt idx="248">
                  <c:v>12.247695999999999</c:v>
                </c:pt>
                <c:pt idx="249">
                  <c:v>12.292847999999999</c:v>
                </c:pt>
                <c:pt idx="250">
                  <c:v>12.338000000000001</c:v>
                </c:pt>
                <c:pt idx="251">
                  <c:v>12.383152000000001</c:v>
                </c:pt>
                <c:pt idx="252">
                  <c:v>12.428304000000001</c:v>
                </c:pt>
                <c:pt idx="253">
                  <c:v>12.473456000000001</c:v>
                </c:pt>
                <c:pt idx="254">
                  <c:v>12.518608</c:v>
                </c:pt>
                <c:pt idx="255">
                  <c:v>12.56376</c:v>
                </c:pt>
                <c:pt idx="256">
                  <c:v>12.608912</c:v>
                </c:pt>
                <c:pt idx="257">
                  <c:v>12.654064</c:v>
                </c:pt>
                <c:pt idx="258">
                  <c:v>12.699216</c:v>
                </c:pt>
                <c:pt idx="259">
                  <c:v>12.744368</c:v>
                </c:pt>
                <c:pt idx="260">
                  <c:v>12.78952</c:v>
                </c:pt>
                <c:pt idx="261">
                  <c:v>12.834671999999999</c:v>
                </c:pt>
                <c:pt idx="262">
                  <c:v>12.879823999999999</c:v>
                </c:pt>
                <c:pt idx="263">
                  <c:v>12.924976000000001</c:v>
                </c:pt>
                <c:pt idx="264">
                  <c:v>12.970128000000001</c:v>
                </c:pt>
                <c:pt idx="265">
                  <c:v>13.015280000000001</c:v>
                </c:pt>
                <c:pt idx="266">
                  <c:v>13.060432</c:v>
                </c:pt>
                <c:pt idx="267">
                  <c:v>13.105584</c:v>
                </c:pt>
                <c:pt idx="268">
                  <c:v>13.150736</c:v>
                </c:pt>
                <c:pt idx="269">
                  <c:v>13.195888</c:v>
                </c:pt>
                <c:pt idx="270">
                  <c:v>13.24104</c:v>
                </c:pt>
                <c:pt idx="271">
                  <c:v>13.286192</c:v>
                </c:pt>
                <c:pt idx="272">
                  <c:v>13.331344</c:v>
                </c:pt>
                <c:pt idx="273">
                  <c:v>13.376495999999999</c:v>
                </c:pt>
                <c:pt idx="274">
                  <c:v>13.421647999999999</c:v>
                </c:pt>
                <c:pt idx="275">
                  <c:v>13.466799999999999</c:v>
                </c:pt>
                <c:pt idx="276">
                  <c:v>13.511952000000001</c:v>
                </c:pt>
                <c:pt idx="277">
                  <c:v>13.557104000000001</c:v>
                </c:pt>
                <c:pt idx="278">
                  <c:v>13.602256000000001</c:v>
                </c:pt>
                <c:pt idx="279">
                  <c:v>13.647408</c:v>
                </c:pt>
                <c:pt idx="280">
                  <c:v>13.69256</c:v>
                </c:pt>
                <c:pt idx="281">
                  <c:v>13.737712</c:v>
                </c:pt>
                <c:pt idx="282">
                  <c:v>13.782864</c:v>
                </c:pt>
                <c:pt idx="283">
                  <c:v>13.828016</c:v>
                </c:pt>
                <c:pt idx="284">
                  <c:v>13.873168</c:v>
                </c:pt>
                <c:pt idx="285">
                  <c:v>13.91832</c:v>
                </c:pt>
                <c:pt idx="286">
                  <c:v>13.963471999999999</c:v>
                </c:pt>
                <c:pt idx="287">
                  <c:v>14.008623999999999</c:v>
                </c:pt>
                <c:pt idx="288">
                  <c:v>14.053775999999999</c:v>
                </c:pt>
                <c:pt idx="289">
                  <c:v>14.098928000000001</c:v>
                </c:pt>
                <c:pt idx="290">
                  <c:v>14.144080000000001</c:v>
                </c:pt>
                <c:pt idx="291">
                  <c:v>14.189232000000001</c:v>
                </c:pt>
                <c:pt idx="292">
                  <c:v>14.234384</c:v>
                </c:pt>
                <c:pt idx="293">
                  <c:v>14.279536</c:v>
                </c:pt>
                <c:pt idx="294">
                  <c:v>14.324688</c:v>
                </c:pt>
                <c:pt idx="295">
                  <c:v>14.36984</c:v>
                </c:pt>
                <c:pt idx="296">
                  <c:v>14.414992</c:v>
                </c:pt>
                <c:pt idx="297">
                  <c:v>14.460144</c:v>
                </c:pt>
                <c:pt idx="298">
                  <c:v>14.505296</c:v>
                </c:pt>
                <c:pt idx="299">
                  <c:v>14.550447999999999</c:v>
                </c:pt>
                <c:pt idx="300">
                  <c:v>14.595599999999999</c:v>
                </c:pt>
                <c:pt idx="301">
                  <c:v>14.640752000000001</c:v>
                </c:pt>
                <c:pt idx="302">
                  <c:v>14.685904000000001</c:v>
                </c:pt>
                <c:pt idx="303">
                  <c:v>14.731056000000001</c:v>
                </c:pt>
                <c:pt idx="304">
                  <c:v>14.776208</c:v>
                </c:pt>
                <c:pt idx="305">
                  <c:v>14.82136</c:v>
                </c:pt>
                <c:pt idx="306">
                  <c:v>14.866512</c:v>
                </c:pt>
                <c:pt idx="307">
                  <c:v>14.911664</c:v>
                </c:pt>
                <c:pt idx="308">
                  <c:v>14.956816</c:v>
                </c:pt>
                <c:pt idx="309">
                  <c:v>15.001968</c:v>
                </c:pt>
                <c:pt idx="310">
                  <c:v>15.04712</c:v>
                </c:pt>
                <c:pt idx="311">
                  <c:v>15.092271999999999</c:v>
                </c:pt>
                <c:pt idx="312">
                  <c:v>15.137423999999999</c:v>
                </c:pt>
                <c:pt idx="313">
                  <c:v>15.182575999999999</c:v>
                </c:pt>
                <c:pt idx="314">
                  <c:v>15.227728000000001</c:v>
                </c:pt>
                <c:pt idx="315">
                  <c:v>15.272880000000001</c:v>
                </c:pt>
                <c:pt idx="316">
                  <c:v>15.318032000000001</c:v>
                </c:pt>
                <c:pt idx="317">
                  <c:v>15.363184</c:v>
                </c:pt>
                <c:pt idx="318">
                  <c:v>15.408336</c:v>
                </c:pt>
                <c:pt idx="319">
                  <c:v>15.453488</c:v>
                </c:pt>
                <c:pt idx="320">
                  <c:v>15.49864</c:v>
                </c:pt>
                <c:pt idx="321">
                  <c:v>15.543792</c:v>
                </c:pt>
                <c:pt idx="322">
                  <c:v>15.588944</c:v>
                </c:pt>
                <c:pt idx="323">
                  <c:v>15.634096</c:v>
                </c:pt>
                <c:pt idx="324">
                  <c:v>15.679247999999999</c:v>
                </c:pt>
                <c:pt idx="325">
                  <c:v>15.724399999999999</c:v>
                </c:pt>
                <c:pt idx="326">
                  <c:v>15.769551999999999</c:v>
                </c:pt>
                <c:pt idx="327">
                  <c:v>15.814704000000001</c:v>
                </c:pt>
                <c:pt idx="328">
                  <c:v>15.859856000000001</c:v>
                </c:pt>
                <c:pt idx="329">
                  <c:v>15.905008</c:v>
                </c:pt>
                <c:pt idx="330">
                  <c:v>15.95016</c:v>
                </c:pt>
                <c:pt idx="331">
                  <c:v>15.995312</c:v>
                </c:pt>
                <c:pt idx="332">
                  <c:v>16.040464</c:v>
                </c:pt>
                <c:pt idx="333">
                  <c:v>16.085615999999998</c:v>
                </c:pt>
                <c:pt idx="334">
                  <c:v>16.130768</c:v>
                </c:pt>
                <c:pt idx="335">
                  <c:v>16.175919999999998</c:v>
                </c:pt>
                <c:pt idx="336">
                  <c:v>16.221071999999999</c:v>
                </c:pt>
                <c:pt idx="337">
                  <c:v>16.266223999999998</c:v>
                </c:pt>
                <c:pt idx="338">
                  <c:v>16.311375999999999</c:v>
                </c:pt>
                <c:pt idx="339">
                  <c:v>16.356527999999997</c:v>
                </c:pt>
                <c:pt idx="340">
                  <c:v>16.401679999999999</c:v>
                </c:pt>
                <c:pt idx="341">
                  <c:v>16.446832000000001</c:v>
                </c:pt>
                <c:pt idx="342">
                  <c:v>16.491983999999999</c:v>
                </c:pt>
                <c:pt idx="343">
                  <c:v>16.537136</c:v>
                </c:pt>
                <c:pt idx="344">
                  <c:v>16.582287999999998</c:v>
                </c:pt>
                <c:pt idx="345">
                  <c:v>16.62744</c:v>
                </c:pt>
                <c:pt idx="346">
                  <c:v>16.672591999999998</c:v>
                </c:pt>
                <c:pt idx="347">
                  <c:v>16.717744</c:v>
                </c:pt>
                <c:pt idx="348">
                  <c:v>16.762895999999998</c:v>
                </c:pt>
                <c:pt idx="349">
                  <c:v>16.808047999999999</c:v>
                </c:pt>
                <c:pt idx="350">
                  <c:v>16.853199999999998</c:v>
                </c:pt>
                <c:pt idx="351">
                  <c:v>16.898351999999999</c:v>
                </c:pt>
                <c:pt idx="352">
                  <c:v>16.943504000000001</c:v>
                </c:pt>
                <c:pt idx="353">
                  <c:v>16.988655999999999</c:v>
                </c:pt>
                <c:pt idx="354">
                  <c:v>17.033808000000001</c:v>
                </c:pt>
                <c:pt idx="355">
                  <c:v>17.078959999999999</c:v>
                </c:pt>
                <c:pt idx="356">
                  <c:v>17.124112</c:v>
                </c:pt>
                <c:pt idx="357">
                  <c:v>17.169263999999998</c:v>
                </c:pt>
                <c:pt idx="358">
                  <c:v>17.214416</c:v>
                </c:pt>
                <c:pt idx="359">
                  <c:v>17.259568000000002</c:v>
                </c:pt>
                <c:pt idx="360">
                  <c:v>17.30472</c:v>
                </c:pt>
                <c:pt idx="361">
                  <c:v>17.349872000000001</c:v>
                </c:pt>
                <c:pt idx="362">
                  <c:v>17.395023999999999</c:v>
                </c:pt>
                <c:pt idx="363">
                  <c:v>17.440176000000001</c:v>
                </c:pt>
                <c:pt idx="364">
                  <c:v>17.485327999999999</c:v>
                </c:pt>
                <c:pt idx="365">
                  <c:v>17.530480000000001</c:v>
                </c:pt>
                <c:pt idx="366">
                  <c:v>17.575631999999999</c:v>
                </c:pt>
                <c:pt idx="367">
                  <c:v>17.620784</c:v>
                </c:pt>
                <c:pt idx="368">
                  <c:v>17.665935999999999</c:v>
                </c:pt>
                <c:pt idx="369">
                  <c:v>17.711088</c:v>
                </c:pt>
                <c:pt idx="370">
                  <c:v>17.756239999999998</c:v>
                </c:pt>
                <c:pt idx="371">
                  <c:v>17.801392</c:v>
                </c:pt>
                <c:pt idx="372">
                  <c:v>17.846544000000002</c:v>
                </c:pt>
                <c:pt idx="373">
                  <c:v>17.891696</c:v>
                </c:pt>
                <c:pt idx="374">
                  <c:v>17.936848000000001</c:v>
                </c:pt>
                <c:pt idx="375">
                  <c:v>17.981999999999999</c:v>
                </c:pt>
                <c:pt idx="376">
                  <c:v>18.027152000000001</c:v>
                </c:pt>
                <c:pt idx="377">
                  <c:v>18.072303999999999</c:v>
                </c:pt>
                <c:pt idx="378">
                  <c:v>18.117456000000001</c:v>
                </c:pt>
                <c:pt idx="379">
                  <c:v>18.162607999999999</c:v>
                </c:pt>
                <c:pt idx="380">
                  <c:v>18.20776</c:v>
                </c:pt>
                <c:pt idx="381">
                  <c:v>18.252911999999998</c:v>
                </c:pt>
                <c:pt idx="382">
                  <c:v>18.298064</c:v>
                </c:pt>
                <c:pt idx="383">
                  <c:v>18.343215999999998</c:v>
                </c:pt>
                <c:pt idx="384">
                  <c:v>18.388368</c:v>
                </c:pt>
                <c:pt idx="385">
                  <c:v>18.433520000000001</c:v>
                </c:pt>
                <c:pt idx="386">
                  <c:v>18.478672</c:v>
                </c:pt>
                <c:pt idx="387">
                  <c:v>18.523824000000001</c:v>
                </c:pt>
                <c:pt idx="388">
                  <c:v>18.568975999999999</c:v>
                </c:pt>
                <c:pt idx="389">
                  <c:v>18.614128000000001</c:v>
                </c:pt>
                <c:pt idx="390">
                  <c:v>18.659279999999999</c:v>
                </c:pt>
                <c:pt idx="391">
                  <c:v>18.704432000000001</c:v>
                </c:pt>
                <c:pt idx="392">
                  <c:v>18.749583999999999</c:v>
                </c:pt>
                <c:pt idx="393">
                  <c:v>18.794736</c:v>
                </c:pt>
                <c:pt idx="394">
                  <c:v>18.839887999999998</c:v>
                </c:pt>
                <c:pt idx="395">
                  <c:v>18.88504</c:v>
                </c:pt>
                <c:pt idx="396">
                  <c:v>18.930191999999998</c:v>
                </c:pt>
                <c:pt idx="397">
                  <c:v>18.975344</c:v>
                </c:pt>
                <c:pt idx="398">
                  <c:v>19.020496000000001</c:v>
                </c:pt>
                <c:pt idx="399">
                  <c:v>19.065647999999999</c:v>
                </c:pt>
                <c:pt idx="400">
                  <c:v>19.110800000000001</c:v>
                </c:pt>
                <c:pt idx="401">
                  <c:v>19.155951999999999</c:v>
                </c:pt>
                <c:pt idx="402">
                  <c:v>19.201104000000001</c:v>
                </c:pt>
                <c:pt idx="403">
                  <c:v>19.246255999999999</c:v>
                </c:pt>
                <c:pt idx="404">
                  <c:v>19.291408000000001</c:v>
                </c:pt>
                <c:pt idx="405">
                  <c:v>19.336559999999999</c:v>
                </c:pt>
                <c:pt idx="406">
                  <c:v>19.381712</c:v>
                </c:pt>
                <c:pt idx="407">
                  <c:v>19.426863999999998</c:v>
                </c:pt>
                <c:pt idx="408">
                  <c:v>19.472016</c:v>
                </c:pt>
                <c:pt idx="409">
                  <c:v>19.517167999999998</c:v>
                </c:pt>
                <c:pt idx="410">
                  <c:v>19.56232</c:v>
                </c:pt>
                <c:pt idx="411">
                  <c:v>19.607472000000001</c:v>
                </c:pt>
                <c:pt idx="412">
                  <c:v>19.652623999999999</c:v>
                </c:pt>
                <c:pt idx="413">
                  <c:v>19.697776000000001</c:v>
                </c:pt>
                <c:pt idx="414">
                  <c:v>19.742927999999999</c:v>
                </c:pt>
                <c:pt idx="415">
                  <c:v>19.788080000000001</c:v>
                </c:pt>
                <c:pt idx="416">
                  <c:v>19.833231999999999</c:v>
                </c:pt>
                <c:pt idx="417">
                  <c:v>19.878384</c:v>
                </c:pt>
                <c:pt idx="418">
                  <c:v>19.923535999999999</c:v>
                </c:pt>
                <c:pt idx="419">
                  <c:v>19.968688</c:v>
                </c:pt>
                <c:pt idx="420">
                  <c:v>20.013839999999998</c:v>
                </c:pt>
                <c:pt idx="421">
                  <c:v>20.058992</c:v>
                </c:pt>
                <c:pt idx="422">
                  <c:v>20.104143999999998</c:v>
                </c:pt>
                <c:pt idx="423">
                  <c:v>20.149296</c:v>
                </c:pt>
                <c:pt idx="424">
                  <c:v>20.194448000000001</c:v>
                </c:pt>
                <c:pt idx="425">
                  <c:v>20.239599999999999</c:v>
                </c:pt>
                <c:pt idx="426">
                  <c:v>20.284752000000001</c:v>
                </c:pt>
                <c:pt idx="427">
                  <c:v>20.329903999999999</c:v>
                </c:pt>
                <c:pt idx="428">
                  <c:v>20.375056000000001</c:v>
                </c:pt>
                <c:pt idx="429">
                  <c:v>20.420207999999999</c:v>
                </c:pt>
                <c:pt idx="430">
                  <c:v>20.46536</c:v>
                </c:pt>
                <c:pt idx="431">
                  <c:v>20.510511999999999</c:v>
                </c:pt>
                <c:pt idx="432">
                  <c:v>20.555664</c:v>
                </c:pt>
                <c:pt idx="433">
                  <c:v>20.600815999999998</c:v>
                </c:pt>
                <c:pt idx="434">
                  <c:v>20.645968</c:v>
                </c:pt>
                <c:pt idx="435">
                  <c:v>20.691119999999998</c:v>
                </c:pt>
                <c:pt idx="436">
                  <c:v>20.736272</c:v>
                </c:pt>
                <c:pt idx="437">
                  <c:v>20.781424000000001</c:v>
                </c:pt>
                <c:pt idx="438">
                  <c:v>20.826575999999999</c:v>
                </c:pt>
                <c:pt idx="439">
                  <c:v>20.871728000000001</c:v>
                </c:pt>
                <c:pt idx="440">
                  <c:v>20.916879999999999</c:v>
                </c:pt>
                <c:pt idx="441">
                  <c:v>20.962032000000001</c:v>
                </c:pt>
                <c:pt idx="442">
                  <c:v>21.007183999999999</c:v>
                </c:pt>
                <c:pt idx="443">
                  <c:v>21.052336</c:v>
                </c:pt>
                <c:pt idx="444">
                  <c:v>21.097487999999998</c:v>
                </c:pt>
                <c:pt idx="445">
                  <c:v>21.14264</c:v>
                </c:pt>
                <c:pt idx="446">
                  <c:v>21.187791999999998</c:v>
                </c:pt>
                <c:pt idx="447">
                  <c:v>21.232944</c:v>
                </c:pt>
                <c:pt idx="448">
                  <c:v>21.278096000000001</c:v>
                </c:pt>
                <c:pt idx="449">
                  <c:v>21.323248</c:v>
                </c:pt>
                <c:pt idx="450">
                  <c:v>21.368400000000001</c:v>
                </c:pt>
                <c:pt idx="451">
                  <c:v>21.413551999999999</c:v>
                </c:pt>
                <c:pt idx="452">
                  <c:v>21.458704000000001</c:v>
                </c:pt>
                <c:pt idx="453">
                  <c:v>21.503855999999999</c:v>
                </c:pt>
                <c:pt idx="454">
                  <c:v>21.549008000000001</c:v>
                </c:pt>
                <c:pt idx="455">
                  <c:v>21.594159999999999</c:v>
                </c:pt>
                <c:pt idx="456">
                  <c:v>21.639312</c:v>
                </c:pt>
                <c:pt idx="457">
                  <c:v>21.684463999999998</c:v>
                </c:pt>
                <c:pt idx="458">
                  <c:v>21.729616</c:v>
                </c:pt>
                <c:pt idx="459">
                  <c:v>21.774767999999998</c:v>
                </c:pt>
                <c:pt idx="460">
                  <c:v>21.81992</c:v>
                </c:pt>
                <c:pt idx="461">
                  <c:v>21.865072000000001</c:v>
                </c:pt>
                <c:pt idx="462">
                  <c:v>21.910223999999999</c:v>
                </c:pt>
                <c:pt idx="463">
                  <c:v>21.955376000000001</c:v>
                </c:pt>
                <c:pt idx="464">
                  <c:v>22.000527999999999</c:v>
                </c:pt>
                <c:pt idx="465">
                  <c:v>22.045680000000001</c:v>
                </c:pt>
                <c:pt idx="466">
                  <c:v>22.090831999999999</c:v>
                </c:pt>
                <c:pt idx="467">
                  <c:v>22.135984000000001</c:v>
                </c:pt>
                <c:pt idx="468">
                  <c:v>22.181135999999999</c:v>
                </c:pt>
                <c:pt idx="469">
                  <c:v>22.226288</c:v>
                </c:pt>
                <c:pt idx="470">
                  <c:v>22.271439999999998</c:v>
                </c:pt>
                <c:pt idx="471">
                  <c:v>22.316592</c:v>
                </c:pt>
                <c:pt idx="472">
                  <c:v>22.361743999999998</c:v>
                </c:pt>
                <c:pt idx="473">
                  <c:v>22.406896</c:v>
                </c:pt>
                <c:pt idx="474">
                  <c:v>22.452048000000001</c:v>
                </c:pt>
                <c:pt idx="475">
                  <c:v>22.497199999999999</c:v>
                </c:pt>
                <c:pt idx="476">
                  <c:v>22.542352000000001</c:v>
                </c:pt>
                <c:pt idx="477">
                  <c:v>22.587503999999999</c:v>
                </c:pt>
                <c:pt idx="478">
                  <c:v>22.632656000000001</c:v>
                </c:pt>
                <c:pt idx="479">
                  <c:v>22.677807999999999</c:v>
                </c:pt>
                <c:pt idx="480">
                  <c:v>22.72296</c:v>
                </c:pt>
                <c:pt idx="481">
                  <c:v>22.768111999999999</c:v>
                </c:pt>
                <c:pt idx="482">
                  <c:v>22.813264</c:v>
                </c:pt>
                <c:pt idx="483">
                  <c:v>22.858415999999998</c:v>
                </c:pt>
                <c:pt idx="484">
                  <c:v>22.903568</c:v>
                </c:pt>
                <c:pt idx="485">
                  <c:v>22.948719999999998</c:v>
                </c:pt>
                <c:pt idx="486">
                  <c:v>22.993872</c:v>
                </c:pt>
                <c:pt idx="487">
                  <c:v>23.039024000000001</c:v>
                </c:pt>
                <c:pt idx="488">
                  <c:v>23.084175999999999</c:v>
                </c:pt>
                <c:pt idx="489">
                  <c:v>23.129328000000001</c:v>
                </c:pt>
                <c:pt idx="490">
                  <c:v>23.174479999999999</c:v>
                </c:pt>
                <c:pt idx="491">
                  <c:v>23.219632000000001</c:v>
                </c:pt>
                <c:pt idx="492">
                  <c:v>23.264783999999999</c:v>
                </c:pt>
                <c:pt idx="493">
                  <c:v>23.309936</c:v>
                </c:pt>
                <c:pt idx="494">
                  <c:v>23.355087999999999</c:v>
                </c:pt>
                <c:pt idx="495">
                  <c:v>23.40024</c:v>
                </c:pt>
                <c:pt idx="496">
                  <c:v>23.445391999999998</c:v>
                </c:pt>
                <c:pt idx="497">
                  <c:v>23.490544</c:v>
                </c:pt>
                <c:pt idx="498">
                  <c:v>23.535695999999998</c:v>
                </c:pt>
                <c:pt idx="499">
                  <c:v>23.580848</c:v>
                </c:pt>
                <c:pt idx="500">
                  <c:v>23.626000000000001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735-4869-9090-B6FB8B1F9ACF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C0756C57-FB1F-4EEE-9D92-CAC447D6C85A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C735-4869-9090-B6FB8B1F9AC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C70BF02-1A87-4832-B3EF-9EA1AD29EE98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C735-4869-9090-B6FB8B1F9AC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71B77B9-BDB9-4396-93D3-FE937BAF1EB6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735-4869-9090-B6FB8B1F9AC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C97270E-1830-44DF-AB2B-D29D353894AC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C735-4869-9090-B6FB8B1F9AC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C735-4869-9090-B6FB8B1F9AC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C735-4869-9090-B6FB8B1F9AC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C735-4869-9090-B6FB8B1F9ACF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'111.A0'!$K$9:$K$15</c:f>
              <c:numCache>
                <c:formatCode>General</c:formatCode>
                <c:ptCount val="7"/>
                <c:pt idx="0">
                  <c:v>3119</c:v>
                </c:pt>
                <c:pt idx="1">
                  <c:v>3044</c:v>
                </c:pt>
                <c:pt idx="2">
                  <c:v>3125</c:v>
                </c:pt>
                <c:pt idx="3">
                  <c:v>2683</c:v>
                </c:pt>
              </c:numCache>
            </c:numRef>
          </c:xVal>
          <c:yVal>
            <c:numRef>
              <c:f>'111.A0'!$L$9:$L$15</c:f>
              <c:numCache>
                <c:formatCode>0.00</c:formatCode>
                <c:ptCount val="7"/>
                <c:pt idx="0">
                  <c:v>9.8518179999999997</c:v>
                </c:pt>
                <c:pt idx="1">
                  <c:v>9.640168000000001</c:v>
                </c:pt>
                <c:pt idx="2">
                  <c:v>9.8687500000000004</c:v>
                </c:pt>
                <c:pt idx="3">
                  <c:v>8.6214259999999996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'111.A0'!$I$9:$I$15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C735-4869-9090-B6FB8B1F9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'120.A0'!$Y$5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'120.A0'!$X$6:$X$506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9</c:v>
                </c:pt>
                <c:pt idx="2">
                  <c:v>18</c:v>
                </c:pt>
                <c:pt idx="3">
                  <c:v>27</c:v>
                </c:pt>
                <c:pt idx="4">
                  <c:v>36</c:v>
                </c:pt>
                <c:pt idx="5">
                  <c:v>45</c:v>
                </c:pt>
                <c:pt idx="6">
                  <c:v>54</c:v>
                </c:pt>
                <c:pt idx="7">
                  <c:v>63</c:v>
                </c:pt>
                <c:pt idx="8">
                  <c:v>72</c:v>
                </c:pt>
                <c:pt idx="9">
                  <c:v>81</c:v>
                </c:pt>
                <c:pt idx="10">
                  <c:v>90</c:v>
                </c:pt>
                <c:pt idx="11">
                  <c:v>99</c:v>
                </c:pt>
                <c:pt idx="12">
                  <c:v>108</c:v>
                </c:pt>
                <c:pt idx="13">
                  <c:v>117</c:v>
                </c:pt>
                <c:pt idx="14">
                  <c:v>126</c:v>
                </c:pt>
                <c:pt idx="15">
                  <c:v>135</c:v>
                </c:pt>
                <c:pt idx="16">
                  <c:v>144</c:v>
                </c:pt>
                <c:pt idx="17">
                  <c:v>153</c:v>
                </c:pt>
                <c:pt idx="18">
                  <c:v>162</c:v>
                </c:pt>
                <c:pt idx="19">
                  <c:v>171</c:v>
                </c:pt>
                <c:pt idx="20">
                  <c:v>180</c:v>
                </c:pt>
                <c:pt idx="21">
                  <c:v>189</c:v>
                </c:pt>
                <c:pt idx="22">
                  <c:v>198</c:v>
                </c:pt>
                <c:pt idx="23">
                  <c:v>207</c:v>
                </c:pt>
                <c:pt idx="24">
                  <c:v>216</c:v>
                </c:pt>
                <c:pt idx="25">
                  <c:v>225</c:v>
                </c:pt>
                <c:pt idx="26">
                  <c:v>234</c:v>
                </c:pt>
                <c:pt idx="27">
                  <c:v>243</c:v>
                </c:pt>
                <c:pt idx="28">
                  <c:v>252</c:v>
                </c:pt>
                <c:pt idx="29">
                  <c:v>261</c:v>
                </c:pt>
                <c:pt idx="30">
                  <c:v>270</c:v>
                </c:pt>
                <c:pt idx="31">
                  <c:v>279</c:v>
                </c:pt>
                <c:pt idx="32">
                  <c:v>288</c:v>
                </c:pt>
                <c:pt idx="33">
                  <c:v>297</c:v>
                </c:pt>
                <c:pt idx="34">
                  <c:v>306</c:v>
                </c:pt>
                <c:pt idx="35">
                  <c:v>315</c:v>
                </c:pt>
                <c:pt idx="36">
                  <c:v>324</c:v>
                </c:pt>
                <c:pt idx="37">
                  <c:v>333</c:v>
                </c:pt>
                <c:pt idx="38">
                  <c:v>342</c:v>
                </c:pt>
                <c:pt idx="39">
                  <c:v>351</c:v>
                </c:pt>
                <c:pt idx="40">
                  <c:v>360</c:v>
                </c:pt>
                <c:pt idx="41">
                  <c:v>369</c:v>
                </c:pt>
                <c:pt idx="42">
                  <c:v>378</c:v>
                </c:pt>
                <c:pt idx="43">
                  <c:v>387</c:v>
                </c:pt>
                <c:pt idx="44">
                  <c:v>396</c:v>
                </c:pt>
                <c:pt idx="45">
                  <c:v>405</c:v>
                </c:pt>
                <c:pt idx="46">
                  <c:v>414</c:v>
                </c:pt>
                <c:pt idx="47">
                  <c:v>423</c:v>
                </c:pt>
                <c:pt idx="48">
                  <c:v>432</c:v>
                </c:pt>
                <c:pt idx="49">
                  <c:v>441</c:v>
                </c:pt>
                <c:pt idx="50">
                  <c:v>450</c:v>
                </c:pt>
                <c:pt idx="51">
                  <c:v>459</c:v>
                </c:pt>
                <c:pt idx="52">
                  <c:v>468</c:v>
                </c:pt>
                <c:pt idx="53">
                  <c:v>477</c:v>
                </c:pt>
                <c:pt idx="54">
                  <c:v>486</c:v>
                </c:pt>
                <c:pt idx="55">
                  <c:v>495</c:v>
                </c:pt>
                <c:pt idx="56">
                  <c:v>504</c:v>
                </c:pt>
                <c:pt idx="57">
                  <c:v>513</c:v>
                </c:pt>
                <c:pt idx="58">
                  <c:v>522</c:v>
                </c:pt>
                <c:pt idx="59">
                  <c:v>531</c:v>
                </c:pt>
                <c:pt idx="60">
                  <c:v>540</c:v>
                </c:pt>
                <c:pt idx="61">
                  <c:v>549</c:v>
                </c:pt>
                <c:pt idx="62">
                  <c:v>558</c:v>
                </c:pt>
                <c:pt idx="63">
                  <c:v>567</c:v>
                </c:pt>
                <c:pt idx="64">
                  <c:v>576</c:v>
                </c:pt>
                <c:pt idx="65">
                  <c:v>585</c:v>
                </c:pt>
                <c:pt idx="66">
                  <c:v>594</c:v>
                </c:pt>
                <c:pt idx="67">
                  <c:v>603</c:v>
                </c:pt>
                <c:pt idx="68">
                  <c:v>612</c:v>
                </c:pt>
                <c:pt idx="69">
                  <c:v>621</c:v>
                </c:pt>
                <c:pt idx="70">
                  <c:v>630</c:v>
                </c:pt>
                <c:pt idx="71">
                  <c:v>639</c:v>
                </c:pt>
                <c:pt idx="72">
                  <c:v>648</c:v>
                </c:pt>
                <c:pt idx="73">
                  <c:v>657</c:v>
                </c:pt>
                <c:pt idx="74">
                  <c:v>666</c:v>
                </c:pt>
                <c:pt idx="75">
                  <c:v>675</c:v>
                </c:pt>
                <c:pt idx="76">
                  <c:v>684</c:v>
                </c:pt>
                <c:pt idx="77">
                  <c:v>693</c:v>
                </c:pt>
                <c:pt idx="78">
                  <c:v>702</c:v>
                </c:pt>
                <c:pt idx="79">
                  <c:v>711</c:v>
                </c:pt>
                <c:pt idx="80">
                  <c:v>720</c:v>
                </c:pt>
                <c:pt idx="81">
                  <c:v>729</c:v>
                </c:pt>
                <c:pt idx="82">
                  <c:v>738</c:v>
                </c:pt>
                <c:pt idx="83">
                  <c:v>747</c:v>
                </c:pt>
                <c:pt idx="84">
                  <c:v>756</c:v>
                </c:pt>
                <c:pt idx="85">
                  <c:v>765</c:v>
                </c:pt>
                <c:pt idx="86">
                  <c:v>774</c:v>
                </c:pt>
                <c:pt idx="87">
                  <c:v>783</c:v>
                </c:pt>
                <c:pt idx="88">
                  <c:v>792</c:v>
                </c:pt>
                <c:pt idx="89">
                  <c:v>801</c:v>
                </c:pt>
                <c:pt idx="90">
                  <c:v>810</c:v>
                </c:pt>
                <c:pt idx="91">
                  <c:v>819</c:v>
                </c:pt>
                <c:pt idx="92">
                  <c:v>828</c:v>
                </c:pt>
                <c:pt idx="93">
                  <c:v>837</c:v>
                </c:pt>
                <c:pt idx="94">
                  <c:v>846</c:v>
                </c:pt>
                <c:pt idx="95">
                  <c:v>855</c:v>
                </c:pt>
                <c:pt idx="96">
                  <c:v>864</c:v>
                </c:pt>
                <c:pt idx="97">
                  <c:v>873</c:v>
                </c:pt>
                <c:pt idx="98">
                  <c:v>882</c:v>
                </c:pt>
                <c:pt idx="99">
                  <c:v>891</c:v>
                </c:pt>
                <c:pt idx="100">
                  <c:v>900</c:v>
                </c:pt>
                <c:pt idx="101">
                  <c:v>909</c:v>
                </c:pt>
                <c:pt idx="102">
                  <c:v>918</c:v>
                </c:pt>
                <c:pt idx="103">
                  <c:v>927</c:v>
                </c:pt>
                <c:pt idx="104">
                  <c:v>936</c:v>
                </c:pt>
                <c:pt idx="105">
                  <c:v>945</c:v>
                </c:pt>
                <c:pt idx="106">
                  <c:v>954</c:v>
                </c:pt>
                <c:pt idx="107">
                  <c:v>963</c:v>
                </c:pt>
                <c:pt idx="108">
                  <c:v>972</c:v>
                </c:pt>
                <c:pt idx="109">
                  <c:v>981</c:v>
                </c:pt>
                <c:pt idx="110">
                  <c:v>990</c:v>
                </c:pt>
                <c:pt idx="111">
                  <c:v>999</c:v>
                </c:pt>
                <c:pt idx="112">
                  <c:v>1008</c:v>
                </c:pt>
                <c:pt idx="113">
                  <c:v>1017</c:v>
                </c:pt>
                <c:pt idx="114">
                  <c:v>1026</c:v>
                </c:pt>
                <c:pt idx="115">
                  <c:v>1035</c:v>
                </c:pt>
                <c:pt idx="116">
                  <c:v>1044</c:v>
                </c:pt>
                <c:pt idx="117">
                  <c:v>1053</c:v>
                </c:pt>
                <c:pt idx="118">
                  <c:v>1062</c:v>
                </c:pt>
                <c:pt idx="119">
                  <c:v>1071</c:v>
                </c:pt>
                <c:pt idx="120">
                  <c:v>1080</c:v>
                </c:pt>
                <c:pt idx="121">
                  <c:v>1089</c:v>
                </c:pt>
                <c:pt idx="122">
                  <c:v>1098</c:v>
                </c:pt>
                <c:pt idx="123">
                  <c:v>1107</c:v>
                </c:pt>
                <c:pt idx="124">
                  <c:v>1116</c:v>
                </c:pt>
                <c:pt idx="125">
                  <c:v>1125</c:v>
                </c:pt>
                <c:pt idx="126">
                  <c:v>1134</c:v>
                </c:pt>
                <c:pt idx="127">
                  <c:v>1143</c:v>
                </c:pt>
                <c:pt idx="128">
                  <c:v>1152</c:v>
                </c:pt>
                <c:pt idx="129">
                  <c:v>1161</c:v>
                </c:pt>
                <c:pt idx="130">
                  <c:v>1170</c:v>
                </c:pt>
                <c:pt idx="131">
                  <c:v>1179</c:v>
                </c:pt>
                <c:pt idx="132">
                  <c:v>1188</c:v>
                </c:pt>
                <c:pt idx="133">
                  <c:v>1197</c:v>
                </c:pt>
                <c:pt idx="134">
                  <c:v>1206</c:v>
                </c:pt>
                <c:pt idx="135">
                  <c:v>1215</c:v>
                </c:pt>
                <c:pt idx="136">
                  <c:v>1224</c:v>
                </c:pt>
                <c:pt idx="137">
                  <c:v>1233</c:v>
                </c:pt>
                <c:pt idx="138">
                  <c:v>1242</c:v>
                </c:pt>
                <c:pt idx="139">
                  <c:v>1251</c:v>
                </c:pt>
                <c:pt idx="140">
                  <c:v>1260</c:v>
                </c:pt>
                <c:pt idx="141">
                  <c:v>1269</c:v>
                </c:pt>
                <c:pt idx="142">
                  <c:v>1278</c:v>
                </c:pt>
                <c:pt idx="143">
                  <c:v>1287</c:v>
                </c:pt>
                <c:pt idx="144">
                  <c:v>1296</c:v>
                </c:pt>
                <c:pt idx="145">
                  <c:v>1305</c:v>
                </c:pt>
                <c:pt idx="146">
                  <c:v>1314</c:v>
                </c:pt>
                <c:pt idx="147">
                  <c:v>1323</c:v>
                </c:pt>
                <c:pt idx="148">
                  <c:v>1332</c:v>
                </c:pt>
                <c:pt idx="149">
                  <c:v>1341</c:v>
                </c:pt>
                <c:pt idx="150">
                  <c:v>1350</c:v>
                </c:pt>
                <c:pt idx="151">
                  <c:v>1359</c:v>
                </c:pt>
                <c:pt idx="152">
                  <c:v>1368</c:v>
                </c:pt>
                <c:pt idx="153">
                  <c:v>1377</c:v>
                </c:pt>
                <c:pt idx="154">
                  <c:v>1386</c:v>
                </c:pt>
                <c:pt idx="155">
                  <c:v>1395</c:v>
                </c:pt>
                <c:pt idx="156">
                  <c:v>1404</c:v>
                </c:pt>
                <c:pt idx="157">
                  <c:v>1413</c:v>
                </c:pt>
                <c:pt idx="158">
                  <c:v>1422</c:v>
                </c:pt>
                <c:pt idx="159">
                  <c:v>1431</c:v>
                </c:pt>
                <c:pt idx="160">
                  <c:v>1440</c:v>
                </c:pt>
                <c:pt idx="161">
                  <c:v>1449</c:v>
                </c:pt>
                <c:pt idx="162">
                  <c:v>1458</c:v>
                </c:pt>
                <c:pt idx="163">
                  <c:v>1467</c:v>
                </c:pt>
                <c:pt idx="164">
                  <c:v>1476</c:v>
                </c:pt>
                <c:pt idx="165">
                  <c:v>1485</c:v>
                </c:pt>
                <c:pt idx="166">
                  <c:v>1494</c:v>
                </c:pt>
                <c:pt idx="167">
                  <c:v>1503</c:v>
                </c:pt>
                <c:pt idx="168">
                  <c:v>1512</c:v>
                </c:pt>
                <c:pt idx="169">
                  <c:v>1521</c:v>
                </c:pt>
                <c:pt idx="170">
                  <c:v>1530</c:v>
                </c:pt>
                <c:pt idx="171">
                  <c:v>1539</c:v>
                </c:pt>
                <c:pt idx="172">
                  <c:v>1548</c:v>
                </c:pt>
                <c:pt idx="173">
                  <c:v>1557</c:v>
                </c:pt>
                <c:pt idx="174">
                  <c:v>1566</c:v>
                </c:pt>
                <c:pt idx="175">
                  <c:v>1575</c:v>
                </c:pt>
                <c:pt idx="176">
                  <c:v>1584</c:v>
                </c:pt>
                <c:pt idx="177">
                  <c:v>1593</c:v>
                </c:pt>
                <c:pt idx="178">
                  <c:v>1602</c:v>
                </c:pt>
                <c:pt idx="179">
                  <c:v>1611</c:v>
                </c:pt>
                <c:pt idx="180">
                  <c:v>1620</c:v>
                </c:pt>
                <c:pt idx="181">
                  <c:v>1629</c:v>
                </c:pt>
                <c:pt idx="182">
                  <c:v>1638</c:v>
                </c:pt>
                <c:pt idx="183">
                  <c:v>1647</c:v>
                </c:pt>
                <c:pt idx="184">
                  <c:v>1656</c:v>
                </c:pt>
                <c:pt idx="185">
                  <c:v>1665</c:v>
                </c:pt>
                <c:pt idx="186">
                  <c:v>1674</c:v>
                </c:pt>
                <c:pt idx="187">
                  <c:v>1683</c:v>
                </c:pt>
                <c:pt idx="188">
                  <c:v>1692</c:v>
                </c:pt>
                <c:pt idx="189">
                  <c:v>1701</c:v>
                </c:pt>
                <c:pt idx="190">
                  <c:v>1710</c:v>
                </c:pt>
                <c:pt idx="191">
                  <c:v>1719</c:v>
                </c:pt>
                <c:pt idx="192">
                  <c:v>1728</c:v>
                </c:pt>
                <c:pt idx="193">
                  <c:v>1737</c:v>
                </c:pt>
                <c:pt idx="194">
                  <c:v>1746</c:v>
                </c:pt>
                <c:pt idx="195">
                  <c:v>1755</c:v>
                </c:pt>
                <c:pt idx="196">
                  <c:v>1764</c:v>
                </c:pt>
                <c:pt idx="197">
                  <c:v>1773</c:v>
                </c:pt>
                <c:pt idx="198">
                  <c:v>1782</c:v>
                </c:pt>
                <c:pt idx="199">
                  <c:v>1791</c:v>
                </c:pt>
                <c:pt idx="200">
                  <c:v>1800</c:v>
                </c:pt>
                <c:pt idx="201">
                  <c:v>1809</c:v>
                </c:pt>
                <c:pt idx="202">
                  <c:v>1818</c:v>
                </c:pt>
                <c:pt idx="203">
                  <c:v>1827</c:v>
                </c:pt>
                <c:pt idx="204">
                  <c:v>1836</c:v>
                </c:pt>
                <c:pt idx="205">
                  <c:v>1845</c:v>
                </c:pt>
                <c:pt idx="206">
                  <c:v>1854</c:v>
                </c:pt>
                <c:pt idx="207">
                  <c:v>1863</c:v>
                </c:pt>
                <c:pt idx="208">
                  <c:v>1872</c:v>
                </c:pt>
                <c:pt idx="209">
                  <c:v>1881</c:v>
                </c:pt>
                <c:pt idx="210">
                  <c:v>1890</c:v>
                </c:pt>
                <c:pt idx="211">
                  <c:v>1899</c:v>
                </c:pt>
                <c:pt idx="212">
                  <c:v>1908</c:v>
                </c:pt>
                <c:pt idx="213">
                  <c:v>1917</c:v>
                </c:pt>
                <c:pt idx="214">
                  <c:v>1926</c:v>
                </c:pt>
                <c:pt idx="215">
                  <c:v>1935</c:v>
                </c:pt>
                <c:pt idx="216">
                  <c:v>1944</c:v>
                </c:pt>
                <c:pt idx="217">
                  <c:v>1953</c:v>
                </c:pt>
                <c:pt idx="218">
                  <c:v>1962</c:v>
                </c:pt>
                <c:pt idx="219">
                  <c:v>1971</c:v>
                </c:pt>
                <c:pt idx="220">
                  <c:v>1980</c:v>
                </c:pt>
                <c:pt idx="221">
                  <c:v>1989</c:v>
                </c:pt>
                <c:pt idx="222">
                  <c:v>1998</c:v>
                </c:pt>
                <c:pt idx="223">
                  <c:v>2007</c:v>
                </c:pt>
                <c:pt idx="224">
                  <c:v>2016</c:v>
                </c:pt>
                <c:pt idx="225">
                  <c:v>2025</c:v>
                </c:pt>
                <c:pt idx="226">
                  <c:v>2034</c:v>
                </c:pt>
                <c:pt idx="227">
                  <c:v>2043</c:v>
                </c:pt>
                <c:pt idx="228">
                  <c:v>2052</c:v>
                </c:pt>
                <c:pt idx="229">
                  <c:v>2061</c:v>
                </c:pt>
                <c:pt idx="230">
                  <c:v>2070</c:v>
                </c:pt>
                <c:pt idx="231">
                  <c:v>2079</c:v>
                </c:pt>
                <c:pt idx="232">
                  <c:v>2088</c:v>
                </c:pt>
                <c:pt idx="233">
                  <c:v>2097</c:v>
                </c:pt>
                <c:pt idx="234">
                  <c:v>2106</c:v>
                </c:pt>
                <c:pt idx="235">
                  <c:v>2115</c:v>
                </c:pt>
                <c:pt idx="236">
                  <c:v>2124</c:v>
                </c:pt>
                <c:pt idx="237">
                  <c:v>2133</c:v>
                </c:pt>
                <c:pt idx="238">
                  <c:v>2142</c:v>
                </c:pt>
                <c:pt idx="239">
                  <c:v>2151</c:v>
                </c:pt>
                <c:pt idx="240">
                  <c:v>2160</c:v>
                </c:pt>
                <c:pt idx="241">
                  <c:v>2169</c:v>
                </c:pt>
                <c:pt idx="242">
                  <c:v>2178</c:v>
                </c:pt>
                <c:pt idx="243">
                  <c:v>2187</c:v>
                </c:pt>
                <c:pt idx="244">
                  <c:v>2196</c:v>
                </c:pt>
                <c:pt idx="245">
                  <c:v>2205</c:v>
                </c:pt>
                <c:pt idx="246">
                  <c:v>2214</c:v>
                </c:pt>
                <c:pt idx="247">
                  <c:v>2223</c:v>
                </c:pt>
                <c:pt idx="248">
                  <c:v>2232</c:v>
                </c:pt>
                <c:pt idx="249">
                  <c:v>2241</c:v>
                </c:pt>
                <c:pt idx="250">
                  <c:v>2250</c:v>
                </c:pt>
                <c:pt idx="251">
                  <c:v>2259</c:v>
                </c:pt>
                <c:pt idx="252">
                  <c:v>2268</c:v>
                </c:pt>
                <c:pt idx="253">
                  <c:v>2277</c:v>
                </c:pt>
                <c:pt idx="254">
                  <c:v>2286</c:v>
                </c:pt>
                <c:pt idx="255">
                  <c:v>2295</c:v>
                </c:pt>
                <c:pt idx="256">
                  <c:v>2304</c:v>
                </c:pt>
                <c:pt idx="257">
                  <c:v>2313</c:v>
                </c:pt>
                <c:pt idx="258">
                  <c:v>2322</c:v>
                </c:pt>
                <c:pt idx="259">
                  <c:v>2331</c:v>
                </c:pt>
                <c:pt idx="260">
                  <c:v>2340</c:v>
                </c:pt>
                <c:pt idx="261">
                  <c:v>2349</c:v>
                </c:pt>
                <c:pt idx="262">
                  <c:v>2358</c:v>
                </c:pt>
                <c:pt idx="263">
                  <c:v>2367</c:v>
                </c:pt>
                <c:pt idx="264">
                  <c:v>2376</c:v>
                </c:pt>
                <c:pt idx="265">
                  <c:v>2385</c:v>
                </c:pt>
                <c:pt idx="266">
                  <c:v>2394</c:v>
                </c:pt>
                <c:pt idx="267">
                  <c:v>2403</c:v>
                </c:pt>
                <c:pt idx="268">
                  <c:v>2412</c:v>
                </c:pt>
                <c:pt idx="269">
                  <c:v>2421</c:v>
                </c:pt>
                <c:pt idx="270">
                  <c:v>2430</c:v>
                </c:pt>
                <c:pt idx="271">
                  <c:v>2439</c:v>
                </c:pt>
                <c:pt idx="272">
                  <c:v>2448</c:v>
                </c:pt>
                <c:pt idx="273">
                  <c:v>2457</c:v>
                </c:pt>
                <c:pt idx="274">
                  <c:v>2466</c:v>
                </c:pt>
                <c:pt idx="275">
                  <c:v>2475</c:v>
                </c:pt>
                <c:pt idx="276">
                  <c:v>2484</c:v>
                </c:pt>
                <c:pt idx="277">
                  <c:v>2493</c:v>
                </c:pt>
                <c:pt idx="278">
                  <c:v>2502</c:v>
                </c:pt>
                <c:pt idx="279">
                  <c:v>2511</c:v>
                </c:pt>
                <c:pt idx="280">
                  <c:v>2520</c:v>
                </c:pt>
                <c:pt idx="281">
                  <c:v>2529</c:v>
                </c:pt>
                <c:pt idx="282">
                  <c:v>2538</c:v>
                </c:pt>
                <c:pt idx="283">
                  <c:v>2547</c:v>
                </c:pt>
                <c:pt idx="284">
                  <c:v>2556</c:v>
                </c:pt>
                <c:pt idx="285">
                  <c:v>2565</c:v>
                </c:pt>
                <c:pt idx="286">
                  <c:v>2574</c:v>
                </c:pt>
                <c:pt idx="287">
                  <c:v>2583</c:v>
                </c:pt>
                <c:pt idx="288">
                  <c:v>2592</c:v>
                </c:pt>
                <c:pt idx="289">
                  <c:v>2601</c:v>
                </c:pt>
                <c:pt idx="290">
                  <c:v>2610</c:v>
                </c:pt>
                <c:pt idx="291">
                  <c:v>2619</c:v>
                </c:pt>
                <c:pt idx="292">
                  <c:v>2628</c:v>
                </c:pt>
                <c:pt idx="293">
                  <c:v>2637</c:v>
                </c:pt>
                <c:pt idx="294">
                  <c:v>2646</c:v>
                </c:pt>
                <c:pt idx="295">
                  <c:v>2655</c:v>
                </c:pt>
                <c:pt idx="296">
                  <c:v>2664</c:v>
                </c:pt>
                <c:pt idx="297">
                  <c:v>2673</c:v>
                </c:pt>
                <c:pt idx="298">
                  <c:v>2682</c:v>
                </c:pt>
                <c:pt idx="299">
                  <c:v>2691</c:v>
                </c:pt>
                <c:pt idx="300">
                  <c:v>2700</c:v>
                </c:pt>
                <c:pt idx="301">
                  <c:v>2709</c:v>
                </c:pt>
                <c:pt idx="302">
                  <c:v>2718</c:v>
                </c:pt>
                <c:pt idx="303">
                  <c:v>2727</c:v>
                </c:pt>
                <c:pt idx="304">
                  <c:v>2736</c:v>
                </c:pt>
                <c:pt idx="305">
                  <c:v>2745</c:v>
                </c:pt>
                <c:pt idx="306">
                  <c:v>2754</c:v>
                </c:pt>
                <c:pt idx="307">
                  <c:v>2763</c:v>
                </c:pt>
                <c:pt idx="308">
                  <c:v>2772</c:v>
                </c:pt>
                <c:pt idx="309">
                  <c:v>2781</c:v>
                </c:pt>
                <c:pt idx="310">
                  <c:v>2790</c:v>
                </c:pt>
                <c:pt idx="311">
                  <c:v>2799</c:v>
                </c:pt>
                <c:pt idx="312">
                  <c:v>2808</c:v>
                </c:pt>
                <c:pt idx="313">
                  <c:v>2817</c:v>
                </c:pt>
                <c:pt idx="314">
                  <c:v>2826</c:v>
                </c:pt>
                <c:pt idx="315">
                  <c:v>2835</c:v>
                </c:pt>
                <c:pt idx="316">
                  <c:v>2844</c:v>
                </c:pt>
                <c:pt idx="317">
                  <c:v>2853</c:v>
                </c:pt>
                <c:pt idx="318">
                  <c:v>2862</c:v>
                </c:pt>
                <c:pt idx="319">
                  <c:v>2871</c:v>
                </c:pt>
                <c:pt idx="320">
                  <c:v>2880</c:v>
                </c:pt>
                <c:pt idx="321">
                  <c:v>2889</c:v>
                </c:pt>
                <c:pt idx="322">
                  <c:v>2898</c:v>
                </c:pt>
                <c:pt idx="323">
                  <c:v>2907</c:v>
                </c:pt>
                <c:pt idx="324">
                  <c:v>2916</c:v>
                </c:pt>
                <c:pt idx="325">
                  <c:v>2925</c:v>
                </c:pt>
                <c:pt idx="326">
                  <c:v>2934</c:v>
                </c:pt>
                <c:pt idx="327">
                  <c:v>2943</c:v>
                </c:pt>
                <c:pt idx="328">
                  <c:v>2952</c:v>
                </c:pt>
                <c:pt idx="329">
                  <c:v>2961</c:v>
                </c:pt>
                <c:pt idx="330">
                  <c:v>2970</c:v>
                </c:pt>
                <c:pt idx="331">
                  <c:v>2979</c:v>
                </c:pt>
                <c:pt idx="332">
                  <c:v>2988</c:v>
                </c:pt>
                <c:pt idx="333">
                  <c:v>2997</c:v>
                </c:pt>
                <c:pt idx="334">
                  <c:v>3006</c:v>
                </c:pt>
                <c:pt idx="335">
                  <c:v>3015</c:v>
                </c:pt>
                <c:pt idx="336">
                  <c:v>3024</c:v>
                </c:pt>
                <c:pt idx="337">
                  <c:v>3033</c:v>
                </c:pt>
                <c:pt idx="338">
                  <c:v>3042</c:v>
                </c:pt>
                <c:pt idx="339">
                  <c:v>3051</c:v>
                </c:pt>
                <c:pt idx="340">
                  <c:v>3060</c:v>
                </c:pt>
                <c:pt idx="341">
                  <c:v>3069</c:v>
                </c:pt>
                <c:pt idx="342">
                  <c:v>3078</c:v>
                </c:pt>
                <c:pt idx="343">
                  <c:v>3087</c:v>
                </c:pt>
                <c:pt idx="344">
                  <c:v>3096</c:v>
                </c:pt>
                <c:pt idx="345">
                  <c:v>3105</c:v>
                </c:pt>
                <c:pt idx="346">
                  <c:v>3114</c:v>
                </c:pt>
                <c:pt idx="347">
                  <c:v>3123</c:v>
                </c:pt>
                <c:pt idx="348">
                  <c:v>3132</c:v>
                </c:pt>
                <c:pt idx="349">
                  <c:v>3141</c:v>
                </c:pt>
                <c:pt idx="350">
                  <c:v>3150</c:v>
                </c:pt>
                <c:pt idx="351">
                  <c:v>3159</c:v>
                </c:pt>
                <c:pt idx="352">
                  <c:v>3168</c:v>
                </c:pt>
                <c:pt idx="353">
                  <c:v>3177</c:v>
                </c:pt>
                <c:pt idx="354">
                  <c:v>3186</c:v>
                </c:pt>
                <c:pt idx="355">
                  <c:v>3195</c:v>
                </c:pt>
                <c:pt idx="356">
                  <c:v>3204</c:v>
                </c:pt>
                <c:pt idx="357">
                  <c:v>3213</c:v>
                </c:pt>
                <c:pt idx="358">
                  <c:v>3222</c:v>
                </c:pt>
                <c:pt idx="359">
                  <c:v>3231</c:v>
                </c:pt>
                <c:pt idx="360">
                  <c:v>3240</c:v>
                </c:pt>
                <c:pt idx="361">
                  <c:v>3249</c:v>
                </c:pt>
                <c:pt idx="362">
                  <c:v>3258</c:v>
                </c:pt>
                <c:pt idx="363">
                  <c:v>3267</c:v>
                </c:pt>
                <c:pt idx="364">
                  <c:v>3276</c:v>
                </c:pt>
                <c:pt idx="365">
                  <c:v>3285</c:v>
                </c:pt>
                <c:pt idx="366">
                  <c:v>3294</c:v>
                </c:pt>
                <c:pt idx="367">
                  <c:v>3303</c:v>
                </c:pt>
                <c:pt idx="368">
                  <c:v>3312</c:v>
                </c:pt>
                <c:pt idx="369">
                  <c:v>3321</c:v>
                </c:pt>
                <c:pt idx="370">
                  <c:v>3330</c:v>
                </c:pt>
                <c:pt idx="371">
                  <c:v>3339</c:v>
                </c:pt>
                <c:pt idx="372">
                  <c:v>3348</c:v>
                </c:pt>
                <c:pt idx="373">
                  <c:v>3357</c:v>
                </c:pt>
                <c:pt idx="374">
                  <c:v>3366</c:v>
                </c:pt>
                <c:pt idx="375">
                  <c:v>3375</c:v>
                </c:pt>
                <c:pt idx="376">
                  <c:v>3384</c:v>
                </c:pt>
                <c:pt idx="377">
                  <c:v>3393</c:v>
                </c:pt>
                <c:pt idx="378">
                  <c:v>3402</c:v>
                </c:pt>
                <c:pt idx="379">
                  <c:v>3411</c:v>
                </c:pt>
                <c:pt idx="380">
                  <c:v>3420</c:v>
                </c:pt>
                <c:pt idx="381">
                  <c:v>3429</c:v>
                </c:pt>
                <c:pt idx="382">
                  <c:v>3438</c:v>
                </c:pt>
                <c:pt idx="383">
                  <c:v>3447</c:v>
                </c:pt>
                <c:pt idx="384">
                  <c:v>3456</c:v>
                </c:pt>
                <c:pt idx="385">
                  <c:v>3465</c:v>
                </c:pt>
                <c:pt idx="386">
                  <c:v>3474</c:v>
                </c:pt>
                <c:pt idx="387">
                  <c:v>3483</c:v>
                </c:pt>
                <c:pt idx="388">
                  <c:v>3492</c:v>
                </c:pt>
                <c:pt idx="389">
                  <c:v>3501</c:v>
                </c:pt>
                <c:pt idx="390">
                  <c:v>3510</c:v>
                </c:pt>
                <c:pt idx="391">
                  <c:v>3519</c:v>
                </c:pt>
                <c:pt idx="392">
                  <c:v>3528</c:v>
                </c:pt>
                <c:pt idx="393">
                  <c:v>3537</c:v>
                </c:pt>
                <c:pt idx="394">
                  <c:v>3546</c:v>
                </c:pt>
                <c:pt idx="395">
                  <c:v>3555</c:v>
                </c:pt>
                <c:pt idx="396">
                  <c:v>3564</c:v>
                </c:pt>
                <c:pt idx="397">
                  <c:v>3573</c:v>
                </c:pt>
                <c:pt idx="398">
                  <c:v>3582</c:v>
                </c:pt>
                <c:pt idx="399">
                  <c:v>3591</c:v>
                </c:pt>
                <c:pt idx="400">
                  <c:v>3600</c:v>
                </c:pt>
                <c:pt idx="401">
                  <c:v>3609</c:v>
                </c:pt>
                <c:pt idx="402">
                  <c:v>3618</c:v>
                </c:pt>
                <c:pt idx="403">
                  <c:v>3627</c:v>
                </c:pt>
                <c:pt idx="404">
                  <c:v>3636</c:v>
                </c:pt>
                <c:pt idx="405">
                  <c:v>3645</c:v>
                </c:pt>
                <c:pt idx="406">
                  <c:v>3654</c:v>
                </c:pt>
                <c:pt idx="407">
                  <c:v>3663</c:v>
                </c:pt>
                <c:pt idx="408">
                  <c:v>3672</c:v>
                </c:pt>
                <c:pt idx="409">
                  <c:v>3681</c:v>
                </c:pt>
                <c:pt idx="410">
                  <c:v>3690</c:v>
                </c:pt>
                <c:pt idx="411">
                  <c:v>3699</c:v>
                </c:pt>
                <c:pt idx="412">
                  <c:v>3708</c:v>
                </c:pt>
                <c:pt idx="413">
                  <c:v>3717</c:v>
                </c:pt>
                <c:pt idx="414">
                  <c:v>3726</c:v>
                </c:pt>
                <c:pt idx="415">
                  <c:v>3735</c:v>
                </c:pt>
                <c:pt idx="416">
                  <c:v>3744</c:v>
                </c:pt>
                <c:pt idx="417">
                  <c:v>3753</c:v>
                </c:pt>
                <c:pt idx="418">
                  <c:v>3762</c:v>
                </c:pt>
                <c:pt idx="419">
                  <c:v>3771</c:v>
                </c:pt>
                <c:pt idx="420">
                  <c:v>3780</c:v>
                </c:pt>
                <c:pt idx="421">
                  <c:v>3789</c:v>
                </c:pt>
                <c:pt idx="422">
                  <c:v>3798</c:v>
                </c:pt>
                <c:pt idx="423">
                  <c:v>3807</c:v>
                </c:pt>
                <c:pt idx="424">
                  <c:v>3816</c:v>
                </c:pt>
                <c:pt idx="425">
                  <c:v>3825</c:v>
                </c:pt>
                <c:pt idx="426">
                  <c:v>3834</c:v>
                </c:pt>
                <c:pt idx="427">
                  <c:v>3843</c:v>
                </c:pt>
                <c:pt idx="428">
                  <c:v>3852</c:v>
                </c:pt>
                <c:pt idx="429">
                  <c:v>3861</c:v>
                </c:pt>
                <c:pt idx="430">
                  <c:v>3870</c:v>
                </c:pt>
                <c:pt idx="431">
                  <c:v>3879</c:v>
                </c:pt>
                <c:pt idx="432">
                  <c:v>3888</c:v>
                </c:pt>
                <c:pt idx="433">
                  <c:v>3897</c:v>
                </c:pt>
                <c:pt idx="434">
                  <c:v>3906</c:v>
                </c:pt>
                <c:pt idx="435">
                  <c:v>3915</c:v>
                </c:pt>
                <c:pt idx="436">
                  <c:v>3924</c:v>
                </c:pt>
                <c:pt idx="437">
                  <c:v>3933</c:v>
                </c:pt>
                <c:pt idx="438">
                  <c:v>3942</c:v>
                </c:pt>
                <c:pt idx="439">
                  <c:v>3951</c:v>
                </c:pt>
                <c:pt idx="440">
                  <c:v>3960</c:v>
                </c:pt>
                <c:pt idx="441">
                  <c:v>3969</c:v>
                </c:pt>
                <c:pt idx="442">
                  <c:v>3978</c:v>
                </c:pt>
                <c:pt idx="443">
                  <c:v>3987</c:v>
                </c:pt>
                <c:pt idx="444">
                  <c:v>3996</c:v>
                </c:pt>
                <c:pt idx="445">
                  <c:v>4005</c:v>
                </c:pt>
                <c:pt idx="446">
                  <c:v>4014</c:v>
                </c:pt>
                <c:pt idx="447">
                  <c:v>4023</c:v>
                </c:pt>
                <c:pt idx="448">
                  <c:v>4032</c:v>
                </c:pt>
                <c:pt idx="449">
                  <c:v>4041</c:v>
                </c:pt>
                <c:pt idx="450">
                  <c:v>4050</c:v>
                </c:pt>
                <c:pt idx="451">
                  <c:v>4059</c:v>
                </c:pt>
                <c:pt idx="452">
                  <c:v>4068</c:v>
                </c:pt>
                <c:pt idx="453">
                  <c:v>4077</c:v>
                </c:pt>
                <c:pt idx="454">
                  <c:v>4086</c:v>
                </c:pt>
                <c:pt idx="455">
                  <c:v>4095</c:v>
                </c:pt>
                <c:pt idx="456">
                  <c:v>4104</c:v>
                </c:pt>
                <c:pt idx="457">
                  <c:v>4113</c:v>
                </c:pt>
                <c:pt idx="458">
                  <c:v>4122</c:v>
                </c:pt>
                <c:pt idx="459">
                  <c:v>4131</c:v>
                </c:pt>
                <c:pt idx="460">
                  <c:v>4140</c:v>
                </c:pt>
                <c:pt idx="461">
                  <c:v>4149</c:v>
                </c:pt>
                <c:pt idx="462">
                  <c:v>4158</c:v>
                </c:pt>
                <c:pt idx="463">
                  <c:v>4167</c:v>
                </c:pt>
                <c:pt idx="464">
                  <c:v>4176</c:v>
                </c:pt>
                <c:pt idx="465">
                  <c:v>4185</c:v>
                </c:pt>
                <c:pt idx="466">
                  <c:v>4194</c:v>
                </c:pt>
                <c:pt idx="467">
                  <c:v>4203</c:v>
                </c:pt>
                <c:pt idx="468">
                  <c:v>4212</c:v>
                </c:pt>
                <c:pt idx="469">
                  <c:v>4221</c:v>
                </c:pt>
                <c:pt idx="470">
                  <c:v>4230</c:v>
                </c:pt>
                <c:pt idx="471">
                  <c:v>4239</c:v>
                </c:pt>
                <c:pt idx="472">
                  <c:v>4248</c:v>
                </c:pt>
                <c:pt idx="473">
                  <c:v>4257</c:v>
                </c:pt>
                <c:pt idx="474">
                  <c:v>4266</c:v>
                </c:pt>
                <c:pt idx="475">
                  <c:v>4275</c:v>
                </c:pt>
                <c:pt idx="476">
                  <c:v>4284</c:v>
                </c:pt>
                <c:pt idx="477">
                  <c:v>4293</c:v>
                </c:pt>
                <c:pt idx="478">
                  <c:v>4302</c:v>
                </c:pt>
                <c:pt idx="479">
                  <c:v>4311</c:v>
                </c:pt>
                <c:pt idx="480">
                  <c:v>4320</c:v>
                </c:pt>
                <c:pt idx="481">
                  <c:v>4329</c:v>
                </c:pt>
                <c:pt idx="482">
                  <c:v>4338</c:v>
                </c:pt>
                <c:pt idx="483">
                  <c:v>4347</c:v>
                </c:pt>
                <c:pt idx="484">
                  <c:v>4356</c:v>
                </c:pt>
                <c:pt idx="485">
                  <c:v>4365</c:v>
                </c:pt>
                <c:pt idx="486">
                  <c:v>4374</c:v>
                </c:pt>
                <c:pt idx="487">
                  <c:v>4383</c:v>
                </c:pt>
                <c:pt idx="488">
                  <c:v>4392</c:v>
                </c:pt>
                <c:pt idx="489">
                  <c:v>4401</c:v>
                </c:pt>
                <c:pt idx="490">
                  <c:v>4410</c:v>
                </c:pt>
                <c:pt idx="491">
                  <c:v>4419</c:v>
                </c:pt>
                <c:pt idx="492">
                  <c:v>4428</c:v>
                </c:pt>
                <c:pt idx="493">
                  <c:v>4437</c:v>
                </c:pt>
                <c:pt idx="494">
                  <c:v>4446</c:v>
                </c:pt>
                <c:pt idx="495">
                  <c:v>4455</c:v>
                </c:pt>
                <c:pt idx="496">
                  <c:v>4464</c:v>
                </c:pt>
                <c:pt idx="497">
                  <c:v>4473</c:v>
                </c:pt>
                <c:pt idx="498">
                  <c:v>4482</c:v>
                </c:pt>
                <c:pt idx="499">
                  <c:v>4491</c:v>
                </c:pt>
                <c:pt idx="500">
                  <c:v>4500</c:v>
                </c:pt>
              </c:numCache>
            </c:numRef>
          </c:xVal>
          <c:yVal>
            <c:numRef>
              <c:f>'120.A0'!$Y$6:$Y$506</c:f>
              <c:numCache>
                <c:formatCode>0.00</c:formatCode>
                <c:ptCount val="501"/>
                <c:pt idx="0">
                  <c:v>0</c:v>
                </c:pt>
                <c:pt idx="1">
                  <c:v>1.3904999999999999E-2</c:v>
                </c:pt>
                <c:pt idx="2">
                  <c:v>2.7809999999999998E-2</c:v>
                </c:pt>
                <c:pt idx="3">
                  <c:v>4.1714999999999995E-2</c:v>
                </c:pt>
                <c:pt idx="4">
                  <c:v>5.5619999999999996E-2</c:v>
                </c:pt>
                <c:pt idx="5">
                  <c:v>6.9525000000000003E-2</c:v>
                </c:pt>
                <c:pt idx="6">
                  <c:v>8.342999999999999E-2</c:v>
                </c:pt>
                <c:pt idx="7">
                  <c:v>9.7334999999999991E-2</c:v>
                </c:pt>
                <c:pt idx="8">
                  <c:v>0.11123999999999999</c:v>
                </c:pt>
                <c:pt idx="9">
                  <c:v>0.12514500000000001</c:v>
                </c:pt>
                <c:pt idx="10">
                  <c:v>0.13905000000000001</c:v>
                </c:pt>
                <c:pt idx="11">
                  <c:v>0.15295499999999998</c:v>
                </c:pt>
                <c:pt idx="12">
                  <c:v>0.16685999999999998</c:v>
                </c:pt>
                <c:pt idx="13">
                  <c:v>0.18076499999999998</c:v>
                </c:pt>
                <c:pt idx="14">
                  <c:v>0.19466999999999998</c:v>
                </c:pt>
                <c:pt idx="15">
                  <c:v>0.20857499999999998</c:v>
                </c:pt>
                <c:pt idx="16">
                  <c:v>0.22247999999999998</c:v>
                </c:pt>
                <c:pt idx="17">
                  <c:v>0.23638499999999998</c:v>
                </c:pt>
                <c:pt idx="18">
                  <c:v>0.25029000000000001</c:v>
                </c:pt>
                <c:pt idx="19">
                  <c:v>0.26419500000000001</c:v>
                </c:pt>
                <c:pt idx="20">
                  <c:v>0.27810000000000001</c:v>
                </c:pt>
                <c:pt idx="21">
                  <c:v>0.29200500000000001</c:v>
                </c:pt>
                <c:pt idx="22">
                  <c:v>0.30590999999999996</c:v>
                </c:pt>
                <c:pt idx="23">
                  <c:v>0.31981499999999996</c:v>
                </c:pt>
                <c:pt idx="24">
                  <c:v>0.33371999999999996</c:v>
                </c:pt>
                <c:pt idx="25">
                  <c:v>0.34762499999999996</c:v>
                </c:pt>
                <c:pt idx="26">
                  <c:v>0.36152999999999996</c:v>
                </c:pt>
                <c:pt idx="27">
                  <c:v>0.37543499999999996</c:v>
                </c:pt>
                <c:pt idx="28">
                  <c:v>0.38933999999999996</c:v>
                </c:pt>
                <c:pt idx="29">
                  <c:v>0.40324499999999996</c:v>
                </c:pt>
                <c:pt idx="30">
                  <c:v>0.41714999999999997</c:v>
                </c:pt>
                <c:pt idx="31">
                  <c:v>0.43105499999999997</c:v>
                </c:pt>
                <c:pt idx="32">
                  <c:v>0.44495999999999997</c:v>
                </c:pt>
                <c:pt idx="33">
                  <c:v>0.45886499999999997</c:v>
                </c:pt>
                <c:pt idx="34">
                  <c:v>0.47276999999999997</c:v>
                </c:pt>
                <c:pt idx="35">
                  <c:v>0.48667499999999997</c:v>
                </c:pt>
                <c:pt idx="36">
                  <c:v>0.50058000000000002</c:v>
                </c:pt>
                <c:pt idx="37">
                  <c:v>0.51448499999999997</c:v>
                </c:pt>
                <c:pt idx="38">
                  <c:v>0.52839000000000003</c:v>
                </c:pt>
                <c:pt idx="39">
                  <c:v>0.54229499999999997</c:v>
                </c:pt>
                <c:pt idx="40">
                  <c:v>0.55620000000000003</c:v>
                </c:pt>
                <c:pt idx="41">
                  <c:v>0.57010499999999997</c:v>
                </c:pt>
                <c:pt idx="42">
                  <c:v>0.58401000000000003</c:v>
                </c:pt>
                <c:pt idx="43">
                  <c:v>0.59791499999999997</c:v>
                </c:pt>
                <c:pt idx="44">
                  <c:v>0.61181999999999992</c:v>
                </c:pt>
                <c:pt idx="45">
                  <c:v>0.62572499999999998</c:v>
                </c:pt>
                <c:pt idx="46">
                  <c:v>0.63962999999999992</c:v>
                </c:pt>
                <c:pt idx="47">
                  <c:v>0.65353499999999998</c:v>
                </c:pt>
                <c:pt idx="48">
                  <c:v>0.66743999999999992</c:v>
                </c:pt>
                <c:pt idx="49">
                  <c:v>0.68134499999999998</c:v>
                </c:pt>
                <c:pt idx="50">
                  <c:v>0.69524999999999992</c:v>
                </c:pt>
                <c:pt idx="51">
                  <c:v>0.70915499999999998</c:v>
                </c:pt>
                <c:pt idx="52">
                  <c:v>0.72305999999999993</c:v>
                </c:pt>
                <c:pt idx="53">
                  <c:v>0.73696499999999998</c:v>
                </c:pt>
                <c:pt idx="54">
                  <c:v>0.75086999999999993</c:v>
                </c:pt>
                <c:pt idx="55">
                  <c:v>0.76477499999999998</c:v>
                </c:pt>
                <c:pt idx="56">
                  <c:v>0.77867999999999993</c:v>
                </c:pt>
                <c:pt idx="57">
                  <c:v>0.79258499999999998</c:v>
                </c:pt>
                <c:pt idx="58">
                  <c:v>0.80648999999999993</c:v>
                </c:pt>
                <c:pt idx="59">
                  <c:v>0.82039499999999999</c:v>
                </c:pt>
                <c:pt idx="60">
                  <c:v>0.83429999999999993</c:v>
                </c:pt>
                <c:pt idx="61">
                  <c:v>0.84820499999999999</c:v>
                </c:pt>
                <c:pt idx="62">
                  <c:v>0.86210999999999993</c:v>
                </c:pt>
                <c:pt idx="63">
                  <c:v>0.87601499999999999</c:v>
                </c:pt>
                <c:pt idx="64">
                  <c:v>0.88991999999999993</c:v>
                </c:pt>
                <c:pt idx="65">
                  <c:v>0.90382499999999999</c:v>
                </c:pt>
                <c:pt idx="66">
                  <c:v>0.91772999999999993</c:v>
                </c:pt>
                <c:pt idx="67">
                  <c:v>0.93163499999999999</c:v>
                </c:pt>
                <c:pt idx="68">
                  <c:v>0.94553999999999994</c:v>
                </c:pt>
                <c:pt idx="69">
                  <c:v>0.95944499999999999</c:v>
                </c:pt>
                <c:pt idx="70">
                  <c:v>0.97334999999999994</c:v>
                </c:pt>
                <c:pt idx="71">
                  <c:v>0.98725499999999999</c:v>
                </c:pt>
                <c:pt idx="72">
                  <c:v>1.00116</c:v>
                </c:pt>
                <c:pt idx="73">
                  <c:v>1.0150649999999999</c:v>
                </c:pt>
                <c:pt idx="74">
                  <c:v>1.0289699999999999</c:v>
                </c:pt>
                <c:pt idx="75">
                  <c:v>1.042875</c:v>
                </c:pt>
                <c:pt idx="76">
                  <c:v>1.0567800000000001</c:v>
                </c:pt>
                <c:pt idx="77">
                  <c:v>1.0706849999999999</c:v>
                </c:pt>
                <c:pt idx="78">
                  <c:v>1.0845899999999999</c:v>
                </c:pt>
                <c:pt idx="79">
                  <c:v>1.098495</c:v>
                </c:pt>
                <c:pt idx="80">
                  <c:v>1.1124000000000001</c:v>
                </c:pt>
                <c:pt idx="81">
                  <c:v>1.1263049999999999</c:v>
                </c:pt>
                <c:pt idx="82">
                  <c:v>1.1402099999999999</c:v>
                </c:pt>
                <c:pt idx="83">
                  <c:v>1.154115</c:v>
                </c:pt>
                <c:pt idx="84">
                  <c:v>1.1680200000000001</c:v>
                </c:pt>
                <c:pt idx="85">
                  <c:v>1.1819249999999999</c:v>
                </c:pt>
                <c:pt idx="86">
                  <c:v>1.1958299999999999</c:v>
                </c:pt>
                <c:pt idx="87">
                  <c:v>1.209735</c:v>
                </c:pt>
                <c:pt idx="88">
                  <c:v>1.2236399999999998</c:v>
                </c:pt>
                <c:pt idx="89">
                  <c:v>1.2375449999999999</c:v>
                </c:pt>
                <c:pt idx="90">
                  <c:v>1.25145</c:v>
                </c:pt>
                <c:pt idx="91">
                  <c:v>1.265355</c:v>
                </c:pt>
                <c:pt idx="92">
                  <c:v>1.2792599999999998</c:v>
                </c:pt>
                <c:pt idx="93">
                  <c:v>1.2931649999999999</c:v>
                </c:pt>
                <c:pt idx="94">
                  <c:v>1.30707</c:v>
                </c:pt>
                <c:pt idx="95">
                  <c:v>1.320975</c:v>
                </c:pt>
                <c:pt idx="96">
                  <c:v>1.3348799999999998</c:v>
                </c:pt>
                <c:pt idx="97">
                  <c:v>1.3487849999999999</c:v>
                </c:pt>
                <c:pt idx="98">
                  <c:v>1.36269</c:v>
                </c:pt>
                <c:pt idx="99">
                  <c:v>1.376595</c:v>
                </c:pt>
                <c:pt idx="100">
                  <c:v>1.3904999999999998</c:v>
                </c:pt>
                <c:pt idx="101">
                  <c:v>1.4044049999999999</c:v>
                </c:pt>
                <c:pt idx="102">
                  <c:v>1.41831</c:v>
                </c:pt>
                <c:pt idx="103">
                  <c:v>1.432215</c:v>
                </c:pt>
                <c:pt idx="104">
                  <c:v>1.4461199999999999</c:v>
                </c:pt>
                <c:pt idx="105">
                  <c:v>1.4600249999999999</c:v>
                </c:pt>
                <c:pt idx="106">
                  <c:v>1.47393</c:v>
                </c:pt>
                <c:pt idx="107">
                  <c:v>1.487835</c:v>
                </c:pt>
                <c:pt idx="108">
                  <c:v>1.5017399999999999</c:v>
                </c:pt>
                <c:pt idx="109">
                  <c:v>1.5156449999999999</c:v>
                </c:pt>
                <c:pt idx="110">
                  <c:v>1.52955</c:v>
                </c:pt>
                <c:pt idx="111">
                  <c:v>1.543455</c:v>
                </c:pt>
                <c:pt idx="112">
                  <c:v>1.5573599999999999</c:v>
                </c:pt>
                <c:pt idx="113">
                  <c:v>3.3302450000000001</c:v>
                </c:pt>
                <c:pt idx="114">
                  <c:v>3.34361</c:v>
                </c:pt>
                <c:pt idx="115">
                  <c:v>3.3569750000000003</c:v>
                </c:pt>
                <c:pt idx="116">
                  <c:v>3.3703400000000001</c:v>
                </c:pt>
                <c:pt idx="117">
                  <c:v>3.383705</c:v>
                </c:pt>
                <c:pt idx="118">
                  <c:v>3.3970700000000003</c:v>
                </c:pt>
                <c:pt idx="119">
                  <c:v>3.4104350000000001</c:v>
                </c:pt>
                <c:pt idx="120">
                  <c:v>3.4238</c:v>
                </c:pt>
                <c:pt idx="121">
                  <c:v>3.4371650000000002</c:v>
                </c:pt>
                <c:pt idx="122">
                  <c:v>3.4505300000000001</c:v>
                </c:pt>
                <c:pt idx="123">
                  <c:v>3.4638949999999999</c:v>
                </c:pt>
                <c:pt idx="124">
                  <c:v>3.4772600000000002</c:v>
                </c:pt>
                <c:pt idx="125">
                  <c:v>3.4906250000000001</c:v>
                </c:pt>
                <c:pt idx="126">
                  <c:v>3.5039899999999999</c:v>
                </c:pt>
                <c:pt idx="127">
                  <c:v>3.5173550000000002</c:v>
                </c:pt>
                <c:pt idx="128">
                  <c:v>3.5307200000000001</c:v>
                </c:pt>
                <c:pt idx="129">
                  <c:v>3.5440849999999999</c:v>
                </c:pt>
                <c:pt idx="130">
                  <c:v>3.5574500000000002</c:v>
                </c:pt>
                <c:pt idx="131">
                  <c:v>3.5708150000000001</c:v>
                </c:pt>
                <c:pt idx="132">
                  <c:v>3.5841799999999999</c:v>
                </c:pt>
                <c:pt idx="133">
                  <c:v>3.5975450000000002</c:v>
                </c:pt>
                <c:pt idx="134">
                  <c:v>3.6109100000000001</c:v>
                </c:pt>
                <c:pt idx="135">
                  <c:v>3.6242749999999999</c:v>
                </c:pt>
                <c:pt idx="136">
                  <c:v>3.6376400000000002</c:v>
                </c:pt>
                <c:pt idx="137">
                  <c:v>3.6510050000000001</c:v>
                </c:pt>
                <c:pt idx="138">
                  <c:v>3.6643699999999999</c:v>
                </c:pt>
                <c:pt idx="139">
                  <c:v>3.6777350000000002</c:v>
                </c:pt>
                <c:pt idx="140">
                  <c:v>3.6911</c:v>
                </c:pt>
                <c:pt idx="141">
                  <c:v>3.7044649999999999</c:v>
                </c:pt>
                <c:pt idx="142">
                  <c:v>3.7178300000000002</c:v>
                </c:pt>
                <c:pt idx="143">
                  <c:v>3.731195</c:v>
                </c:pt>
                <c:pt idx="144">
                  <c:v>3.7445599999999999</c:v>
                </c:pt>
                <c:pt idx="145">
                  <c:v>3.7579250000000002</c:v>
                </c:pt>
                <c:pt idx="146">
                  <c:v>3.77129</c:v>
                </c:pt>
                <c:pt idx="147">
                  <c:v>3.7846549999999999</c:v>
                </c:pt>
                <c:pt idx="148">
                  <c:v>3.7980200000000002</c:v>
                </c:pt>
                <c:pt idx="149">
                  <c:v>3.811385</c:v>
                </c:pt>
                <c:pt idx="150">
                  <c:v>3.8247499999999999</c:v>
                </c:pt>
                <c:pt idx="151">
                  <c:v>3.8381150000000002</c:v>
                </c:pt>
                <c:pt idx="152">
                  <c:v>3.8514800000000005</c:v>
                </c:pt>
                <c:pt idx="153">
                  <c:v>3.8648449999999999</c:v>
                </c:pt>
                <c:pt idx="154">
                  <c:v>3.8782100000000002</c:v>
                </c:pt>
                <c:pt idx="155">
                  <c:v>3.8915750000000005</c:v>
                </c:pt>
                <c:pt idx="156">
                  <c:v>3.9049399999999999</c:v>
                </c:pt>
                <c:pt idx="157">
                  <c:v>3.9183050000000001</c:v>
                </c:pt>
                <c:pt idx="158">
                  <c:v>3.9316700000000004</c:v>
                </c:pt>
                <c:pt idx="159">
                  <c:v>3.9450349999999998</c:v>
                </c:pt>
                <c:pt idx="160">
                  <c:v>3.9584000000000001</c:v>
                </c:pt>
                <c:pt idx="161">
                  <c:v>3.9717650000000004</c:v>
                </c:pt>
                <c:pt idx="162">
                  <c:v>3.9851299999999998</c:v>
                </c:pt>
                <c:pt idx="163">
                  <c:v>3.9984950000000001</c:v>
                </c:pt>
                <c:pt idx="164">
                  <c:v>4.0118600000000004</c:v>
                </c:pt>
                <c:pt idx="165">
                  <c:v>4.0252249999999998</c:v>
                </c:pt>
                <c:pt idx="166">
                  <c:v>4.0385900000000001</c:v>
                </c:pt>
                <c:pt idx="167">
                  <c:v>4.0519550000000004</c:v>
                </c:pt>
                <c:pt idx="168">
                  <c:v>4.0653199999999998</c:v>
                </c:pt>
                <c:pt idx="169">
                  <c:v>4.0786850000000001</c:v>
                </c:pt>
                <c:pt idx="170">
                  <c:v>4.0920500000000004</c:v>
                </c:pt>
                <c:pt idx="171">
                  <c:v>4.1054149999999998</c:v>
                </c:pt>
                <c:pt idx="172">
                  <c:v>4.1187800000000001</c:v>
                </c:pt>
                <c:pt idx="173">
                  <c:v>4.1321450000000004</c:v>
                </c:pt>
                <c:pt idx="174">
                  <c:v>4.1455099999999998</c:v>
                </c:pt>
                <c:pt idx="175">
                  <c:v>4.1588750000000001</c:v>
                </c:pt>
                <c:pt idx="176">
                  <c:v>4.1722400000000004</c:v>
                </c:pt>
                <c:pt idx="177">
                  <c:v>4.1856049999999998</c:v>
                </c:pt>
                <c:pt idx="178">
                  <c:v>4.1989700000000001</c:v>
                </c:pt>
                <c:pt idx="179">
                  <c:v>4.2123350000000004</c:v>
                </c:pt>
                <c:pt idx="180">
                  <c:v>4.2256999999999998</c:v>
                </c:pt>
                <c:pt idx="181">
                  <c:v>4.2390650000000001</c:v>
                </c:pt>
                <c:pt idx="182">
                  <c:v>4.2524300000000004</c:v>
                </c:pt>
                <c:pt idx="183">
                  <c:v>4.2657949999999998</c:v>
                </c:pt>
                <c:pt idx="184">
                  <c:v>4.2791600000000001</c:v>
                </c:pt>
                <c:pt idx="185">
                  <c:v>4.2925250000000004</c:v>
                </c:pt>
                <c:pt idx="186">
                  <c:v>4.3058899999999998</c:v>
                </c:pt>
                <c:pt idx="187">
                  <c:v>4.3192550000000001</c:v>
                </c:pt>
                <c:pt idx="188">
                  <c:v>4.3326200000000004</c:v>
                </c:pt>
                <c:pt idx="189">
                  <c:v>4.3459849999999998</c:v>
                </c:pt>
                <c:pt idx="190">
                  <c:v>4.3593500000000001</c:v>
                </c:pt>
                <c:pt idx="191">
                  <c:v>4.3727150000000004</c:v>
                </c:pt>
                <c:pt idx="192">
                  <c:v>4.3860799999999998</c:v>
                </c:pt>
                <c:pt idx="193">
                  <c:v>4.3994450000000001</c:v>
                </c:pt>
                <c:pt idx="194">
                  <c:v>4.4128100000000003</c:v>
                </c:pt>
                <c:pt idx="195">
                  <c:v>4.4261749999999997</c:v>
                </c:pt>
                <c:pt idx="196">
                  <c:v>4.43954</c:v>
                </c:pt>
                <c:pt idx="197">
                  <c:v>4.4529050000000003</c:v>
                </c:pt>
                <c:pt idx="198">
                  <c:v>4.4662699999999997</c:v>
                </c:pt>
                <c:pt idx="199">
                  <c:v>4.479635</c:v>
                </c:pt>
                <c:pt idx="200">
                  <c:v>4.4930000000000003</c:v>
                </c:pt>
                <c:pt idx="201">
                  <c:v>4.5063649999999997</c:v>
                </c:pt>
                <c:pt idx="202">
                  <c:v>4.51973</c:v>
                </c:pt>
                <c:pt idx="203">
                  <c:v>4.5330950000000003</c:v>
                </c:pt>
                <c:pt idx="204">
                  <c:v>4.5464599999999997</c:v>
                </c:pt>
                <c:pt idx="205">
                  <c:v>4.559825</c:v>
                </c:pt>
                <c:pt idx="206">
                  <c:v>4.5731900000000003</c:v>
                </c:pt>
                <c:pt idx="207">
                  <c:v>4.5865549999999997</c:v>
                </c:pt>
                <c:pt idx="208">
                  <c:v>4.59992</c:v>
                </c:pt>
                <c:pt idx="209">
                  <c:v>4.6132850000000003</c:v>
                </c:pt>
                <c:pt idx="210">
                  <c:v>4.6266499999999997</c:v>
                </c:pt>
                <c:pt idx="211">
                  <c:v>4.640015</c:v>
                </c:pt>
                <c:pt idx="212">
                  <c:v>4.6533800000000003</c:v>
                </c:pt>
                <c:pt idx="213">
                  <c:v>4.6667449999999997</c:v>
                </c:pt>
                <c:pt idx="214">
                  <c:v>4.68011</c:v>
                </c:pt>
                <c:pt idx="215">
                  <c:v>4.6934750000000003</c:v>
                </c:pt>
                <c:pt idx="216">
                  <c:v>4.7068399999999997</c:v>
                </c:pt>
                <c:pt idx="217">
                  <c:v>4.720205</c:v>
                </c:pt>
                <c:pt idx="218">
                  <c:v>4.7335700000000003</c:v>
                </c:pt>
                <c:pt idx="219">
                  <c:v>4.7469349999999997</c:v>
                </c:pt>
                <c:pt idx="220">
                  <c:v>4.7603</c:v>
                </c:pt>
                <c:pt idx="221">
                  <c:v>4.7736650000000003</c:v>
                </c:pt>
                <c:pt idx="222">
                  <c:v>4.7870299999999997</c:v>
                </c:pt>
                <c:pt idx="223">
                  <c:v>4.800395</c:v>
                </c:pt>
                <c:pt idx="224">
                  <c:v>4.8137600000000003</c:v>
                </c:pt>
                <c:pt idx="225">
                  <c:v>4.8271249999999997</c:v>
                </c:pt>
                <c:pt idx="226">
                  <c:v>4.84049</c:v>
                </c:pt>
                <c:pt idx="227">
                  <c:v>4.8538550000000003</c:v>
                </c:pt>
                <c:pt idx="228">
                  <c:v>4.8672199999999997</c:v>
                </c:pt>
                <c:pt idx="229">
                  <c:v>4.880585</c:v>
                </c:pt>
                <c:pt idx="230">
                  <c:v>4.8939500000000002</c:v>
                </c:pt>
                <c:pt idx="231">
                  <c:v>4.9073149999999996</c:v>
                </c:pt>
                <c:pt idx="232">
                  <c:v>4.9206799999999999</c:v>
                </c:pt>
                <c:pt idx="233">
                  <c:v>4.9340450000000002</c:v>
                </c:pt>
                <c:pt idx="234">
                  <c:v>4.9474099999999996</c:v>
                </c:pt>
                <c:pt idx="235">
                  <c:v>4.9607749999999999</c:v>
                </c:pt>
                <c:pt idx="236">
                  <c:v>4.9741400000000002</c:v>
                </c:pt>
                <c:pt idx="237">
                  <c:v>4.9875049999999996</c:v>
                </c:pt>
                <c:pt idx="238">
                  <c:v>5.0008699999999999</c:v>
                </c:pt>
                <c:pt idx="239">
                  <c:v>5.0142350000000002</c:v>
                </c:pt>
                <c:pt idx="240">
                  <c:v>5.0275999999999996</c:v>
                </c:pt>
                <c:pt idx="241">
                  <c:v>5.0409649999999999</c:v>
                </c:pt>
                <c:pt idx="242">
                  <c:v>5.0543300000000002</c:v>
                </c:pt>
                <c:pt idx="243">
                  <c:v>5.0676949999999996</c:v>
                </c:pt>
                <c:pt idx="244">
                  <c:v>5.0810599999999999</c:v>
                </c:pt>
                <c:pt idx="245">
                  <c:v>5.0944250000000002</c:v>
                </c:pt>
                <c:pt idx="246">
                  <c:v>5.1077899999999996</c:v>
                </c:pt>
                <c:pt idx="247">
                  <c:v>5.1211549999999999</c:v>
                </c:pt>
                <c:pt idx="248">
                  <c:v>5.1345200000000002</c:v>
                </c:pt>
                <c:pt idx="249">
                  <c:v>5.1478849999999996</c:v>
                </c:pt>
                <c:pt idx="250">
                  <c:v>5.1612499999999999</c:v>
                </c:pt>
                <c:pt idx="251">
                  <c:v>5.1746150000000002</c:v>
                </c:pt>
                <c:pt idx="252">
                  <c:v>5.1879800000000005</c:v>
                </c:pt>
                <c:pt idx="253">
                  <c:v>5.2013449999999999</c:v>
                </c:pt>
                <c:pt idx="254">
                  <c:v>5.2147100000000002</c:v>
                </c:pt>
                <c:pt idx="255">
                  <c:v>5.2280750000000005</c:v>
                </c:pt>
                <c:pt idx="256">
                  <c:v>5.2414399999999999</c:v>
                </c:pt>
                <c:pt idx="257">
                  <c:v>5.2548050000000002</c:v>
                </c:pt>
                <c:pt idx="258">
                  <c:v>5.2681700000000005</c:v>
                </c:pt>
                <c:pt idx="259">
                  <c:v>5.2815349999999999</c:v>
                </c:pt>
                <c:pt idx="260">
                  <c:v>5.2949000000000002</c:v>
                </c:pt>
                <c:pt idx="261">
                  <c:v>5.3082650000000005</c:v>
                </c:pt>
                <c:pt idx="262">
                  <c:v>5.3216299999999999</c:v>
                </c:pt>
                <c:pt idx="263">
                  <c:v>5.3349950000000002</c:v>
                </c:pt>
                <c:pt idx="264">
                  <c:v>5.3483600000000004</c:v>
                </c:pt>
                <c:pt idx="265">
                  <c:v>5.3617249999999999</c:v>
                </c:pt>
                <c:pt idx="266">
                  <c:v>5.3750900000000001</c:v>
                </c:pt>
                <c:pt idx="267">
                  <c:v>5.3884550000000004</c:v>
                </c:pt>
                <c:pt idx="268">
                  <c:v>5.4018199999999998</c:v>
                </c:pt>
                <c:pt idx="269">
                  <c:v>5.4151850000000001</c:v>
                </c:pt>
                <c:pt idx="270">
                  <c:v>5.4285500000000004</c:v>
                </c:pt>
                <c:pt idx="271">
                  <c:v>5.4419149999999998</c:v>
                </c:pt>
                <c:pt idx="272">
                  <c:v>5.4552800000000001</c:v>
                </c:pt>
                <c:pt idx="273">
                  <c:v>5.4686450000000004</c:v>
                </c:pt>
                <c:pt idx="274">
                  <c:v>5.4820099999999998</c:v>
                </c:pt>
                <c:pt idx="275">
                  <c:v>5.4953750000000001</c:v>
                </c:pt>
                <c:pt idx="276">
                  <c:v>5.5087400000000004</c:v>
                </c:pt>
                <c:pt idx="277">
                  <c:v>5.5221049999999998</c:v>
                </c:pt>
                <c:pt idx="278">
                  <c:v>5.5354700000000001</c:v>
                </c:pt>
                <c:pt idx="279">
                  <c:v>5.5488350000000004</c:v>
                </c:pt>
                <c:pt idx="280">
                  <c:v>5.5621999999999998</c:v>
                </c:pt>
                <c:pt idx="281">
                  <c:v>5.5755650000000001</c:v>
                </c:pt>
                <c:pt idx="282">
                  <c:v>5.5889300000000004</c:v>
                </c:pt>
                <c:pt idx="283">
                  <c:v>5.6022949999999998</c:v>
                </c:pt>
                <c:pt idx="284">
                  <c:v>5.6156600000000001</c:v>
                </c:pt>
                <c:pt idx="285">
                  <c:v>5.6290250000000004</c:v>
                </c:pt>
                <c:pt idx="286">
                  <c:v>5.6423899999999998</c:v>
                </c:pt>
                <c:pt idx="287">
                  <c:v>5.6557550000000001</c:v>
                </c:pt>
                <c:pt idx="288">
                  <c:v>5.6691200000000004</c:v>
                </c:pt>
                <c:pt idx="289">
                  <c:v>5.6824849999999998</c:v>
                </c:pt>
                <c:pt idx="290">
                  <c:v>5.6958500000000001</c:v>
                </c:pt>
                <c:pt idx="291">
                  <c:v>5.7092150000000004</c:v>
                </c:pt>
                <c:pt idx="292">
                  <c:v>5.7225799999999998</c:v>
                </c:pt>
                <c:pt idx="293">
                  <c:v>5.7359450000000001</c:v>
                </c:pt>
                <c:pt idx="294">
                  <c:v>5.7493100000000004</c:v>
                </c:pt>
                <c:pt idx="295">
                  <c:v>5.7626749999999998</c:v>
                </c:pt>
                <c:pt idx="296">
                  <c:v>5.7760400000000001</c:v>
                </c:pt>
                <c:pt idx="297">
                  <c:v>5.7894050000000004</c:v>
                </c:pt>
                <c:pt idx="298">
                  <c:v>5.8027699999999998</c:v>
                </c:pt>
                <c:pt idx="299">
                  <c:v>5.8161350000000001</c:v>
                </c:pt>
                <c:pt idx="300">
                  <c:v>5.8295000000000003</c:v>
                </c:pt>
                <c:pt idx="301">
                  <c:v>5.8428650000000006</c:v>
                </c:pt>
                <c:pt idx="302">
                  <c:v>5.85623</c:v>
                </c:pt>
                <c:pt idx="303">
                  <c:v>5.8695950000000003</c:v>
                </c:pt>
                <c:pt idx="304">
                  <c:v>5.8829600000000006</c:v>
                </c:pt>
                <c:pt idx="305">
                  <c:v>5.896325</c:v>
                </c:pt>
                <c:pt idx="306">
                  <c:v>5.9096900000000003</c:v>
                </c:pt>
                <c:pt idx="307">
                  <c:v>5.9230550000000006</c:v>
                </c:pt>
                <c:pt idx="308">
                  <c:v>5.93642</c:v>
                </c:pt>
                <c:pt idx="309">
                  <c:v>5.9497850000000003</c:v>
                </c:pt>
                <c:pt idx="310">
                  <c:v>5.9631500000000006</c:v>
                </c:pt>
                <c:pt idx="311">
                  <c:v>5.976515</c:v>
                </c:pt>
                <c:pt idx="312">
                  <c:v>5.9898800000000003</c:v>
                </c:pt>
                <c:pt idx="313">
                  <c:v>6.0032450000000006</c:v>
                </c:pt>
                <c:pt idx="314">
                  <c:v>6.01661</c:v>
                </c:pt>
                <c:pt idx="315">
                  <c:v>6.0299750000000003</c:v>
                </c:pt>
                <c:pt idx="316">
                  <c:v>6.0433400000000006</c:v>
                </c:pt>
                <c:pt idx="317">
                  <c:v>6.056705</c:v>
                </c:pt>
                <c:pt idx="318">
                  <c:v>6.0700700000000003</c:v>
                </c:pt>
                <c:pt idx="319">
                  <c:v>6.0834350000000006</c:v>
                </c:pt>
                <c:pt idx="320">
                  <c:v>6.0968</c:v>
                </c:pt>
                <c:pt idx="321">
                  <c:v>6.1101650000000003</c:v>
                </c:pt>
                <c:pt idx="322">
                  <c:v>6.1235300000000006</c:v>
                </c:pt>
                <c:pt idx="323">
                  <c:v>6.136895</c:v>
                </c:pt>
                <c:pt idx="324">
                  <c:v>6.1502600000000003</c:v>
                </c:pt>
                <c:pt idx="325">
                  <c:v>6.1636250000000006</c:v>
                </c:pt>
                <c:pt idx="326">
                  <c:v>6.17699</c:v>
                </c:pt>
                <c:pt idx="327">
                  <c:v>6.1903550000000003</c:v>
                </c:pt>
                <c:pt idx="328">
                  <c:v>6.2037200000000006</c:v>
                </c:pt>
                <c:pt idx="329">
                  <c:v>6.217085</c:v>
                </c:pt>
                <c:pt idx="330">
                  <c:v>6.2304500000000003</c:v>
                </c:pt>
                <c:pt idx="331">
                  <c:v>6.2438150000000006</c:v>
                </c:pt>
                <c:pt idx="332">
                  <c:v>6.25718</c:v>
                </c:pt>
                <c:pt idx="333">
                  <c:v>6.2705450000000003</c:v>
                </c:pt>
                <c:pt idx="334">
                  <c:v>6.2839100000000006</c:v>
                </c:pt>
                <c:pt idx="335">
                  <c:v>6.297275</c:v>
                </c:pt>
                <c:pt idx="336">
                  <c:v>6.3106400000000002</c:v>
                </c:pt>
                <c:pt idx="337">
                  <c:v>6.3240050000000005</c:v>
                </c:pt>
                <c:pt idx="338">
                  <c:v>6.3373699999999999</c:v>
                </c:pt>
                <c:pt idx="339">
                  <c:v>6.3507350000000002</c:v>
                </c:pt>
                <c:pt idx="340">
                  <c:v>6.3641000000000005</c:v>
                </c:pt>
                <c:pt idx="341">
                  <c:v>6.3774649999999999</c:v>
                </c:pt>
                <c:pt idx="342">
                  <c:v>6.3908300000000002</c:v>
                </c:pt>
                <c:pt idx="343">
                  <c:v>6.4041950000000005</c:v>
                </c:pt>
                <c:pt idx="344">
                  <c:v>6.4175599999999999</c:v>
                </c:pt>
                <c:pt idx="345">
                  <c:v>6.4309250000000002</c:v>
                </c:pt>
                <c:pt idx="346">
                  <c:v>6.4442900000000005</c:v>
                </c:pt>
                <c:pt idx="347">
                  <c:v>6.4576549999999999</c:v>
                </c:pt>
                <c:pt idx="348">
                  <c:v>6.4710200000000002</c:v>
                </c:pt>
                <c:pt idx="349">
                  <c:v>6.4843850000000005</c:v>
                </c:pt>
                <c:pt idx="350">
                  <c:v>6.4977499999999999</c:v>
                </c:pt>
                <c:pt idx="351">
                  <c:v>6.5111150000000002</c:v>
                </c:pt>
                <c:pt idx="352">
                  <c:v>6.5244800000000005</c:v>
                </c:pt>
                <c:pt idx="353">
                  <c:v>6.5378449999999999</c:v>
                </c:pt>
                <c:pt idx="354">
                  <c:v>6.5512100000000002</c:v>
                </c:pt>
                <c:pt idx="355">
                  <c:v>6.5645750000000005</c:v>
                </c:pt>
                <c:pt idx="356">
                  <c:v>6.5779399999999999</c:v>
                </c:pt>
                <c:pt idx="357">
                  <c:v>6.5913050000000002</c:v>
                </c:pt>
                <c:pt idx="358">
                  <c:v>6.6046700000000005</c:v>
                </c:pt>
                <c:pt idx="359">
                  <c:v>6.6180349999999999</c:v>
                </c:pt>
                <c:pt idx="360">
                  <c:v>6.6314000000000002</c:v>
                </c:pt>
                <c:pt idx="361">
                  <c:v>6.6447650000000005</c:v>
                </c:pt>
                <c:pt idx="362">
                  <c:v>6.6581299999999999</c:v>
                </c:pt>
                <c:pt idx="363">
                  <c:v>6.6714950000000002</c:v>
                </c:pt>
                <c:pt idx="364">
                  <c:v>6.6848600000000005</c:v>
                </c:pt>
                <c:pt idx="365">
                  <c:v>6.6982249999999999</c:v>
                </c:pt>
                <c:pt idx="366">
                  <c:v>6.7115900000000002</c:v>
                </c:pt>
                <c:pt idx="367">
                  <c:v>6.7249550000000005</c:v>
                </c:pt>
                <c:pt idx="368">
                  <c:v>6.7383199999999999</c:v>
                </c:pt>
                <c:pt idx="369">
                  <c:v>6.7516850000000002</c:v>
                </c:pt>
                <c:pt idx="370">
                  <c:v>6.7650500000000005</c:v>
                </c:pt>
                <c:pt idx="371">
                  <c:v>6.7784149999999999</c:v>
                </c:pt>
                <c:pt idx="372">
                  <c:v>6.7917800000000002</c:v>
                </c:pt>
                <c:pt idx="373">
                  <c:v>6.8051450000000004</c:v>
                </c:pt>
                <c:pt idx="374">
                  <c:v>6.8185099999999998</c:v>
                </c:pt>
                <c:pt idx="375">
                  <c:v>6.8318750000000001</c:v>
                </c:pt>
                <c:pt idx="376">
                  <c:v>6.8452400000000004</c:v>
                </c:pt>
                <c:pt idx="377">
                  <c:v>6.8586049999999998</c:v>
                </c:pt>
                <c:pt idx="378">
                  <c:v>6.8719700000000001</c:v>
                </c:pt>
                <c:pt idx="379">
                  <c:v>6.8853350000000004</c:v>
                </c:pt>
                <c:pt idx="380">
                  <c:v>6.8986999999999998</c:v>
                </c:pt>
                <c:pt idx="381">
                  <c:v>6.9120650000000001</c:v>
                </c:pt>
                <c:pt idx="382">
                  <c:v>6.9254300000000004</c:v>
                </c:pt>
                <c:pt idx="383">
                  <c:v>6.9387949999999998</c:v>
                </c:pt>
                <c:pt idx="384">
                  <c:v>6.9521600000000001</c:v>
                </c:pt>
                <c:pt idx="385">
                  <c:v>6.9655250000000004</c:v>
                </c:pt>
                <c:pt idx="386">
                  <c:v>6.9788899999999998</c:v>
                </c:pt>
                <c:pt idx="387">
                  <c:v>6.9922550000000001</c:v>
                </c:pt>
                <c:pt idx="388">
                  <c:v>7.0056200000000004</c:v>
                </c:pt>
                <c:pt idx="389">
                  <c:v>7.0189850000000007</c:v>
                </c:pt>
                <c:pt idx="390">
                  <c:v>7.0323500000000001</c:v>
                </c:pt>
                <c:pt idx="391">
                  <c:v>7.0457150000000004</c:v>
                </c:pt>
                <c:pt idx="392">
                  <c:v>7.0590800000000007</c:v>
                </c:pt>
                <c:pt idx="393">
                  <c:v>7.0724450000000001</c:v>
                </c:pt>
                <c:pt idx="394">
                  <c:v>7.0858100000000004</c:v>
                </c:pt>
                <c:pt idx="395">
                  <c:v>7.0991750000000007</c:v>
                </c:pt>
                <c:pt idx="396">
                  <c:v>7.1125400000000001</c:v>
                </c:pt>
                <c:pt idx="397">
                  <c:v>7.1259050000000004</c:v>
                </c:pt>
                <c:pt idx="398">
                  <c:v>7.1392700000000007</c:v>
                </c:pt>
                <c:pt idx="399">
                  <c:v>7.1526350000000001</c:v>
                </c:pt>
                <c:pt idx="400">
                  <c:v>7.1660000000000004</c:v>
                </c:pt>
                <c:pt idx="401">
                  <c:v>7.1793650000000007</c:v>
                </c:pt>
                <c:pt idx="402">
                  <c:v>7.1927300000000001</c:v>
                </c:pt>
                <c:pt idx="403">
                  <c:v>7.2060950000000004</c:v>
                </c:pt>
                <c:pt idx="404">
                  <c:v>7.2194600000000007</c:v>
                </c:pt>
                <c:pt idx="405">
                  <c:v>7.2328250000000001</c:v>
                </c:pt>
                <c:pt idx="406">
                  <c:v>7.2461900000000004</c:v>
                </c:pt>
                <c:pt idx="407">
                  <c:v>7.2595550000000006</c:v>
                </c:pt>
                <c:pt idx="408">
                  <c:v>7.2729200000000001</c:v>
                </c:pt>
                <c:pt idx="409">
                  <c:v>7.2862850000000003</c:v>
                </c:pt>
                <c:pt idx="410">
                  <c:v>7.2996500000000006</c:v>
                </c:pt>
                <c:pt idx="411">
                  <c:v>7.313015</c:v>
                </c:pt>
                <c:pt idx="412">
                  <c:v>7.3263800000000003</c:v>
                </c:pt>
                <c:pt idx="413">
                  <c:v>7.3397450000000006</c:v>
                </c:pt>
                <c:pt idx="414">
                  <c:v>7.35311</c:v>
                </c:pt>
                <c:pt idx="415">
                  <c:v>7.3664750000000003</c:v>
                </c:pt>
                <c:pt idx="416">
                  <c:v>7.3798400000000006</c:v>
                </c:pt>
                <c:pt idx="417">
                  <c:v>7.393205</c:v>
                </c:pt>
                <c:pt idx="418">
                  <c:v>7.4065700000000003</c:v>
                </c:pt>
                <c:pt idx="419">
                  <c:v>7.4199350000000006</c:v>
                </c:pt>
                <c:pt idx="420">
                  <c:v>7.4333</c:v>
                </c:pt>
                <c:pt idx="421">
                  <c:v>7.4466650000000003</c:v>
                </c:pt>
                <c:pt idx="422">
                  <c:v>7.4600300000000006</c:v>
                </c:pt>
                <c:pt idx="423">
                  <c:v>7.473395</c:v>
                </c:pt>
                <c:pt idx="424">
                  <c:v>7.4867600000000003</c:v>
                </c:pt>
                <c:pt idx="425">
                  <c:v>7.5001250000000006</c:v>
                </c:pt>
                <c:pt idx="426">
                  <c:v>7.51349</c:v>
                </c:pt>
                <c:pt idx="427">
                  <c:v>7.5268550000000003</c:v>
                </c:pt>
                <c:pt idx="428">
                  <c:v>7.5402200000000006</c:v>
                </c:pt>
                <c:pt idx="429">
                  <c:v>7.553585</c:v>
                </c:pt>
                <c:pt idx="430">
                  <c:v>7.5669500000000003</c:v>
                </c:pt>
                <c:pt idx="431">
                  <c:v>7.5803150000000006</c:v>
                </c:pt>
                <c:pt idx="432">
                  <c:v>7.59368</c:v>
                </c:pt>
                <c:pt idx="433">
                  <c:v>7.6070450000000003</c:v>
                </c:pt>
                <c:pt idx="434">
                  <c:v>7.6204100000000006</c:v>
                </c:pt>
                <c:pt idx="435">
                  <c:v>7.633775</c:v>
                </c:pt>
                <c:pt idx="436">
                  <c:v>7.6471400000000003</c:v>
                </c:pt>
                <c:pt idx="437">
                  <c:v>7.6605050000000006</c:v>
                </c:pt>
                <c:pt idx="438">
                  <c:v>7.67387</c:v>
                </c:pt>
                <c:pt idx="439">
                  <c:v>7.6872350000000003</c:v>
                </c:pt>
                <c:pt idx="440">
                  <c:v>7.7006000000000006</c:v>
                </c:pt>
                <c:pt idx="441">
                  <c:v>7.713965</c:v>
                </c:pt>
                <c:pt idx="442">
                  <c:v>7.7273300000000003</c:v>
                </c:pt>
                <c:pt idx="443">
                  <c:v>7.7406950000000005</c:v>
                </c:pt>
                <c:pt idx="444">
                  <c:v>7.75406</c:v>
                </c:pt>
                <c:pt idx="445">
                  <c:v>7.7674250000000002</c:v>
                </c:pt>
                <c:pt idx="446">
                  <c:v>7.7807900000000005</c:v>
                </c:pt>
                <c:pt idx="447">
                  <c:v>7.7941549999999999</c:v>
                </c:pt>
                <c:pt idx="448">
                  <c:v>7.8075200000000002</c:v>
                </c:pt>
                <c:pt idx="449">
                  <c:v>7.8208850000000005</c:v>
                </c:pt>
                <c:pt idx="450">
                  <c:v>7.8342499999999999</c:v>
                </c:pt>
                <c:pt idx="451">
                  <c:v>7.8476150000000002</c:v>
                </c:pt>
                <c:pt idx="452">
                  <c:v>7.8609800000000005</c:v>
                </c:pt>
                <c:pt idx="453">
                  <c:v>7.8743449999999999</c:v>
                </c:pt>
                <c:pt idx="454">
                  <c:v>7.8877100000000002</c:v>
                </c:pt>
                <c:pt idx="455">
                  <c:v>7.9010750000000005</c:v>
                </c:pt>
                <c:pt idx="456">
                  <c:v>7.9144399999999999</c:v>
                </c:pt>
                <c:pt idx="457">
                  <c:v>7.9278050000000002</c:v>
                </c:pt>
                <c:pt idx="458">
                  <c:v>7.9411700000000005</c:v>
                </c:pt>
                <c:pt idx="459">
                  <c:v>7.9545349999999999</c:v>
                </c:pt>
                <c:pt idx="460">
                  <c:v>7.9679000000000002</c:v>
                </c:pt>
                <c:pt idx="461">
                  <c:v>7.9812650000000005</c:v>
                </c:pt>
                <c:pt idx="462">
                  <c:v>7.9946299999999999</c:v>
                </c:pt>
                <c:pt idx="463">
                  <c:v>8.0079949999999993</c:v>
                </c:pt>
                <c:pt idx="464">
                  <c:v>8.0213599999999996</c:v>
                </c:pt>
                <c:pt idx="465">
                  <c:v>8.0347249999999999</c:v>
                </c:pt>
                <c:pt idx="466">
                  <c:v>8.0480900000000002</c:v>
                </c:pt>
                <c:pt idx="467">
                  <c:v>8.0614550000000005</c:v>
                </c:pt>
                <c:pt idx="468">
                  <c:v>8.074819999999999</c:v>
                </c:pt>
                <c:pt idx="469">
                  <c:v>8.0881849999999993</c:v>
                </c:pt>
                <c:pt idx="470">
                  <c:v>8.1015499999999996</c:v>
                </c:pt>
                <c:pt idx="471">
                  <c:v>8.1149149999999999</c:v>
                </c:pt>
                <c:pt idx="472">
                  <c:v>8.1282800000000002</c:v>
                </c:pt>
                <c:pt idx="473">
                  <c:v>8.1416450000000005</c:v>
                </c:pt>
                <c:pt idx="474">
                  <c:v>8.155009999999999</c:v>
                </c:pt>
                <c:pt idx="475">
                  <c:v>8.1683749999999993</c:v>
                </c:pt>
                <c:pt idx="476">
                  <c:v>8.1817399999999996</c:v>
                </c:pt>
                <c:pt idx="477">
                  <c:v>8.1951049999999999</c:v>
                </c:pt>
                <c:pt idx="478">
                  <c:v>8.2084700000000002</c:v>
                </c:pt>
                <c:pt idx="479">
                  <c:v>8.2218350000000004</c:v>
                </c:pt>
                <c:pt idx="480">
                  <c:v>8.235199999999999</c:v>
                </c:pt>
                <c:pt idx="481">
                  <c:v>8.2485649999999993</c:v>
                </c:pt>
                <c:pt idx="482">
                  <c:v>8.2619299999999996</c:v>
                </c:pt>
                <c:pt idx="483">
                  <c:v>8.2752949999999998</c:v>
                </c:pt>
                <c:pt idx="484">
                  <c:v>8.2886600000000001</c:v>
                </c:pt>
                <c:pt idx="485">
                  <c:v>8.3020250000000004</c:v>
                </c:pt>
                <c:pt idx="486">
                  <c:v>8.3153899999999989</c:v>
                </c:pt>
                <c:pt idx="487">
                  <c:v>8.3287549999999992</c:v>
                </c:pt>
                <c:pt idx="488">
                  <c:v>8.3421199999999995</c:v>
                </c:pt>
                <c:pt idx="489">
                  <c:v>8.3554849999999998</c:v>
                </c:pt>
                <c:pt idx="490">
                  <c:v>8.3688500000000001</c:v>
                </c:pt>
                <c:pt idx="491">
                  <c:v>8.3822150000000004</c:v>
                </c:pt>
                <c:pt idx="492">
                  <c:v>8.3955799999999989</c:v>
                </c:pt>
                <c:pt idx="493">
                  <c:v>8.4089449999999992</c:v>
                </c:pt>
                <c:pt idx="494">
                  <c:v>8.4223099999999995</c:v>
                </c:pt>
                <c:pt idx="495">
                  <c:v>8.4356749999999998</c:v>
                </c:pt>
                <c:pt idx="496">
                  <c:v>8.4490400000000001</c:v>
                </c:pt>
                <c:pt idx="497">
                  <c:v>8.4624050000000004</c:v>
                </c:pt>
                <c:pt idx="498">
                  <c:v>8.4757699999999989</c:v>
                </c:pt>
                <c:pt idx="499">
                  <c:v>8.4891349999999992</c:v>
                </c:pt>
                <c:pt idx="500">
                  <c:v>8.5024999999999995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235-4986-BF91-CD4842477859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D6E36536-2EA0-474A-A62F-DC6FEA4201B7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8235-4986-BF91-CD484247785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0EB549A-3158-497B-975A-EF02D10ED36B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8235-4986-BF91-CD484247785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E4D0DC4-F28D-46E4-AE0D-7A95A52379AE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8235-4986-BF91-CD484247785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320AC3A-B278-4B1D-B3A1-1C9597B2EEFA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235-4986-BF91-CD484247785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8235-4986-BF91-CD484247785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8235-4986-BF91-CD484247785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8235-4986-BF91-CD4842477859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'120.A0'!$K$9:$K$15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835</c:v>
                </c:pt>
              </c:numCache>
            </c:numRef>
          </c:xVal>
          <c:yVal>
            <c:numRef>
              <c:f>'120.A0'!$L$9:$L$15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1.2900749999999999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'120.A0'!$I$9:$I$15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8235-4986-BF91-CD48424778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'140.C0'!$Y$5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'140.C0'!$X$6:$X$506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9</c:v>
                </c:pt>
                <c:pt idx="2">
                  <c:v>18</c:v>
                </c:pt>
                <c:pt idx="3">
                  <c:v>27</c:v>
                </c:pt>
                <c:pt idx="4">
                  <c:v>36</c:v>
                </c:pt>
                <c:pt idx="5">
                  <c:v>45</c:v>
                </c:pt>
                <c:pt idx="6">
                  <c:v>54</c:v>
                </c:pt>
                <c:pt idx="7">
                  <c:v>63</c:v>
                </c:pt>
                <c:pt idx="8">
                  <c:v>72</c:v>
                </c:pt>
                <c:pt idx="9">
                  <c:v>81</c:v>
                </c:pt>
                <c:pt idx="10">
                  <c:v>90</c:v>
                </c:pt>
                <c:pt idx="11">
                  <c:v>99</c:v>
                </c:pt>
                <c:pt idx="12">
                  <c:v>108</c:v>
                </c:pt>
                <c:pt idx="13">
                  <c:v>117</c:v>
                </c:pt>
                <c:pt idx="14">
                  <c:v>126</c:v>
                </c:pt>
                <c:pt idx="15">
                  <c:v>135</c:v>
                </c:pt>
                <c:pt idx="16">
                  <c:v>144</c:v>
                </c:pt>
                <c:pt idx="17">
                  <c:v>153</c:v>
                </c:pt>
                <c:pt idx="18">
                  <c:v>162</c:v>
                </c:pt>
                <c:pt idx="19">
                  <c:v>171</c:v>
                </c:pt>
                <c:pt idx="20">
                  <c:v>180</c:v>
                </c:pt>
                <c:pt idx="21">
                  <c:v>189</c:v>
                </c:pt>
                <c:pt idx="22">
                  <c:v>198</c:v>
                </c:pt>
                <c:pt idx="23">
                  <c:v>207</c:v>
                </c:pt>
                <c:pt idx="24">
                  <c:v>216</c:v>
                </c:pt>
                <c:pt idx="25">
                  <c:v>225</c:v>
                </c:pt>
                <c:pt idx="26">
                  <c:v>234</c:v>
                </c:pt>
                <c:pt idx="27">
                  <c:v>243</c:v>
                </c:pt>
                <c:pt idx="28">
                  <c:v>252</c:v>
                </c:pt>
                <c:pt idx="29">
                  <c:v>261</c:v>
                </c:pt>
                <c:pt idx="30">
                  <c:v>270</c:v>
                </c:pt>
                <c:pt idx="31">
                  <c:v>279</c:v>
                </c:pt>
                <c:pt idx="32">
                  <c:v>288</c:v>
                </c:pt>
                <c:pt idx="33">
                  <c:v>297</c:v>
                </c:pt>
                <c:pt idx="34">
                  <c:v>306</c:v>
                </c:pt>
                <c:pt idx="35">
                  <c:v>315</c:v>
                </c:pt>
                <c:pt idx="36">
                  <c:v>324</c:v>
                </c:pt>
                <c:pt idx="37">
                  <c:v>333</c:v>
                </c:pt>
                <c:pt idx="38">
                  <c:v>342</c:v>
                </c:pt>
                <c:pt idx="39">
                  <c:v>351</c:v>
                </c:pt>
                <c:pt idx="40">
                  <c:v>360</c:v>
                </c:pt>
                <c:pt idx="41">
                  <c:v>369</c:v>
                </c:pt>
                <c:pt idx="42">
                  <c:v>378</c:v>
                </c:pt>
                <c:pt idx="43">
                  <c:v>387</c:v>
                </c:pt>
                <c:pt idx="44">
                  <c:v>396</c:v>
                </c:pt>
                <c:pt idx="45">
                  <c:v>405</c:v>
                </c:pt>
                <c:pt idx="46">
                  <c:v>414</c:v>
                </c:pt>
                <c:pt idx="47">
                  <c:v>423</c:v>
                </c:pt>
                <c:pt idx="48">
                  <c:v>432</c:v>
                </c:pt>
                <c:pt idx="49">
                  <c:v>441</c:v>
                </c:pt>
                <c:pt idx="50">
                  <c:v>450</c:v>
                </c:pt>
                <c:pt idx="51">
                  <c:v>459</c:v>
                </c:pt>
                <c:pt idx="52">
                  <c:v>468</c:v>
                </c:pt>
                <c:pt idx="53">
                  <c:v>477</c:v>
                </c:pt>
                <c:pt idx="54">
                  <c:v>486</c:v>
                </c:pt>
                <c:pt idx="55">
                  <c:v>495</c:v>
                </c:pt>
                <c:pt idx="56">
                  <c:v>504</c:v>
                </c:pt>
                <c:pt idx="57">
                  <c:v>513</c:v>
                </c:pt>
                <c:pt idx="58">
                  <c:v>522</c:v>
                </c:pt>
                <c:pt idx="59">
                  <c:v>531</c:v>
                </c:pt>
                <c:pt idx="60">
                  <c:v>540</c:v>
                </c:pt>
                <c:pt idx="61">
                  <c:v>549</c:v>
                </c:pt>
                <c:pt idx="62">
                  <c:v>558</c:v>
                </c:pt>
                <c:pt idx="63">
                  <c:v>567</c:v>
                </c:pt>
                <c:pt idx="64">
                  <c:v>576</c:v>
                </c:pt>
                <c:pt idx="65">
                  <c:v>585</c:v>
                </c:pt>
                <c:pt idx="66">
                  <c:v>594</c:v>
                </c:pt>
                <c:pt idx="67">
                  <c:v>603</c:v>
                </c:pt>
                <c:pt idx="68">
                  <c:v>612</c:v>
                </c:pt>
                <c:pt idx="69">
                  <c:v>621</c:v>
                </c:pt>
                <c:pt idx="70">
                  <c:v>630</c:v>
                </c:pt>
                <c:pt idx="71">
                  <c:v>639</c:v>
                </c:pt>
                <c:pt idx="72">
                  <c:v>648</c:v>
                </c:pt>
                <c:pt idx="73">
                  <c:v>657</c:v>
                </c:pt>
                <c:pt idx="74">
                  <c:v>666</c:v>
                </c:pt>
                <c:pt idx="75">
                  <c:v>675</c:v>
                </c:pt>
                <c:pt idx="76">
                  <c:v>684</c:v>
                </c:pt>
                <c:pt idx="77">
                  <c:v>693</c:v>
                </c:pt>
                <c:pt idx="78">
                  <c:v>702</c:v>
                </c:pt>
                <c:pt idx="79">
                  <c:v>711</c:v>
                </c:pt>
                <c:pt idx="80">
                  <c:v>720</c:v>
                </c:pt>
                <c:pt idx="81">
                  <c:v>729</c:v>
                </c:pt>
                <c:pt idx="82">
                  <c:v>738</c:v>
                </c:pt>
                <c:pt idx="83">
                  <c:v>747</c:v>
                </c:pt>
                <c:pt idx="84">
                  <c:v>756</c:v>
                </c:pt>
                <c:pt idx="85">
                  <c:v>765</c:v>
                </c:pt>
                <c:pt idx="86">
                  <c:v>774</c:v>
                </c:pt>
                <c:pt idx="87">
                  <c:v>783</c:v>
                </c:pt>
                <c:pt idx="88">
                  <c:v>792</c:v>
                </c:pt>
                <c:pt idx="89">
                  <c:v>801</c:v>
                </c:pt>
                <c:pt idx="90">
                  <c:v>810</c:v>
                </c:pt>
                <c:pt idx="91">
                  <c:v>819</c:v>
                </c:pt>
                <c:pt idx="92">
                  <c:v>828</c:v>
                </c:pt>
                <c:pt idx="93">
                  <c:v>837</c:v>
                </c:pt>
                <c:pt idx="94">
                  <c:v>846</c:v>
                </c:pt>
                <c:pt idx="95">
                  <c:v>855</c:v>
                </c:pt>
                <c:pt idx="96">
                  <c:v>864</c:v>
                </c:pt>
                <c:pt idx="97">
                  <c:v>873</c:v>
                </c:pt>
                <c:pt idx="98">
                  <c:v>882</c:v>
                </c:pt>
                <c:pt idx="99">
                  <c:v>891</c:v>
                </c:pt>
                <c:pt idx="100">
                  <c:v>900</c:v>
                </c:pt>
                <c:pt idx="101">
                  <c:v>909</c:v>
                </c:pt>
                <c:pt idx="102">
                  <c:v>918</c:v>
                </c:pt>
                <c:pt idx="103">
                  <c:v>927</c:v>
                </c:pt>
                <c:pt idx="104">
                  <c:v>936</c:v>
                </c:pt>
                <c:pt idx="105">
                  <c:v>945</c:v>
                </c:pt>
                <c:pt idx="106">
                  <c:v>954</c:v>
                </c:pt>
                <c:pt idx="107">
                  <c:v>963</c:v>
                </c:pt>
                <c:pt idx="108">
                  <c:v>972</c:v>
                </c:pt>
                <c:pt idx="109">
                  <c:v>981</c:v>
                </c:pt>
                <c:pt idx="110">
                  <c:v>990</c:v>
                </c:pt>
                <c:pt idx="111">
                  <c:v>999</c:v>
                </c:pt>
                <c:pt idx="112">
                  <c:v>1008</c:v>
                </c:pt>
                <c:pt idx="113">
                  <c:v>1017</c:v>
                </c:pt>
                <c:pt idx="114">
                  <c:v>1026</c:v>
                </c:pt>
                <c:pt idx="115">
                  <c:v>1035</c:v>
                </c:pt>
                <c:pt idx="116">
                  <c:v>1044</c:v>
                </c:pt>
                <c:pt idx="117">
                  <c:v>1053</c:v>
                </c:pt>
                <c:pt idx="118">
                  <c:v>1062</c:v>
                </c:pt>
                <c:pt idx="119">
                  <c:v>1071</c:v>
                </c:pt>
                <c:pt idx="120">
                  <c:v>1080</c:v>
                </c:pt>
                <c:pt idx="121">
                  <c:v>1089</c:v>
                </c:pt>
                <c:pt idx="122">
                  <c:v>1098</c:v>
                </c:pt>
                <c:pt idx="123">
                  <c:v>1107</c:v>
                </c:pt>
                <c:pt idx="124">
                  <c:v>1116</c:v>
                </c:pt>
                <c:pt idx="125">
                  <c:v>1125</c:v>
                </c:pt>
                <c:pt idx="126">
                  <c:v>1134</c:v>
                </c:pt>
                <c:pt idx="127">
                  <c:v>1143</c:v>
                </c:pt>
                <c:pt idx="128">
                  <c:v>1152</c:v>
                </c:pt>
                <c:pt idx="129">
                  <c:v>1161</c:v>
                </c:pt>
                <c:pt idx="130">
                  <c:v>1170</c:v>
                </c:pt>
                <c:pt idx="131">
                  <c:v>1179</c:v>
                </c:pt>
                <c:pt idx="132">
                  <c:v>1188</c:v>
                </c:pt>
                <c:pt idx="133">
                  <c:v>1197</c:v>
                </c:pt>
                <c:pt idx="134">
                  <c:v>1206</c:v>
                </c:pt>
                <c:pt idx="135">
                  <c:v>1215</c:v>
                </c:pt>
                <c:pt idx="136">
                  <c:v>1224</c:v>
                </c:pt>
                <c:pt idx="137">
                  <c:v>1233</c:v>
                </c:pt>
                <c:pt idx="138">
                  <c:v>1242</c:v>
                </c:pt>
                <c:pt idx="139">
                  <c:v>1251</c:v>
                </c:pt>
                <c:pt idx="140">
                  <c:v>1260</c:v>
                </c:pt>
                <c:pt idx="141">
                  <c:v>1269</c:v>
                </c:pt>
                <c:pt idx="142">
                  <c:v>1278</c:v>
                </c:pt>
                <c:pt idx="143">
                  <c:v>1287</c:v>
                </c:pt>
                <c:pt idx="144">
                  <c:v>1296</c:v>
                </c:pt>
                <c:pt idx="145">
                  <c:v>1305</c:v>
                </c:pt>
                <c:pt idx="146">
                  <c:v>1314</c:v>
                </c:pt>
                <c:pt idx="147">
                  <c:v>1323</c:v>
                </c:pt>
                <c:pt idx="148">
                  <c:v>1332</c:v>
                </c:pt>
                <c:pt idx="149">
                  <c:v>1341</c:v>
                </c:pt>
                <c:pt idx="150">
                  <c:v>1350</c:v>
                </c:pt>
                <c:pt idx="151">
                  <c:v>1359</c:v>
                </c:pt>
                <c:pt idx="152">
                  <c:v>1368</c:v>
                </c:pt>
                <c:pt idx="153">
                  <c:v>1377</c:v>
                </c:pt>
                <c:pt idx="154">
                  <c:v>1386</c:v>
                </c:pt>
                <c:pt idx="155">
                  <c:v>1395</c:v>
                </c:pt>
                <c:pt idx="156">
                  <c:v>1404</c:v>
                </c:pt>
                <c:pt idx="157">
                  <c:v>1413</c:v>
                </c:pt>
                <c:pt idx="158">
                  <c:v>1422</c:v>
                </c:pt>
                <c:pt idx="159">
                  <c:v>1431</c:v>
                </c:pt>
                <c:pt idx="160">
                  <c:v>1440</c:v>
                </c:pt>
                <c:pt idx="161">
                  <c:v>1449</c:v>
                </c:pt>
                <c:pt idx="162">
                  <c:v>1458</c:v>
                </c:pt>
                <c:pt idx="163">
                  <c:v>1467</c:v>
                </c:pt>
                <c:pt idx="164">
                  <c:v>1476</c:v>
                </c:pt>
                <c:pt idx="165">
                  <c:v>1485</c:v>
                </c:pt>
                <c:pt idx="166">
                  <c:v>1494</c:v>
                </c:pt>
                <c:pt idx="167">
                  <c:v>1503</c:v>
                </c:pt>
                <c:pt idx="168">
                  <c:v>1512</c:v>
                </c:pt>
                <c:pt idx="169">
                  <c:v>1521</c:v>
                </c:pt>
                <c:pt idx="170">
                  <c:v>1530</c:v>
                </c:pt>
                <c:pt idx="171">
                  <c:v>1539</c:v>
                </c:pt>
                <c:pt idx="172">
                  <c:v>1548</c:v>
                </c:pt>
                <c:pt idx="173">
                  <c:v>1557</c:v>
                </c:pt>
                <c:pt idx="174">
                  <c:v>1566</c:v>
                </c:pt>
                <c:pt idx="175">
                  <c:v>1575</c:v>
                </c:pt>
                <c:pt idx="176">
                  <c:v>1584</c:v>
                </c:pt>
                <c:pt idx="177">
                  <c:v>1593</c:v>
                </c:pt>
                <c:pt idx="178">
                  <c:v>1602</c:v>
                </c:pt>
                <c:pt idx="179">
                  <c:v>1611</c:v>
                </c:pt>
                <c:pt idx="180">
                  <c:v>1620</c:v>
                </c:pt>
                <c:pt idx="181">
                  <c:v>1629</c:v>
                </c:pt>
                <c:pt idx="182">
                  <c:v>1638</c:v>
                </c:pt>
                <c:pt idx="183">
                  <c:v>1647</c:v>
                </c:pt>
                <c:pt idx="184">
                  <c:v>1656</c:v>
                </c:pt>
                <c:pt idx="185">
                  <c:v>1665</c:v>
                </c:pt>
                <c:pt idx="186">
                  <c:v>1674</c:v>
                </c:pt>
                <c:pt idx="187">
                  <c:v>1683</c:v>
                </c:pt>
                <c:pt idx="188">
                  <c:v>1692</c:v>
                </c:pt>
                <c:pt idx="189">
                  <c:v>1701</c:v>
                </c:pt>
                <c:pt idx="190">
                  <c:v>1710</c:v>
                </c:pt>
                <c:pt idx="191">
                  <c:v>1719</c:v>
                </c:pt>
                <c:pt idx="192">
                  <c:v>1728</c:v>
                </c:pt>
                <c:pt idx="193">
                  <c:v>1737</c:v>
                </c:pt>
                <c:pt idx="194">
                  <c:v>1746</c:v>
                </c:pt>
                <c:pt idx="195">
                  <c:v>1755</c:v>
                </c:pt>
                <c:pt idx="196">
                  <c:v>1764</c:v>
                </c:pt>
                <c:pt idx="197">
                  <c:v>1773</c:v>
                </c:pt>
                <c:pt idx="198">
                  <c:v>1782</c:v>
                </c:pt>
                <c:pt idx="199">
                  <c:v>1791</c:v>
                </c:pt>
                <c:pt idx="200">
                  <c:v>1800</c:v>
                </c:pt>
                <c:pt idx="201">
                  <c:v>1809</c:v>
                </c:pt>
                <c:pt idx="202">
                  <c:v>1818</c:v>
                </c:pt>
                <c:pt idx="203">
                  <c:v>1827</c:v>
                </c:pt>
                <c:pt idx="204">
                  <c:v>1836</c:v>
                </c:pt>
                <c:pt idx="205">
                  <c:v>1845</c:v>
                </c:pt>
                <c:pt idx="206">
                  <c:v>1854</c:v>
                </c:pt>
                <c:pt idx="207">
                  <c:v>1863</c:v>
                </c:pt>
                <c:pt idx="208">
                  <c:v>1872</c:v>
                </c:pt>
                <c:pt idx="209">
                  <c:v>1881</c:v>
                </c:pt>
                <c:pt idx="210">
                  <c:v>1890</c:v>
                </c:pt>
                <c:pt idx="211">
                  <c:v>1899</c:v>
                </c:pt>
                <c:pt idx="212">
                  <c:v>1908</c:v>
                </c:pt>
                <c:pt idx="213">
                  <c:v>1917</c:v>
                </c:pt>
                <c:pt idx="214">
                  <c:v>1926</c:v>
                </c:pt>
                <c:pt idx="215">
                  <c:v>1935</c:v>
                </c:pt>
                <c:pt idx="216">
                  <c:v>1944</c:v>
                </c:pt>
                <c:pt idx="217">
                  <c:v>1953</c:v>
                </c:pt>
                <c:pt idx="218">
                  <c:v>1962</c:v>
                </c:pt>
                <c:pt idx="219">
                  <c:v>1971</c:v>
                </c:pt>
                <c:pt idx="220">
                  <c:v>1980</c:v>
                </c:pt>
                <c:pt idx="221">
                  <c:v>1989</c:v>
                </c:pt>
                <c:pt idx="222">
                  <c:v>1998</c:v>
                </c:pt>
                <c:pt idx="223">
                  <c:v>2007</c:v>
                </c:pt>
                <c:pt idx="224">
                  <c:v>2016</c:v>
                </c:pt>
                <c:pt idx="225">
                  <c:v>2025</c:v>
                </c:pt>
                <c:pt idx="226">
                  <c:v>2034</c:v>
                </c:pt>
                <c:pt idx="227">
                  <c:v>2043</c:v>
                </c:pt>
                <c:pt idx="228">
                  <c:v>2052</c:v>
                </c:pt>
                <c:pt idx="229">
                  <c:v>2061</c:v>
                </c:pt>
                <c:pt idx="230">
                  <c:v>2070</c:v>
                </c:pt>
                <c:pt idx="231">
                  <c:v>2079</c:v>
                </c:pt>
                <c:pt idx="232">
                  <c:v>2088</c:v>
                </c:pt>
                <c:pt idx="233">
                  <c:v>2097</c:v>
                </c:pt>
                <c:pt idx="234">
                  <c:v>2106</c:v>
                </c:pt>
                <c:pt idx="235">
                  <c:v>2115</c:v>
                </c:pt>
                <c:pt idx="236">
                  <c:v>2124</c:v>
                </c:pt>
                <c:pt idx="237">
                  <c:v>2133</c:v>
                </c:pt>
                <c:pt idx="238">
                  <c:v>2142</c:v>
                </c:pt>
                <c:pt idx="239">
                  <c:v>2151</c:v>
                </c:pt>
                <c:pt idx="240">
                  <c:v>2160</c:v>
                </c:pt>
                <c:pt idx="241">
                  <c:v>2169</c:v>
                </c:pt>
                <c:pt idx="242">
                  <c:v>2178</c:v>
                </c:pt>
                <c:pt idx="243">
                  <c:v>2187</c:v>
                </c:pt>
                <c:pt idx="244">
                  <c:v>2196</c:v>
                </c:pt>
                <c:pt idx="245">
                  <c:v>2205</c:v>
                </c:pt>
                <c:pt idx="246">
                  <c:v>2214</c:v>
                </c:pt>
                <c:pt idx="247">
                  <c:v>2223</c:v>
                </c:pt>
                <c:pt idx="248">
                  <c:v>2232</c:v>
                </c:pt>
                <c:pt idx="249">
                  <c:v>2241</c:v>
                </c:pt>
                <c:pt idx="250">
                  <c:v>2250</c:v>
                </c:pt>
                <c:pt idx="251">
                  <c:v>2259</c:v>
                </c:pt>
                <c:pt idx="252">
                  <c:v>2268</c:v>
                </c:pt>
                <c:pt idx="253">
                  <c:v>2277</c:v>
                </c:pt>
                <c:pt idx="254">
                  <c:v>2286</c:v>
                </c:pt>
                <c:pt idx="255">
                  <c:v>2295</c:v>
                </c:pt>
                <c:pt idx="256">
                  <c:v>2304</c:v>
                </c:pt>
                <c:pt idx="257">
                  <c:v>2313</c:v>
                </c:pt>
                <c:pt idx="258">
                  <c:v>2322</c:v>
                </c:pt>
                <c:pt idx="259">
                  <c:v>2331</c:v>
                </c:pt>
                <c:pt idx="260">
                  <c:v>2340</c:v>
                </c:pt>
                <c:pt idx="261">
                  <c:v>2349</c:v>
                </c:pt>
                <c:pt idx="262">
                  <c:v>2358</c:v>
                </c:pt>
                <c:pt idx="263">
                  <c:v>2367</c:v>
                </c:pt>
                <c:pt idx="264">
                  <c:v>2376</c:v>
                </c:pt>
                <c:pt idx="265">
                  <c:v>2385</c:v>
                </c:pt>
                <c:pt idx="266">
                  <c:v>2394</c:v>
                </c:pt>
                <c:pt idx="267">
                  <c:v>2403</c:v>
                </c:pt>
                <c:pt idx="268">
                  <c:v>2412</c:v>
                </c:pt>
                <c:pt idx="269">
                  <c:v>2421</c:v>
                </c:pt>
                <c:pt idx="270">
                  <c:v>2430</c:v>
                </c:pt>
                <c:pt idx="271">
                  <c:v>2439</c:v>
                </c:pt>
                <c:pt idx="272">
                  <c:v>2448</c:v>
                </c:pt>
                <c:pt idx="273">
                  <c:v>2457</c:v>
                </c:pt>
                <c:pt idx="274">
                  <c:v>2466</c:v>
                </c:pt>
                <c:pt idx="275">
                  <c:v>2475</c:v>
                </c:pt>
                <c:pt idx="276">
                  <c:v>2484</c:v>
                </c:pt>
                <c:pt idx="277">
                  <c:v>2493</c:v>
                </c:pt>
                <c:pt idx="278">
                  <c:v>2502</c:v>
                </c:pt>
                <c:pt idx="279">
                  <c:v>2511</c:v>
                </c:pt>
                <c:pt idx="280">
                  <c:v>2520</c:v>
                </c:pt>
                <c:pt idx="281">
                  <c:v>2529</c:v>
                </c:pt>
                <c:pt idx="282">
                  <c:v>2538</c:v>
                </c:pt>
                <c:pt idx="283">
                  <c:v>2547</c:v>
                </c:pt>
                <c:pt idx="284">
                  <c:v>2556</c:v>
                </c:pt>
                <c:pt idx="285">
                  <c:v>2565</c:v>
                </c:pt>
                <c:pt idx="286">
                  <c:v>2574</c:v>
                </c:pt>
                <c:pt idx="287">
                  <c:v>2583</c:v>
                </c:pt>
                <c:pt idx="288">
                  <c:v>2592</c:v>
                </c:pt>
                <c:pt idx="289">
                  <c:v>2601</c:v>
                </c:pt>
                <c:pt idx="290">
                  <c:v>2610</c:v>
                </c:pt>
                <c:pt idx="291">
                  <c:v>2619</c:v>
                </c:pt>
                <c:pt idx="292">
                  <c:v>2628</c:v>
                </c:pt>
                <c:pt idx="293">
                  <c:v>2637</c:v>
                </c:pt>
                <c:pt idx="294">
                  <c:v>2646</c:v>
                </c:pt>
                <c:pt idx="295">
                  <c:v>2655</c:v>
                </c:pt>
                <c:pt idx="296">
                  <c:v>2664</c:v>
                </c:pt>
                <c:pt idx="297">
                  <c:v>2673</c:v>
                </c:pt>
                <c:pt idx="298">
                  <c:v>2682</c:v>
                </c:pt>
                <c:pt idx="299">
                  <c:v>2691</c:v>
                </c:pt>
                <c:pt idx="300">
                  <c:v>2700</c:v>
                </c:pt>
                <c:pt idx="301">
                  <c:v>2709</c:v>
                </c:pt>
                <c:pt idx="302">
                  <c:v>2718</c:v>
                </c:pt>
                <c:pt idx="303">
                  <c:v>2727</c:v>
                </c:pt>
                <c:pt idx="304">
                  <c:v>2736</c:v>
                </c:pt>
                <c:pt idx="305">
                  <c:v>2745</c:v>
                </c:pt>
                <c:pt idx="306">
                  <c:v>2754</c:v>
                </c:pt>
                <c:pt idx="307">
                  <c:v>2763</c:v>
                </c:pt>
                <c:pt idx="308">
                  <c:v>2772</c:v>
                </c:pt>
                <c:pt idx="309">
                  <c:v>2781</c:v>
                </c:pt>
                <c:pt idx="310">
                  <c:v>2790</c:v>
                </c:pt>
                <c:pt idx="311">
                  <c:v>2799</c:v>
                </c:pt>
                <c:pt idx="312">
                  <c:v>2808</c:v>
                </c:pt>
                <c:pt idx="313">
                  <c:v>2817</c:v>
                </c:pt>
                <c:pt idx="314">
                  <c:v>2826</c:v>
                </c:pt>
                <c:pt idx="315">
                  <c:v>2835</c:v>
                </c:pt>
                <c:pt idx="316">
                  <c:v>2844</c:v>
                </c:pt>
                <c:pt idx="317">
                  <c:v>2853</c:v>
                </c:pt>
                <c:pt idx="318">
                  <c:v>2862</c:v>
                </c:pt>
                <c:pt idx="319">
                  <c:v>2871</c:v>
                </c:pt>
                <c:pt idx="320">
                  <c:v>2880</c:v>
                </c:pt>
                <c:pt idx="321">
                  <c:v>2889</c:v>
                </c:pt>
                <c:pt idx="322">
                  <c:v>2898</c:v>
                </c:pt>
                <c:pt idx="323">
                  <c:v>2907</c:v>
                </c:pt>
                <c:pt idx="324">
                  <c:v>2916</c:v>
                </c:pt>
                <c:pt idx="325">
                  <c:v>2925</c:v>
                </c:pt>
                <c:pt idx="326">
                  <c:v>2934</c:v>
                </c:pt>
                <c:pt idx="327">
                  <c:v>2943</c:v>
                </c:pt>
                <c:pt idx="328">
                  <c:v>2952</c:v>
                </c:pt>
                <c:pt idx="329">
                  <c:v>2961</c:v>
                </c:pt>
                <c:pt idx="330">
                  <c:v>2970</c:v>
                </c:pt>
                <c:pt idx="331">
                  <c:v>2979</c:v>
                </c:pt>
                <c:pt idx="332">
                  <c:v>2988</c:v>
                </c:pt>
                <c:pt idx="333">
                  <c:v>2997</c:v>
                </c:pt>
                <c:pt idx="334">
                  <c:v>3006</c:v>
                </c:pt>
                <c:pt idx="335">
                  <c:v>3015</c:v>
                </c:pt>
                <c:pt idx="336">
                  <c:v>3024</c:v>
                </c:pt>
                <c:pt idx="337">
                  <c:v>3033</c:v>
                </c:pt>
                <c:pt idx="338">
                  <c:v>3042</c:v>
                </c:pt>
                <c:pt idx="339">
                  <c:v>3051</c:v>
                </c:pt>
                <c:pt idx="340">
                  <c:v>3060</c:v>
                </c:pt>
                <c:pt idx="341">
                  <c:v>3069</c:v>
                </c:pt>
                <c:pt idx="342">
                  <c:v>3078</c:v>
                </c:pt>
                <c:pt idx="343">
                  <c:v>3087</c:v>
                </c:pt>
                <c:pt idx="344">
                  <c:v>3096</c:v>
                </c:pt>
                <c:pt idx="345">
                  <c:v>3105</c:v>
                </c:pt>
                <c:pt idx="346">
                  <c:v>3114</c:v>
                </c:pt>
                <c:pt idx="347">
                  <c:v>3123</c:v>
                </c:pt>
                <c:pt idx="348">
                  <c:v>3132</c:v>
                </c:pt>
                <c:pt idx="349">
                  <c:v>3141</c:v>
                </c:pt>
                <c:pt idx="350">
                  <c:v>3150</c:v>
                </c:pt>
                <c:pt idx="351">
                  <c:v>3159</c:v>
                </c:pt>
                <c:pt idx="352">
                  <c:v>3168</c:v>
                </c:pt>
                <c:pt idx="353">
                  <c:v>3177</c:v>
                </c:pt>
                <c:pt idx="354">
                  <c:v>3186</c:v>
                </c:pt>
                <c:pt idx="355">
                  <c:v>3195</c:v>
                </c:pt>
                <c:pt idx="356">
                  <c:v>3204</c:v>
                </c:pt>
                <c:pt idx="357">
                  <c:v>3213</c:v>
                </c:pt>
                <c:pt idx="358">
                  <c:v>3222</c:v>
                </c:pt>
                <c:pt idx="359">
                  <c:v>3231</c:v>
                </c:pt>
                <c:pt idx="360">
                  <c:v>3240</c:v>
                </c:pt>
                <c:pt idx="361">
                  <c:v>3249</c:v>
                </c:pt>
                <c:pt idx="362">
                  <c:v>3258</c:v>
                </c:pt>
                <c:pt idx="363">
                  <c:v>3267</c:v>
                </c:pt>
                <c:pt idx="364">
                  <c:v>3276</c:v>
                </c:pt>
                <c:pt idx="365">
                  <c:v>3285</c:v>
                </c:pt>
                <c:pt idx="366">
                  <c:v>3294</c:v>
                </c:pt>
                <c:pt idx="367">
                  <c:v>3303</c:v>
                </c:pt>
                <c:pt idx="368">
                  <c:v>3312</c:v>
                </c:pt>
                <c:pt idx="369">
                  <c:v>3321</c:v>
                </c:pt>
                <c:pt idx="370">
                  <c:v>3330</c:v>
                </c:pt>
                <c:pt idx="371">
                  <c:v>3339</c:v>
                </c:pt>
                <c:pt idx="372">
                  <c:v>3348</c:v>
                </c:pt>
                <c:pt idx="373">
                  <c:v>3357</c:v>
                </c:pt>
                <c:pt idx="374">
                  <c:v>3366</c:v>
                </c:pt>
                <c:pt idx="375">
                  <c:v>3375</c:v>
                </c:pt>
                <c:pt idx="376">
                  <c:v>3384</c:v>
                </c:pt>
                <c:pt idx="377">
                  <c:v>3393</c:v>
                </c:pt>
                <c:pt idx="378">
                  <c:v>3402</c:v>
                </c:pt>
                <c:pt idx="379">
                  <c:v>3411</c:v>
                </c:pt>
                <c:pt idx="380">
                  <c:v>3420</c:v>
                </c:pt>
                <c:pt idx="381">
                  <c:v>3429</c:v>
                </c:pt>
                <c:pt idx="382">
                  <c:v>3438</c:v>
                </c:pt>
                <c:pt idx="383">
                  <c:v>3447</c:v>
                </c:pt>
                <c:pt idx="384">
                  <c:v>3456</c:v>
                </c:pt>
                <c:pt idx="385">
                  <c:v>3465</c:v>
                </c:pt>
                <c:pt idx="386">
                  <c:v>3474</c:v>
                </c:pt>
                <c:pt idx="387">
                  <c:v>3483</c:v>
                </c:pt>
                <c:pt idx="388">
                  <c:v>3492</c:v>
                </c:pt>
                <c:pt idx="389">
                  <c:v>3501</c:v>
                </c:pt>
                <c:pt idx="390">
                  <c:v>3510</c:v>
                </c:pt>
                <c:pt idx="391">
                  <c:v>3519</c:v>
                </c:pt>
                <c:pt idx="392">
                  <c:v>3528</c:v>
                </c:pt>
                <c:pt idx="393">
                  <c:v>3537</c:v>
                </c:pt>
                <c:pt idx="394">
                  <c:v>3546</c:v>
                </c:pt>
                <c:pt idx="395">
                  <c:v>3555</c:v>
                </c:pt>
                <c:pt idx="396">
                  <c:v>3564</c:v>
                </c:pt>
                <c:pt idx="397">
                  <c:v>3573</c:v>
                </c:pt>
                <c:pt idx="398">
                  <c:v>3582</c:v>
                </c:pt>
                <c:pt idx="399">
                  <c:v>3591</c:v>
                </c:pt>
                <c:pt idx="400">
                  <c:v>3600</c:v>
                </c:pt>
                <c:pt idx="401">
                  <c:v>3609</c:v>
                </c:pt>
                <c:pt idx="402">
                  <c:v>3618</c:v>
                </c:pt>
                <c:pt idx="403">
                  <c:v>3627</c:v>
                </c:pt>
                <c:pt idx="404">
                  <c:v>3636</c:v>
                </c:pt>
                <c:pt idx="405">
                  <c:v>3645</c:v>
                </c:pt>
                <c:pt idx="406">
                  <c:v>3654</c:v>
                </c:pt>
                <c:pt idx="407">
                  <c:v>3663</c:v>
                </c:pt>
                <c:pt idx="408">
                  <c:v>3672</c:v>
                </c:pt>
                <c:pt idx="409">
                  <c:v>3681</c:v>
                </c:pt>
                <c:pt idx="410">
                  <c:v>3690</c:v>
                </c:pt>
                <c:pt idx="411">
                  <c:v>3699</c:v>
                </c:pt>
                <c:pt idx="412">
                  <c:v>3708</c:v>
                </c:pt>
                <c:pt idx="413">
                  <c:v>3717</c:v>
                </c:pt>
                <c:pt idx="414">
                  <c:v>3726</c:v>
                </c:pt>
                <c:pt idx="415">
                  <c:v>3735</c:v>
                </c:pt>
                <c:pt idx="416">
                  <c:v>3744</c:v>
                </c:pt>
                <c:pt idx="417">
                  <c:v>3753</c:v>
                </c:pt>
                <c:pt idx="418">
                  <c:v>3762</c:v>
                </c:pt>
                <c:pt idx="419">
                  <c:v>3771</c:v>
                </c:pt>
                <c:pt idx="420">
                  <c:v>3780</c:v>
                </c:pt>
                <c:pt idx="421">
                  <c:v>3789</c:v>
                </c:pt>
                <c:pt idx="422">
                  <c:v>3798</c:v>
                </c:pt>
                <c:pt idx="423">
                  <c:v>3807</c:v>
                </c:pt>
                <c:pt idx="424">
                  <c:v>3816</c:v>
                </c:pt>
                <c:pt idx="425">
                  <c:v>3825</c:v>
                </c:pt>
                <c:pt idx="426">
                  <c:v>3834</c:v>
                </c:pt>
                <c:pt idx="427">
                  <c:v>3843</c:v>
                </c:pt>
                <c:pt idx="428">
                  <c:v>3852</c:v>
                </c:pt>
                <c:pt idx="429">
                  <c:v>3861</c:v>
                </c:pt>
                <c:pt idx="430">
                  <c:v>3870</c:v>
                </c:pt>
                <c:pt idx="431">
                  <c:v>3879</c:v>
                </c:pt>
                <c:pt idx="432">
                  <c:v>3888</c:v>
                </c:pt>
                <c:pt idx="433">
                  <c:v>3897</c:v>
                </c:pt>
                <c:pt idx="434">
                  <c:v>3906</c:v>
                </c:pt>
                <c:pt idx="435">
                  <c:v>3915</c:v>
                </c:pt>
                <c:pt idx="436">
                  <c:v>3924</c:v>
                </c:pt>
                <c:pt idx="437">
                  <c:v>3933</c:v>
                </c:pt>
                <c:pt idx="438">
                  <c:v>3942</c:v>
                </c:pt>
                <c:pt idx="439">
                  <c:v>3951</c:v>
                </c:pt>
                <c:pt idx="440">
                  <c:v>3960</c:v>
                </c:pt>
                <c:pt idx="441">
                  <c:v>3969</c:v>
                </c:pt>
                <c:pt idx="442">
                  <c:v>3978</c:v>
                </c:pt>
                <c:pt idx="443">
                  <c:v>3987</c:v>
                </c:pt>
                <c:pt idx="444">
                  <c:v>3996</c:v>
                </c:pt>
                <c:pt idx="445">
                  <c:v>4005</c:v>
                </c:pt>
                <c:pt idx="446">
                  <c:v>4014</c:v>
                </c:pt>
                <c:pt idx="447">
                  <c:v>4023</c:v>
                </c:pt>
                <c:pt idx="448">
                  <c:v>4032</c:v>
                </c:pt>
                <c:pt idx="449">
                  <c:v>4041</c:v>
                </c:pt>
                <c:pt idx="450">
                  <c:v>4050</c:v>
                </c:pt>
                <c:pt idx="451">
                  <c:v>4059</c:v>
                </c:pt>
                <c:pt idx="452">
                  <c:v>4068</c:v>
                </c:pt>
                <c:pt idx="453">
                  <c:v>4077</c:v>
                </c:pt>
                <c:pt idx="454">
                  <c:v>4086</c:v>
                </c:pt>
                <c:pt idx="455">
                  <c:v>4095</c:v>
                </c:pt>
                <c:pt idx="456">
                  <c:v>4104</c:v>
                </c:pt>
                <c:pt idx="457">
                  <c:v>4113</c:v>
                </c:pt>
                <c:pt idx="458">
                  <c:v>4122</c:v>
                </c:pt>
                <c:pt idx="459">
                  <c:v>4131</c:v>
                </c:pt>
                <c:pt idx="460">
                  <c:v>4140</c:v>
                </c:pt>
                <c:pt idx="461">
                  <c:v>4149</c:v>
                </c:pt>
                <c:pt idx="462">
                  <c:v>4158</c:v>
                </c:pt>
                <c:pt idx="463">
                  <c:v>4167</c:v>
                </c:pt>
                <c:pt idx="464">
                  <c:v>4176</c:v>
                </c:pt>
                <c:pt idx="465">
                  <c:v>4185</c:v>
                </c:pt>
                <c:pt idx="466">
                  <c:v>4194</c:v>
                </c:pt>
                <c:pt idx="467">
                  <c:v>4203</c:v>
                </c:pt>
                <c:pt idx="468">
                  <c:v>4212</c:v>
                </c:pt>
                <c:pt idx="469">
                  <c:v>4221</c:v>
                </c:pt>
                <c:pt idx="470">
                  <c:v>4230</c:v>
                </c:pt>
                <c:pt idx="471">
                  <c:v>4239</c:v>
                </c:pt>
                <c:pt idx="472">
                  <c:v>4248</c:v>
                </c:pt>
                <c:pt idx="473">
                  <c:v>4257</c:v>
                </c:pt>
                <c:pt idx="474">
                  <c:v>4266</c:v>
                </c:pt>
                <c:pt idx="475">
                  <c:v>4275</c:v>
                </c:pt>
                <c:pt idx="476">
                  <c:v>4284</c:v>
                </c:pt>
                <c:pt idx="477">
                  <c:v>4293</c:v>
                </c:pt>
                <c:pt idx="478">
                  <c:v>4302</c:v>
                </c:pt>
                <c:pt idx="479">
                  <c:v>4311</c:v>
                </c:pt>
                <c:pt idx="480">
                  <c:v>4320</c:v>
                </c:pt>
                <c:pt idx="481">
                  <c:v>4329</c:v>
                </c:pt>
                <c:pt idx="482">
                  <c:v>4338</c:v>
                </c:pt>
                <c:pt idx="483">
                  <c:v>4347</c:v>
                </c:pt>
                <c:pt idx="484">
                  <c:v>4356</c:v>
                </c:pt>
                <c:pt idx="485">
                  <c:v>4365</c:v>
                </c:pt>
                <c:pt idx="486">
                  <c:v>4374</c:v>
                </c:pt>
                <c:pt idx="487">
                  <c:v>4383</c:v>
                </c:pt>
                <c:pt idx="488">
                  <c:v>4392</c:v>
                </c:pt>
                <c:pt idx="489">
                  <c:v>4401</c:v>
                </c:pt>
                <c:pt idx="490">
                  <c:v>4410</c:v>
                </c:pt>
                <c:pt idx="491">
                  <c:v>4419</c:v>
                </c:pt>
                <c:pt idx="492">
                  <c:v>4428</c:v>
                </c:pt>
                <c:pt idx="493">
                  <c:v>4437</c:v>
                </c:pt>
                <c:pt idx="494">
                  <c:v>4446</c:v>
                </c:pt>
                <c:pt idx="495">
                  <c:v>4455</c:v>
                </c:pt>
                <c:pt idx="496">
                  <c:v>4464</c:v>
                </c:pt>
                <c:pt idx="497">
                  <c:v>4473</c:v>
                </c:pt>
                <c:pt idx="498">
                  <c:v>4482</c:v>
                </c:pt>
                <c:pt idx="499">
                  <c:v>4491</c:v>
                </c:pt>
                <c:pt idx="500">
                  <c:v>4500</c:v>
                </c:pt>
              </c:numCache>
            </c:numRef>
          </c:xVal>
          <c:yVal>
            <c:numRef>
              <c:f>'140.C0'!$Y$6:$Y$506</c:f>
              <c:numCache>
                <c:formatCode>0.00</c:formatCode>
                <c:ptCount val="501"/>
                <c:pt idx="0">
                  <c:v>0</c:v>
                </c:pt>
                <c:pt idx="1">
                  <c:v>1.3904999999999999E-2</c:v>
                </c:pt>
                <c:pt idx="2">
                  <c:v>2.7809999999999998E-2</c:v>
                </c:pt>
                <c:pt idx="3">
                  <c:v>4.1714999999999995E-2</c:v>
                </c:pt>
                <c:pt idx="4">
                  <c:v>5.5619999999999996E-2</c:v>
                </c:pt>
                <c:pt idx="5">
                  <c:v>6.9525000000000003E-2</c:v>
                </c:pt>
                <c:pt idx="6">
                  <c:v>8.342999999999999E-2</c:v>
                </c:pt>
                <c:pt idx="7">
                  <c:v>9.7334999999999991E-2</c:v>
                </c:pt>
                <c:pt idx="8">
                  <c:v>0.11123999999999999</c:v>
                </c:pt>
                <c:pt idx="9">
                  <c:v>0.12514500000000001</c:v>
                </c:pt>
                <c:pt idx="10">
                  <c:v>0.13905000000000001</c:v>
                </c:pt>
                <c:pt idx="11">
                  <c:v>0.15295499999999998</c:v>
                </c:pt>
                <c:pt idx="12">
                  <c:v>0.16685999999999998</c:v>
                </c:pt>
                <c:pt idx="13">
                  <c:v>0.18076499999999998</c:v>
                </c:pt>
                <c:pt idx="14">
                  <c:v>0.19466999999999998</c:v>
                </c:pt>
                <c:pt idx="15">
                  <c:v>0.20857499999999998</c:v>
                </c:pt>
                <c:pt idx="16">
                  <c:v>0.22247999999999998</c:v>
                </c:pt>
                <c:pt idx="17">
                  <c:v>0.23638499999999998</c:v>
                </c:pt>
                <c:pt idx="18">
                  <c:v>0.25029000000000001</c:v>
                </c:pt>
                <c:pt idx="19">
                  <c:v>0.26419500000000001</c:v>
                </c:pt>
                <c:pt idx="20">
                  <c:v>0.27810000000000001</c:v>
                </c:pt>
                <c:pt idx="21">
                  <c:v>0.29200500000000001</c:v>
                </c:pt>
                <c:pt idx="22">
                  <c:v>0.30590999999999996</c:v>
                </c:pt>
                <c:pt idx="23">
                  <c:v>0.31981499999999996</c:v>
                </c:pt>
                <c:pt idx="24">
                  <c:v>0.33371999999999996</c:v>
                </c:pt>
                <c:pt idx="25">
                  <c:v>0.34762499999999996</c:v>
                </c:pt>
                <c:pt idx="26">
                  <c:v>0.36152999999999996</c:v>
                </c:pt>
                <c:pt idx="27">
                  <c:v>0.37543499999999996</c:v>
                </c:pt>
                <c:pt idx="28">
                  <c:v>0.38933999999999996</c:v>
                </c:pt>
                <c:pt idx="29">
                  <c:v>0.40324499999999996</c:v>
                </c:pt>
                <c:pt idx="30">
                  <c:v>0.41714999999999997</c:v>
                </c:pt>
                <c:pt idx="31">
                  <c:v>0.43105499999999997</c:v>
                </c:pt>
                <c:pt idx="32">
                  <c:v>0.44495999999999997</c:v>
                </c:pt>
                <c:pt idx="33">
                  <c:v>0.45886499999999997</c:v>
                </c:pt>
                <c:pt idx="34">
                  <c:v>0.47276999999999997</c:v>
                </c:pt>
                <c:pt idx="35">
                  <c:v>0.48667499999999997</c:v>
                </c:pt>
                <c:pt idx="36">
                  <c:v>0.50058000000000002</c:v>
                </c:pt>
                <c:pt idx="37">
                  <c:v>0.51448499999999997</c:v>
                </c:pt>
                <c:pt idx="38">
                  <c:v>0.52839000000000003</c:v>
                </c:pt>
                <c:pt idx="39">
                  <c:v>0.54229499999999997</c:v>
                </c:pt>
                <c:pt idx="40">
                  <c:v>0.55620000000000003</c:v>
                </c:pt>
                <c:pt idx="41">
                  <c:v>0.57010499999999997</c:v>
                </c:pt>
                <c:pt idx="42">
                  <c:v>0.58401000000000003</c:v>
                </c:pt>
                <c:pt idx="43">
                  <c:v>0.59791499999999997</c:v>
                </c:pt>
                <c:pt idx="44">
                  <c:v>0.61181999999999992</c:v>
                </c:pt>
                <c:pt idx="45">
                  <c:v>0.62572499999999998</c:v>
                </c:pt>
                <c:pt idx="46">
                  <c:v>0.63962999999999992</c:v>
                </c:pt>
                <c:pt idx="47">
                  <c:v>0.65353499999999998</c:v>
                </c:pt>
                <c:pt idx="48">
                  <c:v>0.66743999999999992</c:v>
                </c:pt>
                <c:pt idx="49">
                  <c:v>0.68134499999999998</c:v>
                </c:pt>
                <c:pt idx="50">
                  <c:v>0.69524999999999992</c:v>
                </c:pt>
                <c:pt idx="51">
                  <c:v>0.70915499999999998</c:v>
                </c:pt>
                <c:pt idx="52">
                  <c:v>0.72305999999999993</c:v>
                </c:pt>
                <c:pt idx="53">
                  <c:v>0.73696499999999998</c:v>
                </c:pt>
                <c:pt idx="54">
                  <c:v>0.75086999999999993</c:v>
                </c:pt>
                <c:pt idx="55">
                  <c:v>0.76477499999999998</c:v>
                </c:pt>
                <c:pt idx="56">
                  <c:v>0.77867999999999993</c:v>
                </c:pt>
                <c:pt idx="57">
                  <c:v>0.79258499999999998</c:v>
                </c:pt>
                <c:pt idx="58">
                  <c:v>0.80648999999999993</c:v>
                </c:pt>
                <c:pt idx="59">
                  <c:v>0.82039499999999999</c:v>
                </c:pt>
                <c:pt idx="60">
                  <c:v>0.83429999999999993</c:v>
                </c:pt>
                <c:pt idx="61">
                  <c:v>0.84820499999999999</c:v>
                </c:pt>
                <c:pt idx="62">
                  <c:v>0.86210999999999993</c:v>
                </c:pt>
                <c:pt idx="63">
                  <c:v>0.87601499999999999</c:v>
                </c:pt>
                <c:pt idx="64">
                  <c:v>0.88991999999999993</c:v>
                </c:pt>
                <c:pt idx="65">
                  <c:v>0.90382499999999999</c:v>
                </c:pt>
                <c:pt idx="66">
                  <c:v>0.91772999999999993</c:v>
                </c:pt>
                <c:pt idx="67">
                  <c:v>0.93163499999999999</c:v>
                </c:pt>
                <c:pt idx="68">
                  <c:v>0.94553999999999994</c:v>
                </c:pt>
                <c:pt idx="69">
                  <c:v>0.95944499999999999</c:v>
                </c:pt>
                <c:pt idx="70">
                  <c:v>0.97334999999999994</c:v>
                </c:pt>
                <c:pt idx="71">
                  <c:v>0.98725499999999999</c:v>
                </c:pt>
                <c:pt idx="72">
                  <c:v>1.00116</c:v>
                </c:pt>
                <c:pt idx="73">
                  <c:v>1.0150649999999999</c:v>
                </c:pt>
                <c:pt idx="74">
                  <c:v>1.0289699999999999</c:v>
                </c:pt>
                <c:pt idx="75">
                  <c:v>1.042875</c:v>
                </c:pt>
                <c:pt idx="76">
                  <c:v>1.0567800000000001</c:v>
                </c:pt>
                <c:pt idx="77">
                  <c:v>1.0706849999999999</c:v>
                </c:pt>
                <c:pt idx="78">
                  <c:v>1.0845899999999999</c:v>
                </c:pt>
                <c:pt idx="79">
                  <c:v>1.098495</c:v>
                </c:pt>
                <c:pt idx="80">
                  <c:v>1.1124000000000001</c:v>
                </c:pt>
                <c:pt idx="81">
                  <c:v>1.1263049999999999</c:v>
                </c:pt>
                <c:pt idx="82">
                  <c:v>1.1402099999999999</c:v>
                </c:pt>
                <c:pt idx="83">
                  <c:v>1.154115</c:v>
                </c:pt>
                <c:pt idx="84">
                  <c:v>1.1680200000000001</c:v>
                </c:pt>
                <c:pt idx="85">
                  <c:v>1.1819249999999999</c:v>
                </c:pt>
                <c:pt idx="86">
                  <c:v>1.1958299999999999</c:v>
                </c:pt>
                <c:pt idx="87">
                  <c:v>1.209735</c:v>
                </c:pt>
                <c:pt idx="88">
                  <c:v>1.2236399999999998</c:v>
                </c:pt>
                <c:pt idx="89">
                  <c:v>1.2375449999999999</c:v>
                </c:pt>
                <c:pt idx="90">
                  <c:v>1.25145</c:v>
                </c:pt>
                <c:pt idx="91">
                  <c:v>1.265355</c:v>
                </c:pt>
                <c:pt idx="92">
                  <c:v>1.2792599999999998</c:v>
                </c:pt>
                <c:pt idx="93">
                  <c:v>1.2931649999999999</c:v>
                </c:pt>
                <c:pt idx="94">
                  <c:v>1.30707</c:v>
                </c:pt>
                <c:pt idx="95">
                  <c:v>1.320975</c:v>
                </c:pt>
                <c:pt idx="96">
                  <c:v>1.3348799999999998</c:v>
                </c:pt>
                <c:pt idx="97">
                  <c:v>2.4640270000000002</c:v>
                </c:pt>
                <c:pt idx="98">
                  <c:v>2.4757180000000001</c:v>
                </c:pt>
                <c:pt idx="99">
                  <c:v>2.4874090000000004</c:v>
                </c:pt>
                <c:pt idx="100">
                  <c:v>2.4991000000000003</c:v>
                </c:pt>
                <c:pt idx="101">
                  <c:v>2.5107910000000002</c:v>
                </c:pt>
                <c:pt idx="102">
                  <c:v>2.5224820000000001</c:v>
                </c:pt>
                <c:pt idx="103">
                  <c:v>2.534173</c:v>
                </c:pt>
                <c:pt idx="104">
                  <c:v>2.5458639999999999</c:v>
                </c:pt>
                <c:pt idx="105">
                  <c:v>2.5575549999999998</c:v>
                </c:pt>
                <c:pt idx="106">
                  <c:v>2.5692460000000001</c:v>
                </c:pt>
                <c:pt idx="107">
                  <c:v>2.580937</c:v>
                </c:pt>
                <c:pt idx="108">
                  <c:v>2.5926280000000004</c:v>
                </c:pt>
                <c:pt idx="109">
                  <c:v>2.6043190000000003</c:v>
                </c:pt>
                <c:pt idx="110">
                  <c:v>2.6160100000000002</c:v>
                </c:pt>
                <c:pt idx="111">
                  <c:v>2.6277010000000001</c:v>
                </c:pt>
                <c:pt idx="112">
                  <c:v>2.639392</c:v>
                </c:pt>
                <c:pt idx="113">
                  <c:v>2.6510829999999999</c:v>
                </c:pt>
                <c:pt idx="114">
                  <c:v>2.6627740000000002</c:v>
                </c:pt>
                <c:pt idx="115">
                  <c:v>2.6744650000000001</c:v>
                </c:pt>
                <c:pt idx="116">
                  <c:v>2.686156</c:v>
                </c:pt>
                <c:pt idx="117">
                  <c:v>2.6978470000000003</c:v>
                </c:pt>
                <c:pt idx="118">
                  <c:v>2.7095380000000002</c:v>
                </c:pt>
                <c:pt idx="119">
                  <c:v>2.7212290000000001</c:v>
                </c:pt>
                <c:pt idx="120">
                  <c:v>2.73292</c:v>
                </c:pt>
                <c:pt idx="121">
                  <c:v>2.7446109999999999</c:v>
                </c:pt>
                <c:pt idx="122">
                  <c:v>2.7563019999999998</c:v>
                </c:pt>
                <c:pt idx="123">
                  <c:v>2.7679930000000001</c:v>
                </c:pt>
                <c:pt idx="124">
                  <c:v>2.779684</c:v>
                </c:pt>
                <c:pt idx="125">
                  <c:v>2.7913750000000004</c:v>
                </c:pt>
                <c:pt idx="126">
                  <c:v>2.8030660000000003</c:v>
                </c:pt>
                <c:pt idx="127">
                  <c:v>2.8147570000000002</c:v>
                </c:pt>
                <c:pt idx="128">
                  <c:v>2.8264480000000001</c:v>
                </c:pt>
                <c:pt idx="129">
                  <c:v>2.838139</c:v>
                </c:pt>
                <c:pt idx="130">
                  <c:v>2.8498299999999999</c:v>
                </c:pt>
                <c:pt idx="131">
                  <c:v>2.8615210000000002</c:v>
                </c:pt>
                <c:pt idx="132">
                  <c:v>2.8732120000000001</c:v>
                </c:pt>
                <c:pt idx="133">
                  <c:v>2.884903</c:v>
                </c:pt>
                <c:pt idx="134">
                  <c:v>2.8965940000000003</c:v>
                </c:pt>
                <c:pt idx="135">
                  <c:v>2.9082850000000002</c:v>
                </c:pt>
                <c:pt idx="136">
                  <c:v>2.9199760000000001</c:v>
                </c:pt>
                <c:pt idx="137">
                  <c:v>2.931667</c:v>
                </c:pt>
                <c:pt idx="138">
                  <c:v>2.9433579999999999</c:v>
                </c:pt>
                <c:pt idx="139">
                  <c:v>2.9550489999999998</c:v>
                </c:pt>
                <c:pt idx="140">
                  <c:v>2.9667400000000002</c:v>
                </c:pt>
                <c:pt idx="141">
                  <c:v>2.9784310000000001</c:v>
                </c:pt>
                <c:pt idx="142">
                  <c:v>2.9901220000000004</c:v>
                </c:pt>
                <c:pt idx="143">
                  <c:v>3.0018130000000003</c:v>
                </c:pt>
                <c:pt idx="144">
                  <c:v>3.0135040000000002</c:v>
                </c:pt>
                <c:pt idx="145">
                  <c:v>3.0251950000000001</c:v>
                </c:pt>
                <c:pt idx="146">
                  <c:v>3.036886</c:v>
                </c:pt>
                <c:pt idx="147">
                  <c:v>3.0485769999999999</c:v>
                </c:pt>
                <c:pt idx="148">
                  <c:v>3.0602680000000002</c:v>
                </c:pt>
                <c:pt idx="149">
                  <c:v>3.0719590000000001</c:v>
                </c:pt>
                <c:pt idx="150">
                  <c:v>3.08365</c:v>
                </c:pt>
                <c:pt idx="151">
                  <c:v>3.0953410000000003</c:v>
                </c:pt>
                <c:pt idx="152">
                  <c:v>3.1070320000000002</c:v>
                </c:pt>
                <c:pt idx="153">
                  <c:v>3.1187230000000001</c:v>
                </c:pt>
                <c:pt idx="154">
                  <c:v>3.130414</c:v>
                </c:pt>
                <c:pt idx="155">
                  <c:v>3.1421049999999999</c:v>
                </c:pt>
                <c:pt idx="156">
                  <c:v>3.1537959999999998</c:v>
                </c:pt>
                <c:pt idx="157">
                  <c:v>3.1654870000000002</c:v>
                </c:pt>
                <c:pt idx="158">
                  <c:v>3.1771780000000001</c:v>
                </c:pt>
                <c:pt idx="159">
                  <c:v>3.1888690000000004</c:v>
                </c:pt>
                <c:pt idx="160">
                  <c:v>3.2005600000000003</c:v>
                </c:pt>
                <c:pt idx="161">
                  <c:v>3.2122510000000002</c:v>
                </c:pt>
                <c:pt idx="162">
                  <c:v>3.2239420000000001</c:v>
                </c:pt>
                <c:pt idx="163">
                  <c:v>3.235633</c:v>
                </c:pt>
                <c:pt idx="164">
                  <c:v>3.2473239999999999</c:v>
                </c:pt>
                <c:pt idx="165">
                  <c:v>3.2590150000000002</c:v>
                </c:pt>
                <c:pt idx="166">
                  <c:v>3.2707060000000001</c:v>
                </c:pt>
                <c:pt idx="167">
                  <c:v>3.282397</c:v>
                </c:pt>
                <c:pt idx="168">
                  <c:v>3.2940880000000003</c:v>
                </c:pt>
                <c:pt idx="169">
                  <c:v>3.3057790000000002</c:v>
                </c:pt>
                <c:pt idx="170">
                  <c:v>3.3174700000000001</c:v>
                </c:pt>
                <c:pt idx="171">
                  <c:v>3.329161</c:v>
                </c:pt>
                <c:pt idx="172">
                  <c:v>3.3408519999999999</c:v>
                </c:pt>
                <c:pt idx="173">
                  <c:v>3.3525430000000003</c:v>
                </c:pt>
                <c:pt idx="174">
                  <c:v>3.3642340000000002</c:v>
                </c:pt>
                <c:pt idx="175">
                  <c:v>3.3759250000000001</c:v>
                </c:pt>
                <c:pt idx="176">
                  <c:v>3.387616</c:v>
                </c:pt>
                <c:pt idx="177">
                  <c:v>3.3993070000000003</c:v>
                </c:pt>
                <c:pt idx="178">
                  <c:v>3.4109980000000002</c:v>
                </c:pt>
                <c:pt idx="179">
                  <c:v>3.4226890000000001</c:v>
                </c:pt>
                <c:pt idx="180">
                  <c:v>3.43438</c:v>
                </c:pt>
                <c:pt idx="181">
                  <c:v>3.4460710000000003</c:v>
                </c:pt>
                <c:pt idx="182">
                  <c:v>3.4577620000000002</c:v>
                </c:pt>
                <c:pt idx="183">
                  <c:v>3.4694530000000001</c:v>
                </c:pt>
                <c:pt idx="184">
                  <c:v>3.481144</c:v>
                </c:pt>
                <c:pt idx="185">
                  <c:v>3.4928349999999999</c:v>
                </c:pt>
                <c:pt idx="186">
                  <c:v>3.5045260000000003</c:v>
                </c:pt>
                <c:pt idx="187">
                  <c:v>3.5162170000000001</c:v>
                </c:pt>
                <c:pt idx="188">
                  <c:v>3.527908</c:v>
                </c:pt>
                <c:pt idx="189">
                  <c:v>3.5395989999999999</c:v>
                </c:pt>
                <c:pt idx="190">
                  <c:v>3.5512900000000003</c:v>
                </c:pt>
                <c:pt idx="191">
                  <c:v>3.5629810000000002</c:v>
                </c:pt>
                <c:pt idx="192">
                  <c:v>3.5746720000000001</c:v>
                </c:pt>
                <c:pt idx="193">
                  <c:v>3.586363</c:v>
                </c:pt>
                <c:pt idx="194">
                  <c:v>3.5980540000000003</c:v>
                </c:pt>
                <c:pt idx="195">
                  <c:v>3.6097450000000002</c:v>
                </c:pt>
                <c:pt idx="196">
                  <c:v>3.6214360000000001</c:v>
                </c:pt>
                <c:pt idx="197">
                  <c:v>3.633127</c:v>
                </c:pt>
                <c:pt idx="198">
                  <c:v>3.6448180000000003</c:v>
                </c:pt>
                <c:pt idx="199">
                  <c:v>3.6565090000000002</c:v>
                </c:pt>
                <c:pt idx="200">
                  <c:v>3.6682000000000001</c:v>
                </c:pt>
                <c:pt idx="201">
                  <c:v>3.679891</c:v>
                </c:pt>
                <c:pt idx="202">
                  <c:v>3.6915819999999999</c:v>
                </c:pt>
                <c:pt idx="203">
                  <c:v>3.7032730000000003</c:v>
                </c:pt>
                <c:pt idx="204">
                  <c:v>3.7149640000000002</c:v>
                </c:pt>
                <c:pt idx="205">
                  <c:v>3.7266550000000001</c:v>
                </c:pt>
                <c:pt idx="206">
                  <c:v>3.7383459999999999</c:v>
                </c:pt>
                <c:pt idx="207">
                  <c:v>3.7500370000000003</c:v>
                </c:pt>
                <c:pt idx="208">
                  <c:v>3.7617280000000002</c:v>
                </c:pt>
                <c:pt idx="209">
                  <c:v>3.7734190000000001</c:v>
                </c:pt>
                <c:pt idx="210">
                  <c:v>3.78511</c:v>
                </c:pt>
                <c:pt idx="211">
                  <c:v>3.7968010000000003</c:v>
                </c:pt>
                <c:pt idx="212">
                  <c:v>3.8084920000000002</c:v>
                </c:pt>
                <c:pt idx="213">
                  <c:v>3.8201830000000001</c:v>
                </c:pt>
                <c:pt idx="214">
                  <c:v>3.831874</c:v>
                </c:pt>
                <c:pt idx="215">
                  <c:v>3.8435649999999999</c:v>
                </c:pt>
                <c:pt idx="216">
                  <c:v>3.8552560000000002</c:v>
                </c:pt>
                <c:pt idx="217">
                  <c:v>3.8669470000000001</c:v>
                </c:pt>
                <c:pt idx="218">
                  <c:v>3.878638</c:v>
                </c:pt>
                <c:pt idx="219">
                  <c:v>3.8903289999999999</c:v>
                </c:pt>
                <c:pt idx="220">
                  <c:v>3.9020200000000003</c:v>
                </c:pt>
                <c:pt idx="221">
                  <c:v>3.9137110000000002</c:v>
                </c:pt>
                <c:pt idx="222">
                  <c:v>3.9254020000000001</c:v>
                </c:pt>
                <c:pt idx="223">
                  <c:v>3.937093</c:v>
                </c:pt>
                <c:pt idx="224">
                  <c:v>3.9487840000000003</c:v>
                </c:pt>
                <c:pt idx="225">
                  <c:v>3.9604750000000002</c:v>
                </c:pt>
                <c:pt idx="226">
                  <c:v>3.9721660000000001</c:v>
                </c:pt>
                <c:pt idx="227">
                  <c:v>3.983857</c:v>
                </c:pt>
                <c:pt idx="228">
                  <c:v>3.9955480000000003</c:v>
                </c:pt>
                <c:pt idx="229">
                  <c:v>4.0072390000000002</c:v>
                </c:pt>
                <c:pt idx="230">
                  <c:v>4.0189300000000001</c:v>
                </c:pt>
                <c:pt idx="231">
                  <c:v>4.030621</c:v>
                </c:pt>
                <c:pt idx="232">
                  <c:v>4.0423119999999999</c:v>
                </c:pt>
                <c:pt idx="233">
                  <c:v>4.0540029999999998</c:v>
                </c:pt>
                <c:pt idx="234">
                  <c:v>4.0656940000000006</c:v>
                </c:pt>
                <c:pt idx="235">
                  <c:v>4.0773849999999996</c:v>
                </c:pt>
                <c:pt idx="236">
                  <c:v>4.0890760000000004</c:v>
                </c:pt>
                <c:pt idx="237">
                  <c:v>4.1007670000000003</c:v>
                </c:pt>
                <c:pt idx="238">
                  <c:v>4.1124580000000002</c:v>
                </c:pt>
                <c:pt idx="239">
                  <c:v>4.1241490000000001</c:v>
                </c:pt>
                <c:pt idx="240">
                  <c:v>4.13584</c:v>
                </c:pt>
                <c:pt idx="241">
                  <c:v>4.1475310000000007</c:v>
                </c:pt>
                <c:pt idx="242">
                  <c:v>4.1592219999999998</c:v>
                </c:pt>
                <c:pt idx="243">
                  <c:v>4.1709130000000005</c:v>
                </c:pt>
                <c:pt idx="244">
                  <c:v>4.1826039999999995</c:v>
                </c:pt>
                <c:pt idx="245">
                  <c:v>4.1942950000000003</c:v>
                </c:pt>
                <c:pt idx="246">
                  <c:v>4.2059860000000002</c:v>
                </c:pt>
                <c:pt idx="247">
                  <c:v>4.2176770000000001</c:v>
                </c:pt>
                <c:pt idx="248">
                  <c:v>4.229368</c:v>
                </c:pt>
                <c:pt idx="249">
                  <c:v>4.2410589999999999</c:v>
                </c:pt>
                <c:pt idx="250">
                  <c:v>4.2527500000000007</c:v>
                </c:pt>
                <c:pt idx="251">
                  <c:v>4.2644409999999997</c:v>
                </c:pt>
                <c:pt idx="252">
                  <c:v>4.2761320000000005</c:v>
                </c:pt>
                <c:pt idx="253">
                  <c:v>4.2878229999999995</c:v>
                </c:pt>
                <c:pt idx="254">
                  <c:v>4.2995140000000003</c:v>
                </c:pt>
                <c:pt idx="255">
                  <c:v>4.3112050000000002</c:v>
                </c:pt>
                <c:pt idx="256">
                  <c:v>4.3228960000000001</c:v>
                </c:pt>
                <c:pt idx="257">
                  <c:v>4.334587</c:v>
                </c:pt>
                <c:pt idx="258">
                  <c:v>4.3462779999999999</c:v>
                </c:pt>
                <c:pt idx="259">
                  <c:v>4.3579690000000006</c:v>
                </c:pt>
                <c:pt idx="260">
                  <c:v>4.3696599999999997</c:v>
                </c:pt>
                <c:pt idx="261">
                  <c:v>4.3813510000000004</c:v>
                </c:pt>
                <c:pt idx="262">
                  <c:v>4.3930420000000003</c:v>
                </c:pt>
                <c:pt idx="263">
                  <c:v>4.4047330000000002</c:v>
                </c:pt>
                <c:pt idx="264">
                  <c:v>4.4164240000000001</c:v>
                </c:pt>
                <c:pt idx="265">
                  <c:v>4.428115</c:v>
                </c:pt>
                <c:pt idx="266">
                  <c:v>4.4398059999999999</c:v>
                </c:pt>
                <c:pt idx="267">
                  <c:v>4.4514969999999998</c:v>
                </c:pt>
                <c:pt idx="268">
                  <c:v>4.4631880000000006</c:v>
                </c:pt>
                <c:pt idx="269">
                  <c:v>4.4748789999999996</c:v>
                </c:pt>
                <c:pt idx="270">
                  <c:v>4.4865700000000004</c:v>
                </c:pt>
                <c:pt idx="271">
                  <c:v>4.4982610000000003</c:v>
                </c:pt>
                <c:pt idx="272">
                  <c:v>4.5099520000000002</c:v>
                </c:pt>
                <c:pt idx="273">
                  <c:v>4.5216430000000001</c:v>
                </c:pt>
                <c:pt idx="274">
                  <c:v>4.533334</c:v>
                </c:pt>
                <c:pt idx="275">
                  <c:v>4.5450250000000008</c:v>
                </c:pt>
                <c:pt idx="276">
                  <c:v>4.5567159999999998</c:v>
                </c:pt>
                <c:pt idx="277">
                  <c:v>4.5684070000000006</c:v>
                </c:pt>
                <c:pt idx="278">
                  <c:v>4.5800979999999996</c:v>
                </c:pt>
                <c:pt idx="279">
                  <c:v>4.5917890000000003</c:v>
                </c:pt>
                <c:pt idx="280">
                  <c:v>4.6034800000000002</c:v>
                </c:pt>
                <c:pt idx="281">
                  <c:v>4.6151710000000001</c:v>
                </c:pt>
                <c:pt idx="282">
                  <c:v>4.626862</c:v>
                </c:pt>
                <c:pt idx="283">
                  <c:v>4.6385529999999999</c:v>
                </c:pt>
                <c:pt idx="284">
                  <c:v>4.6502440000000007</c:v>
                </c:pt>
                <c:pt idx="285">
                  <c:v>4.6619349999999997</c:v>
                </c:pt>
                <c:pt idx="286">
                  <c:v>4.6736260000000005</c:v>
                </c:pt>
                <c:pt idx="287">
                  <c:v>4.6853169999999995</c:v>
                </c:pt>
                <c:pt idx="288">
                  <c:v>4.6970080000000003</c:v>
                </c:pt>
                <c:pt idx="289">
                  <c:v>4.7086990000000002</c:v>
                </c:pt>
                <c:pt idx="290">
                  <c:v>4.7203900000000001</c:v>
                </c:pt>
                <c:pt idx="291">
                  <c:v>4.732081</c:v>
                </c:pt>
                <c:pt idx="292">
                  <c:v>4.7437719999999999</c:v>
                </c:pt>
                <c:pt idx="293">
                  <c:v>4.7554630000000007</c:v>
                </c:pt>
                <c:pt idx="294">
                  <c:v>4.7671539999999997</c:v>
                </c:pt>
                <c:pt idx="295">
                  <c:v>4.7788450000000005</c:v>
                </c:pt>
                <c:pt idx="296">
                  <c:v>4.7905360000000003</c:v>
                </c:pt>
                <c:pt idx="297">
                  <c:v>4.8022270000000002</c:v>
                </c:pt>
                <c:pt idx="298">
                  <c:v>4.8139180000000001</c:v>
                </c:pt>
                <c:pt idx="299">
                  <c:v>4.825609</c:v>
                </c:pt>
                <c:pt idx="300">
                  <c:v>4.8372999999999999</c:v>
                </c:pt>
                <c:pt idx="301">
                  <c:v>4.8489909999999998</c:v>
                </c:pt>
                <c:pt idx="302">
                  <c:v>4.8606820000000006</c:v>
                </c:pt>
                <c:pt idx="303">
                  <c:v>4.8723729999999996</c:v>
                </c:pt>
                <c:pt idx="304">
                  <c:v>4.8840640000000004</c:v>
                </c:pt>
                <c:pt idx="305">
                  <c:v>4.8957550000000003</c:v>
                </c:pt>
                <c:pt idx="306">
                  <c:v>4.9074460000000002</c:v>
                </c:pt>
                <c:pt idx="307">
                  <c:v>4.9191370000000001</c:v>
                </c:pt>
                <c:pt idx="308">
                  <c:v>4.930828</c:v>
                </c:pt>
                <c:pt idx="309">
                  <c:v>4.9425190000000008</c:v>
                </c:pt>
                <c:pt idx="310">
                  <c:v>4.9542099999999998</c:v>
                </c:pt>
                <c:pt idx="311">
                  <c:v>4.9659010000000006</c:v>
                </c:pt>
                <c:pt idx="312">
                  <c:v>4.9775919999999996</c:v>
                </c:pt>
                <c:pt idx="313">
                  <c:v>4.9892830000000004</c:v>
                </c:pt>
                <c:pt idx="314">
                  <c:v>5.0009740000000003</c:v>
                </c:pt>
                <c:pt idx="315">
                  <c:v>5.0126650000000001</c:v>
                </c:pt>
                <c:pt idx="316">
                  <c:v>5.024356</c:v>
                </c:pt>
                <c:pt idx="317">
                  <c:v>5.0360469999999999</c:v>
                </c:pt>
                <c:pt idx="318">
                  <c:v>5.0477380000000007</c:v>
                </c:pt>
                <c:pt idx="319">
                  <c:v>5.0594289999999997</c:v>
                </c:pt>
                <c:pt idx="320">
                  <c:v>5.0711200000000005</c:v>
                </c:pt>
                <c:pt idx="321">
                  <c:v>5.0828109999999995</c:v>
                </c:pt>
                <c:pt idx="322">
                  <c:v>5.0945020000000003</c:v>
                </c:pt>
                <c:pt idx="323">
                  <c:v>5.1061930000000002</c:v>
                </c:pt>
                <c:pt idx="324">
                  <c:v>5.1178840000000001</c:v>
                </c:pt>
                <c:pt idx="325">
                  <c:v>5.129575</c:v>
                </c:pt>
                <c:pt idx="326">
                  <c:v>5.1412659999999999</c:v>
                </c:pt>
                <c:pt idx="327">
                  <c:v>5.1529570000000007</c:v>
                </c:pt>
                <c:pt idx="328">
                  <c:v>5.1646479999999997</c:v>
                </c:pt>
                <c:pt idx="329">
                  <c:v>5.1763390000000005</c:v>
                </c:pt>
                <c:pt idx="330">
                  <c:v>5.1880300000000004</c:v>
                </c:pt>
                <c:pt idx="331">
                  <c:v>5.1997210000000003</c:v>
                </c:pt>
                <c:pt idx="332">
                  <c:v>5.2114120000000002</c:v>
                </c:pt>
                <c:pt idx="333">
                  <c:v>5.2231030000000001</c:v>
                </c:pt>
                <c:pt idx="334">
                  <c:v>5.2347939999999999</c:v>
                </c:pt>
                <c:pt idx="335">
                  <c:v>5.2464849999999998</c:v>
                </c:pt>
                <c:pt idx="336">
                  <c:v>5.2581760000000006</c:v>
                </c:pt>
                <c:pt idx="337">
                  <c:v>5.2698669999999996</c:v>
                </c:pt>
                <c:pt idx="338">
                  <c:v>5.2815580000000004</c:v>
                </c:pt>
                <c:pt idx="339">
                  <c:v>5.2932490000000003</c:v>
                </c:pt>
                <c:pt idx="340">
                  <c:v>5.3049400000000002</c:v>
                </c:pt>
                <c:pt idx="341">
                  <c:v>5.3166310000000001</c:v>
                </c:pt>
                <c:pt idx="342">
                  <c:v>5.328322</c:v>
                </c:pt>
                <c:pt idx="343">
                  <c:v>5.3400129999999999</c:v>
                </c:pt>
                <c:pt idx="344">
                  <c:v>5.3517039999999998</c:v>
                </c:pt>
                <c:pt idx="345">
                  <c:v>5.3633950000000006</c:v>
                </c:pt>
                <c:pt idx="346">
                  <c:v>5.3750860000000005</c:v>
                </c:pt>
                <c:pt idx="347">
                  <c:v>5.3867770000000004</c:v>
                </c:pt>
                <c:pt idx="348">
                  <c:v>5.3984680000000003</c:v>
                </c:pt>
                <c:pt idx="349">
                  <c:v>5.4101590000000002</c:v>
                </c:pt>
                <c:pt idx="350">
                  <c:v>5.4218500000000001</c:v>
                </c:pt>
                <c:pt idx="351">
                  <c:v>5.433541</c:v>
                </c:pt>
                <c:pt idx="352">
                  <c:v>5.4452319999999999</c:v>
                </c:pt>
                <c:pt idx="353">
                  <c:v>5.4569229999999997</c:v>
                </c:pt>
                <c:pt idx="354">
                  <c:v>5.4686140000000005</c:v>
                </c:pt>
                <c:pt idx="355">
                  <c:v>5.4803050000000004</c:v>
                </c:pt>
                <c:pt idx="356">
                  <c:v>5.4919960000000003</c:v>
                </c:pt>
                <c:pt idx="357">
                  <c:v>5.5036870000000002</c:v>
                </c:pt>
                <c:pt idx="358">
                  <c:v>5.5153780000000001</c:v>
                </c:pt>
                <c:pt idx="359">
                  <c:v>5.527069</c:v>
                </c:pt>
                <c:pt idx="360">
                  <c:v>5.5387599999999999</c:v>
                </c:pt>
                <c:pt idx="361">
                  <c:v>5.5504509999999998</c:v>
                </c:pt>
                <c:pt idx="362">
                  <c:v>5.5621420000000006</c:v>
                </c:pt>
                <c:pt idx="363">
                  <c:v>5.5738330000000005</c:v>
                </c:pt>
                <c:pt idx="364">
                  <c:v>5.5855240000000004</c:v>
                </c:pt>
                <c:pt idx="365">
                  <c:v>5.5972150000000003</c:v>
                </c:pt>
                <c:pt idx="366">
                  <c:v>5.6089060000000002</c:v>
                </c:pt>
                <c:pt idx="367">
                  <c:v>5.6205970000000001</c:v>
                </c:pt>
                <c:pt idx="368">
                  <c:v>5.632288</c:v>
                </c:pt>
                <c:pt idx="369">
                  <c:v>5.6439789999999999</c:v>
                </c:pt>
                <c:pt idx="370">
                  <c:v>5.6556699999999998</c:v>
                </c:pt>
                <c:pt idx="371">
                  <c:v>5.6673610000000005</c:v>
                </c:pt>
                <c:pt idx="372">
                  <c:v>5.6790520000000004</c:v>
                </c:pt>
                <c:pt idx="373">
                  <c:v>5.6907430000000003</c:v>
                </c:pt>
                <c:pt idx="374">
                  <c:v>5.7024340000000002</c:v>
                </c:pt>
                <c:pt idx="375">
                  <c:v>5.7141250000000001</c:v>
                </c:pt>
                <c:pt idx="376">
                  <c:v>5.725816</c:v>
                </c:pt>
                <c:pt idx="377">
                  <c:v>5.7375069999999999</c:v>
                </c:pt>
                <c:pt idx="378">
                  <c:v>5.7491979999999998</c:v>
                </c:pt>
                <c:pt idx="379">
                  <c:v>5.7608890000000006</c:v>
                </c:pt>
                <c:pt idx="380">
                  <c:v>5.7725800000000005</c:v>
                </c:pt>
                <c:pt idx="381">
                  <c:v>5.7842710000000004</c:v>
                </c:pt>
                <c:pt idx="382">
                  <c:v>5.7959620000000003</c:v>
                </c:pt>
                <c:pt idx="383">
                  <c:v>5.8076530000000002</c:v>
                </c:pt>
                <c:pt idx="384">
                  <c:v>5.8193440000000001</c:v>
                </c:pt>
                <c:pt idx="385">
                  <c:v>5.831035</c:v>
                </c:pt>
                <c:pt idx="386">
                  <c:v>5.8427259999999999</c:v>
                </c:pt>
                <c:pt idx="387">
                  <c:v>5.8544169999999998</c:v>
                </c:pt>
                <c:pt idx="388">
                  <c:v>5.8661080000000005</c:v>
                </c:pt>
                <c:pt idx="389">
                  <c:v>5.8777990000000004</c:v>
                </c:pt>
                <c:pt idx="390">
                  <c:v>5.8894900000000003</c:v>
                </c:pt>
                <c:pt idx="391">
                  <c:v>5.9011810000000002</c:v>
                </c:pt>
                <c:pt idx="392">
                  <c:v>5.9128720000000001</c:v>
                </c:pt>
                <c:pt idx="393">
                  <c:v>5.924563</c:v>
                </c:pt>
                <c:pt idx="394">
                  <c:v>5.9362539999999999</c:v>
                </c:pt>
                <c:pt idx="395">
                  <c:v>5.9479449999999998</c:v>
                </c:pt>
                <c:pt idx="396">
                  <c:v>5.9596360000000006</c:v>
                </c:pt>
                <c:pt idx="397">
                  <c:v>5.9713270000000005</c:v>
                </c:pt>
                <c:pt idx="398">
                  <c:v>5.9830180000000004</c:v>
                </c:pt>
                <c:pt idx="399">
                  <c:v>5.9947090000000003</c:v>
                </c:pt>
                <c:pt idx="400">
                  <c:v>6.0064000000000002</c:v>
                </c:pt>
                <c:pt idx="401">
                  <c:v>6.0180910000000001</c:v>
                </c:pt>
                <c:pt idx="402">
                  <c:v>6.029782</c:v>
                </c:pt>
                <c:pt idx="403">
                  <c:v>6.0414729999999999</c:v>
                </c:pt>
                <c:pt idx="404">
                  <c:v>6.0531639999999998</c:v>
                </c:pt>
                <c:pt idx="405">
                  <c:v>6.0648550000000006</c:v>
                </c:pt>
                <c:pt idx="406">
                  <c:v>6.0765460000000004</c:v>
                </c:pt>
                <c:pt idx="407">
                  <c:v>6.0882370000000003</c:v>
                </c:pt>
                <c:pt idx="408">
                  <c:v>6.0999280000000002</c:v>
                </c:pt>
                <c:pt idx="409">
                  <c:v>6.1116190000000001</c:v>
                </c:pt>
                <c:pt idx="410">
                  <c:v>6.12331</c:v>
                </c:pt>
                <c:pt idx="411">
                  <c:v>6.1350009999999999</c:v>
                </c:pt>
                <c:pt idx="412">
                  <c:v>6.1466919999999998</c:v>
                </c:pt>
                <c:pt idx="413">
                  <c:v>6.1583829999999997</c:v>
                </c:pt>
                <c:pt idx="414">
                  <c:v>6.1700740000000005</c:v>
                </c:pt>
                <c:pt idx="415">
                  <c:v>6.1817650000000004</c:v>
                </c:pt>
                <c:pt idx="416">
                  <c:v>6.1934560000000003</c:v>
                </c:pt>
                <c:pt idx="417">
                  <c:v>6.2051470000000002</c:v>
                </c:pt>
                <c:pt idx="418">
                  <c:v>6.2168380000000001</c:v>
                </c:pt>
                <c:pt idx="419">
                  <c:v>6.228529</c:v>
                </c:pt>
                <c:pt idx="420">
                  <c:v>6.2402199999999999</c:v>
                </c:pt>
                <c:pt idx="421">
                  <c:v>6.2519109999999998</c:v>
                </c:pt>
                <c:pt idx="422">
                  <c:v>6.2636020000000006</c:v>
                </c:pt>
                <c:pt idx="423">
                  <c:v>6.2752930000000005</c:v>
                </c:pt>
                <c:pt idx="424">
                  <c:v>6.2869840000000003</c:v>
                </c:pt>
                <c:pt idx="425">
                  <c:v>6.2986750000000002</c:v>
                </c:pt>
                <c:pt idx="426">
                  <c:v>6.3103660000000001</c:v>
                </c:pt>
                <c:pt idx="427">
                  <c:v>6.322057</c:v>
                </c:pt>
                <c:pt idx="428">
                  <c:v>6.3337479999999999</c:v>
                </c:pt>
                <c:pt idx="429">
                  <c:v>6.3454389999999998</c:v>
                </c:pt>
                <c:pt idx="430">
                  <c:v>6.3571299999999997</c:v>
                </c:pt>
                <c:pt idx="431">
                  <c:v>6.3688210000000005</c:v>
                </c:pt>
                <c:pt idx="432">
                  <c:v>6.3805120000000004</c:v>
                </c:pt>
                <c:pt idx="433">
                  <c:v>6.3922030000000003</c:v>
                </c:pt>
                <c:pt idx="434">
                  <c:v>6.4038940000000002</c:v>
                </c:pt>
                <c:pt idx="435">
                  <c:v>6.4155850000000001</c:v>
                </c:pt>
                <c:pt idx="436">
                  <c:v>6.427276</c:v>
                </c:pt>
                <c:pt idx="437">
                  <c:v>6.4389669999999999</c:v>
                </c:pt>
                <c:pt idx="438">
                  <c:v>6.4506579999999998</c:v>
                </c:pt>
                <c:pt idx="439">
                  <c:v>6.4623490000000006</c:v>
                </c:pt>
                <c:pt idx="440">
                  <c:v>6.4740400000000005</c:v>
                </c:pt>
                <c:pt idx="441">
                  <c:v>6.4857310000000004</c:v>
                </c:pt>
                <c:pt idx="442">
                  <c:v>6.4974220000000003</c:v>
                </c:pt>
                <c:pt idx="443">
                  <c:v>6.5091130000000001</c:v>
                </c:pt>
                <c:pt idx="444">
                  <c:v>6.520804</c:v>
                </c:pt>
                <c:pt idx="445">
                  <c:v>6.5324949999999999</c:v>
                </c:pt>
                <c:pt idx="446">
                  <c:v>6.5441859999999998</c:v>
                </c:pt>
                <c:pt idx="447">
                  <c:v>6.5558769999999997</c:v>
                </c:pt>
                <c:pt idx="448">
                  <c:v>6.5675680000000005</c:v>
                </c:pt>
                <c:pt idx="449">
                  <c:v>6.5792590000000004</c:v>
                </c:pt>
                <c:pt idx="450">
                  <c:v>6.5909500000000003</c:v>
                </c:pt>
                <c:pt idx="451">
                  <c:v>6.6026410000000002</c:v>
                </c:pt>
                <c:pt idx="452">
                  <c:v>6.6143320000000001</c:v>
                </c:pt>
                <c:pt idx="453">
                  <c:v>6.626023</c:v>
                </c:pt>
                <c:pt idx="454">
                  <c:v>6.6377139999999999</c:v>
                </c:pt>
                <c:pt idx="455">
                  <c:v>6.6494049999999998</c:v>
                </c:pt>
                <c:pt idx="456">
                  <c:v>6.6610960000000006</c:v>
                </c:pt>
                <c:pt idx="457">
                  <c:v>6.6727870000000005</c:v>
                </c:pt>
                <c:pt idx="458">
                  <c:v>6.6844780000000004</c:v>
                </c:pt>
                <c:pt idx="459">
                  <c:v>6.6961690000000003</c:v>
                </c:pt>
                <c:pt idx="460">
                  <c:v>6.7078600000000002</c:v>
                </c:pt>
                <c:pt idx="461">
                  <c:v>6.7195510000000001</c:v>
                </c:pt>
                <c:pt idx="462">
                  <c:v>6.7312419999999999</c:v>
                </c:pt>
                <c:pt idx="463">
                  <c:v>6.7429329999999998</c:v>
                </c:pt>
                <c:pt idx="464">
                  <c:v>6.7546239999999997</c:v>
                </c:pt>
                <c:pt idx="465">
                  <c:v>6.7663150000000005</c:v>
                </c:pt>
                <c:pt idx="466">
                  <c:v>6.7780060000000004</c:v>
                </c:pt>
                <c:pt idx="467">
                  <c:v>6.7896970000000003</c:v>
                </c:pt>
                <c:pt idx="468">
                  <c:v>6.8013880000000002</c:v>
                </c:pt>
                <c:pt idx="469">
                  <c:v>6.8130790000000001</c:v>
                </c:pt>
                <c:pt idx="470">
                  <c:v>6.82477</c:v>
                </c:pt>
                <c:pt idx="471">
                  <c:v>6.8364609999999999</c:v>
                </c:pt>
                <c:pt idx="472">
                  <c:v>6.8481519999999998</c:v>
                </c:pt>
                <c:pt idx="473">
                  <c:v>6.8598430000000006</c:v>
                </c:pt>
                <c:pt idx="474">
                  <c:v>6.8715340000000005</c:v>
                </c:pt>
                <c:pt idx="475">
                  <c:v>6.8832250000000004</c:v>
                </c:pt>
                <c:pt idx="476">
                  <c:v>6.8949160000000003</c:v>
                </c:pt>
                <c:pt idx="477">
                  <c:v>6.9066070000000002</c:v>
                </c:pt>
                <c:pt idx="478">
                  <c:v>6.9182980000000001</c:v>
                </c:pt>
                <c:pt idx="479">
                  <c:v>6.929989</c:v>
                </c:pt>
                <c:pt idx="480">
                  <c:v>6.9416799999999999</c:v>
                </c:pt>
                <c:pt idx="481">
                  <c:v>6.9533709999999997</c:v>
                </c:pt>
                <c:pt idx="482">
                  <c:v>6.9650620000000005</c:v>
                </c:pt>
                <c:pt idx="483">
                  <c:v>6.9767530000000004</c:v>
                </c:pt>
                <c:pt idx="484">
                  <c:v>6.9884440000000003</c:v>
                </c:pt>
                <c:pt idx="485">
                  <c:v>7.0001350000000002</c:v>
                </c:pt>
                <c:pt idx="486">
                  <c:v>7.0118260000000001</c:v>
                </c:pt>
                <c:pt idx="487">
                  <c:v>7.023517</c:v>
                </c:pt>
                <c:pt idx="488">
                  <c:v>7.0352079999999999</c:v>
                </c:pt>
                <c:pt idx="489">
                  <c:v>7.0468989999999998</c:v>
                </c:pt>
                <c:pt idx="490">
                  <c:v>7.0585900000000006</c:v>
                </c:pt>
                <c:pt idx="491">
                  <c:v>7.0702810000000005</c:v>
                </c:pt>
                <c:pt idx="492">
                  <c:v>7.0819720000000004</c:v>
                </c:pt>
                <c:pt idx="493">
                  <c:v>7.0936630000000003</c:v>
                </c:pt>
                <c:pt idx="494">
                  <c:v>7.1053540000000002</c:v>
                </c:pt>
                <c:pt idx="495">
                  <c:v>7.1170450000000001</c:v>
                </c:pt>
                <c:pt idx="496">
                  <c:v>7.128736</c:v>
                </c:pt>
                <c:pt idx="497">
                  <c:v>7.1404269999999999</c:v>
                </c:pt>
                <c:pt idx="498">
                  <c:v>7.1521179999999998</c:v>
                </c:pt>
                <c:pt idx="499">
                  <c:v>7.1638090000000005</c:v>
                </c:pt>
                <c:pt idx="500">
                  <c:v>7.1755000000000004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836-4E68-B05C-0284C01EAC74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BF499E2D-55C5-4CEF-A9A3-F1CDBFF88CA0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F836-4E68-B05C-0284C01EAC7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203A50E-AD8D-4961-AB82-D2101568E064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F836-4E68-B05C-0284C01EAC7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86E4F82-D6A1-4B26-9FDD-EE8A6236F942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F836-4E68-B05C-0284C01EAC7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0805A82-4BA3-4AE2-88E7-8248C08353DE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F836-4E68-B05C-0284C01EAC7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F836-4E68-B05C-0284C01EAC7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F836-4E68-B05C-0284C01EAC7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F836-4E68-B05C-0284C01EAC74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'140.C0'!$K$9:$K$15</c:f>
              <c:numCache>
                <c:formatCode>General</c:formatCode>
                <c:ptCount val="7"/>
                <c:pt idx="0">
                  <c:v>3725</c:v>
                </c:pt>
                <c:pt idx="1">
                  <c:v>3419</c:v>
                </c:pt>
                <c:pt idx="2">
                  <c:v>3346</c:v>
                </c:pt>
                <c:pt idx="3">
                  <c:v>2699</c:v>
                </c:pt>
              </c:numCache>
            </c:numRef>
          </c:xVal>
          <c:yVal>
            <c:numRef>
              <c:f>'140.C0'!$L$9:$L$15</c:f>
              <c:numCache>
                <c:formatCode>0.00</c:formatCode>
                <c:ptCount val="7"/>
                <c:pt idx="0">
                  <c:v>6.1687750000000001</c:v>
                </c:pt>
                <c:pt idx="1">
                  <c:v>5.7712810000000001</c:v>
                </c:pt>
                <c:pt idx="2">
                  <c:v>5.6764540000000006</c:v>
                </c:pt>
                <c:pt idx="3">
                  <c:v>4.8360009999999996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'140.C0'!$I$9:$I$15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F836-4E68-B05C-0284C01EA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'141.A0'!$Y$5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'141.A0'!$X$6:$X$506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75</c:v>
                </c:pt>
                <c:pt idx="6">
                  <c:v>90</c:v>
                </c:pt>
                <c:pt idx="7">
                  <c:v>105</c:v>
                </c:pt>
                <c:pt idx="8">
                  <c:v>120</c:v>
                </c:pt>
                <c:pt idx="9">
                  <c:v>135</c:v>
                </c:pt>
                <c:pt idx="10">
                  <c:v>150</c:v>
                </c:pt>
                <c:pt idx="11">
                  <c:v>165</c:v>
                </c:pt>
                <c:pt idx="12">
                  <c:v>180</c:v>
                </c:pt>
                <c:pt idx="13">
                  <c:v>195</c:v>
                </c:pt>
                <c:pt idx="14">
                  <c:v>210</c:v>
                </c:pt>
                <c:pt idx="15">
                  <c:v>225</c:v>
                </c:pt>
                <c:pt idx="16">
                  <c:v>240</c:v>
                </c:pt>
                <c:pt idx="17">
                  <c:v>255</c:v>
                </c:pt>
                <c:pt idx="18">
                  <c:v>270</c:v>
                </c:pt>
                <c:pt idx="19">
                  <c:v>285</c:v>
                </c:pt>
                <c:pt idx="20">
                  <c:v>300</c:v>
                </c:pt>
                <c:pt idx="21">
                  <c:v>315</c:v>
                </c:pt>
                <c:pt idx="22">
                  <c:v>330</c:v>
                </c:pt>
                <c:pt idx="23">
                  <c:v>345</c:v>
                </c:pt>
                <c:pt idx="24">
                  <c:v>360</c:v>
                </c:pt>
                <c:pt idx="25">
                  <c:v>375</c:v>
                </c:pt>
                <c:pt idx="26">
                  <c:v>390</c:v>
                </c:pt>
                <c:pt idx="27">
                  <c:v>405</c:v>
                </c:pt>
                <c:pt idx="28">
                  <c:v>420</c:v>
                </c:pt>
                <c:pt idx="29">
                  <c:v>435</c:v>
                </c:pt>
                <c:pt idx="30">
                  <c:v>450</c:v>
                </c:pt>
                <c:pt idx="31">
                  <c:v>465</c:v>
                </c:pt>
                <c:pt idx="32">
                  <c:v>480</c:v>
                </c:pt>
                <c:pt idx="33">
                  <c:v>495</c:v>
                </c:pt>
                <c:pt idx="34">
                  <c:v>510</c:v>
                </c:pt>
                <c:pt idx="35">
                  <c:v>525</c:v>
                </c:pt>
                <c:pt idx="36">
                  <c:v>540</c:v>
                </c:pt>
                <c:pt idx="37">
                  <c:v>555</c:v>
                </c:pt>
                <c:pt idx="38">
                  <c:v>570</c:v>
                </c:pt>
                <c:pt idx="39">
                  <c:v>585</c:v>
                </c:pt>
                <c:pt idx="40">
                  <c:v>600</c:v>
                </c:pt>
                <c:pt idx="41">
                  <c:v>615</c:v>
                </c:pt>
                <c:pt idx="42">
                  <c:v>630</c:v>
                </c:pt>
                <c:pt idx="43">
                  <c:v>645</c:v>
                </c:pt>
                <c:pt idx="44">
                  <c:v>660</c:v>
                </c:pt>
                <c:pt idx="45">
                  <c:v>675</c:v>
                </c:pt>
                <c:pt idx="46">
                  <c:v>690</c:v>
                </c:pt>
                <c:pt idx="47">
                  <c:v>705</c:v>
                </c:pt>
                <c:pt idx="48">
                  <c:v>720</c:v>
                </c:pt>
                <c:pt idx="49">
                  <c:v>735</c:v>
                </c:pt>
                <c:pt idx="50">
                  <c:v>750</c:v>
                </c:pt>
                <c:pt idx="51">
                  <c:v>765</c:v>
                </c:pt>
                <c:pt idx="52">
                  <c:v>780</c:v>
                </c:pt>
                <c:pt idx="53">
                  <c:v>795</c:v>
                </c:pt>
                <c:pt idx="54">
                  <c:v>810</c:v>
                </c:pt>
                <c:pt idx="55">
                  <c:v>825</c:v>
                </c:pt>
                <c:pt idx="56">
                  <c:v>840</c:v>
                </c:pt>
                <c:pt idx="57">
                  <c:v>855</c:v>
                </c:pt>
                <c:pt idx="58">
                  <c:v>870</c:v>
                </c:pt>
                <c:pt idx="59">
                  <c:v>885</c:v>
                </c:pt>
                <c:pt idx="60">
                  <c:v>900</c:v>
                </c:pt>
                <c:pt idx="61">
                  <c:v>915</c:v>
                </c:pt>
                <c:pt idx="62">
                  <c:v>930</c:v>
                </c:pt>
                <c:pt idx="63">
                  <c:v>945</c:v>
                </c:pt>
                <c:pt idx="64">
                  <c:v>960</c:v>
                </c:pt>
                <c:pt idx="65">
                  <c:v>975</c:v>
                </c:pt>
                <c:pt idx="66">
                  <c:v>990</c:v>
                </c:pt>
                <c:pt idx="67">
                  <c:v>1005</c:v>
                </c:pt>
                <c:pt idx="68">
                  <c:v>1020</c:v>
                </c:pt>
                <c:pt idx="69">
                  <c:v>1035</c:v>
                </c:pt>
                <c:pt idx="70">
                  <c:v>1050</c:v>
                </c:pt>
                <c:pt idx="71">
                  <c:v>1065</c:v>
                </c:pt>
                <c:pt idx="72">
                  <c:v>1080</c:v>
                </c:pt>
                <c:pt idx="73">
                  <c:v>1095</c:v>
                </c:pt>
                <c:pt idx="74">
                  <c:v>1110</c:v>
                </c:pt>
                <c:pt idx="75">
                  <c:v>1125</c:v>
                </c:pt>
                <c:pt idx="76">
                  <c:v>1140</c:v>
                </c:pt>
                <c:pt idx="77">
                  <c:v>1155</c:v>
                </c:pt>
                <c:pt idx="78">
                  <c:v>1170</c:v>
                </c:pt>
                <c:pt idx="79">
                  <c:v>1185</c:v>
                </c:pt>
                <c:pt idx="80">
                  <c:v>1200</c:v>
                </c:pt>
                <c:pt idx="81">
                  <c:v>1215</c:v>
                </c:pt>
                <c:pt idx="82">
                  <c:v>1230</c:v>
                </c:pt>
                <c:pt idx="83">
                  <c:v>1245</c:v>
                </c:pt>
                <c:pt idx="84">
                  <c:v>1260</c:v>
                </c:pt>
                <c:pt idx="85">
                  <c:v>1275</c:v>
                </c:pt>
                <c:pt idx="86">
                  <c:v>1290</c:v>
                </c:pt>
                <c:pt idx="87">
                  <c:v>1305</c:v>
                </c:pt>
                <c:pt idx="88">
                  <c:v>1320</c:v>
                </c:pt>
                <c:pt idx="89">
                  <c:v>1335</c:v>
                </c:pt>
                <c:pt idx="90">
                  <c:v>1350</c:v>
                </c:pt>
                <c:pt idx="91">
                  <c:v>1365</c:v>
                </c:pt>
                <c:pt idx="92">
                  <c:v>1380</c:v>
                </c:pt>
                <c:pt idx="93">
                  <c:v>1395</c:v>
                </c:pt>
                <c:pt idx="94">
                  <c:v>1410</c:v>
                </c:pt>
                <c:pt idx="95">
                  <c:v>1425</c:v>
                </c:pt>
                <c:pt idx="96">
                  <c:v>1440</c:v>
                </c:pt>
                <c:pt idx="97">
                  <c:v>1455</c:v>
                </c:pt>
                <c:pt idx="98">
                  <c:v>1470</c:v>
                </c:pt>
                <c:pt idx="99">
                  <c:v>1485</c:v>
                </c:pt>
                <c:pt idx="100">
                  <c:v>1500</c:v>
                </c:pt>
                <c:pt idx="101">
                  <c:v>1515</c:v>
                </c:pt>
                <c:pt idx="102">
                  <c:v>1530</c:v>
                </c:pt>
                <c:pt idx="103">
                  <c:v>1545</c:v>
                </c:pt>
                <c:pt idx="104">
                  <c:v>1560</c:v>
                </c:pt>
                <c:pt idx="105">
                  <c:v>1575</c:v>
                </c:pt>
                <c:pt idx="106">
                  <c:v>1590</c:v>
                </c:pt>
                <c:pt idx="107">
                  <c:v>1605</c:v>
                </c:pt>
                <c:pt idx="108">
                  <c:v>1620</c:v>
                </c:pt>
                <c:pt idx="109">
                  <c:v>1635</c:v>
                </c:pt>
                <c:pt idx="110">
                  <c:v>1650</c:v>
                </c:pt>
                <c:pt idx="111">
                  <c:v>1665</c:v>
                </c:pt>
                <c:pt idx="112">
                  <c:v>1680</c:v>
                </c:pt>
                <c:pt idx="113">
                  <c:v>1695</c:v>
                </c:pt>
                <c:pt idx="114">
                  <c:v>1710</c:v>
                </c:pt>
                <c:pt idx="115">
                  <c:v>1725</c:v>
                </c:pt>
                <c:pt idx="116">
                  <c:v>1740</c:v>
                </c:pt>
                <c:pt idx="117">
                  <c:v>1755</c:v>
                </c:pt>
                <c:pt idx="118">
                  <c:v>1770</c:v>
                </c:pt>
                <c:pt idx="119">
                  <c:v>1785</c:v>
                </c:pt>
                <c:pt idx="120">
                  <c:v>1800</c:v>
                </c:pt>
                <c:pt idx="121">
                  <c:v>1815</c:v>
                </c:pt>
                <c:pt idx="122">
                  <c:v>1830</c:v>
                </c:pt>
                <c:pt idx="123">
                  <c:v>1845</c:v>
                </c:pt>
                <c:pt idx="124">
                  <c:v>1860</c:v>
                </c:pt>
                <c:pt idx="125">
                  <c:v>1875</c:v>
                </c:pt>
                <c:pt idx="126">
                  <c:v>1890</c:v>
                </c:pt>
                <c:pt idx="127">
                  <c:v>1905</c:v>
                </c:pt>
                <c:pt idx="128">
                  <c:v>1920</c:v>
                </c:pt>
                <c:pt idx="129">
                  <c:v>1935</c:v>
                </c:pt>
                <c:pt idx="130">
                  <c:v>1950</c:v>
                </c:pt>
                <c:pt idx="131">
                  <c:v>1965</c:v>
                </c:pt>
                <c:pt idx="132">
                  <c:v>1980</c:v>
                </c:pt>
                <c:pt idx="133">
                  <c:v>1995</c:v>
                </c:pt>
                <c:pt idx="134">
                  <c:v>2010</c:v>
                </c:pt>
                <c:pt idx="135">
                  <c:v>2025</c:v>
                </c:pt>
                <c:pt idx="136">
                  <c:v>2040</c:v>
                </c:pt>
                <c:pt idx="137">
                  <c:v>2055</c:v>
                </c:pt>
                <c:pt idx="138">
                  <c:v>2070</c:v>
                </c:pt>
                <c:pt idx="139">
                  <c:v>2085</c:v>
                </c:pt>
                <c:pt idx="140">
                  <c:v>2100</c:v>
                </c:pt>
                <c:pt idx="141">
                  <c:v>2115</c:v>
                </c:pt>
                <c:pt idx="142">
                  <c:v>2130</c:v>
                </c:pt>
                <c:pt idx="143">
                  <c:v>2145</c:v>
                </c:pt>
                <c:pt idx="144">
                  <c:v>2160</c:v>
                </c:pt>
                <c:pt idx="145">
                  <c:v>2175</c:v>
                </c:pt>
                <c:pt idx="146">
                  <c:v>2190</c:v>
                </c:pt>
                <c:pt idx="147">
                  <c:v>2205</c:v>
                </c:pt>
                <c:pt idx="148">
                  <c:v>2220</c:v>
                </c:pt>
                <c:pt idx="149">
                  <c:v>2235</c:v>
                </c:pt>
                <c:pt idx="150">
                  <c:v>2250</c:v>
                </c:pt>
                <c:pt idx="151">
                  <c:v>2265</c:v>
                </c:pt>
                <c:pt idx="152">
                  <c:v>2280</c:v>
                </c:pt>
                <c:pt idx="153">
                  <c:v>2295</c:v>
                </c:pt>
                <c:pt idx="154">
                  <c:v>2310</c:v>
                </c:pt>
                <c:pt idx="155">
                  <c:v>2325</c:v>
                </c:pt>
                <c:pt idx="156">
                  <c:v>2340</c:v>
                </c:pt>
                <c:pt idx="157">
                  <c:v>2355</c:v>
                </c:pt>
                <c:pt idx="158">
                  <c:v>2370</c:v>
                </c:pt>
                <c:pt idx="159">
                  <c:v>2385</c:v>
                </c:pt>
                <c:pt idx="160">
                  <c:v>2400</c:v>
                </c:pt>
                <c:pt idx="161">
                  <c:v>2415</c:v>
                </c:pt>
                <c:pt idx="162">
                  <c:v>2430</c:v>
                </c:pt>
                <c:pt idx="163">
                  <c:v>2445</c:v>
                </c:pt>
                <c:pt idx="164">
                  <c:v>2460</c:v>
                </c:pt>
                <c:pt idx="165">
                  <c:v>2475</c:v>
                </c:pt>
                <c:pt idx="166">
                  <c:v>2490</c:v>
                </c:pt>
                <c:pt idx="167">
                  <c:v>2505</c:v>
                </c:pt>
                <c:pt idx="168">
                  <c:v>2520</c:v>
                </c:pt>
                <c:pt idx="169">
                  <c:v>2535</c:v>
                </c:pt>
                <c:pt idx="170">
                  <c:v>2550</c:v>
                </c:pt>
                <c:pt idx="171">
                  <c:v>2565</c:v>
                </c:pt>
                <c:pt idx="172">
                  <c:v>2580</c:v>
                </c:pt>
                <c:pt idx="173">
                  <c:v>2595</c:v>
                </c:pt>
                <c:pt idx="174">
                  <c:v>2610</c:v>
                </c:pt>
                <c:pt idx="175">
                  <c:v>2625</c:v>
                </c:pt>
                <c:pt idx="176">
                  <c:v>2640</c:v>
                </c:pt>
                <c:pt idx="177">
                  <c:v>2655</c:v>
                </c:pt>
                <c:pt idx="178">
                  <c:v>2670</c:v>
                </c:pt>
                <c:pt idx="179">
                  <c:v>2685</c:v>
                </c:pt>
                <c:pt idx="180">
                  <c:v>2700</c:v>
                </c:pt>
                <c:pt idx="181">
                  <c:v>2715</c:v>
                </c:pt>
                <c:pt idx="182">
                  <c:v>2730</c:v>
                </c:pt>
                <c:pt idx="183">
                  <c:v>2745</c:v>
                </c:pt>
                <c:pt idx="184">
                  <c:v>2760</c:v>
                </c:pt>
                <c:pt idx="185">
                  <c:v>2775</c:v>
                </c:pt>
                <c:pt idx="186">
                  <c:v>2790</c:v>
                </c:pt>
                <c:pt idx="187">
                  <c:v>2805</c:v>
                </c:pt>
                <c:pt idx="188">
                  <c:v>2820</c:v>
                </c:pt>
                <c:pt idx="189">
                  <c:v>2835</c:v>
                </c:pt>
                <c:pt idx="190">
                  <c:v>2850</c:v>
                </c:pt>
                <c:pt idx="191">
                  <c:v>2865</c:v>
                </c:pt>
                <c:pt idx="192">
                  <c:v>2880</c:v>
                </c:pt>
                <c:pt idx="193">
                  <c:v>2895</c:v>
                </c:pt>
                <c:pt idx="194">
                  <c:v>2910</c:v>
                </c:pt>
                <c:pt idx="195">
                  <c:v>2925</c:v>
                </c:pt>
                <c:pt idx="196">
                  <c:v>2940</c:v>
                </c:pt>
                <c:pt idx="197">
                  <c:v>2955</c:v>
                </c:pt>
                <c:pt idx="198">
                  <c:v>2970</c:v>
                </c:pt>
                <c:pt idx="199">
                  <c:v>2985</c:v>
                </c:pt>
                <c:pt idx="200">
                  <c:v>3000</c:v>
                </c:pt>
                <c:pt idx="201">
                  <c:v>3015</c:v>
                </c:pt>
                <c:pt idx="202">
                  <c:v>3030</c:v>
                </c:pt>
                <c:pt idx="203">
                  <c:v>3045</c:v>
                </c:pt>
                <c:pt idx="204">
                  <c:v>3060</c:v>
                </c:pt>
                <c:pt idx="205">
                  <c:v>3075</c:v>
                </c:pt>
                <c:pt idx="206">
                  <c:v>3090</c:v>
                </c:pt>
                <c:pt idx="207">
                  <c:v>3105</c:v>
                </c:pt>
                <c:pt idx="208">
                  <c:v>3120</c:v>
                </c:pt>
                <c:pt idx="209">
                  <c:v>3135</c:v>
                </c:pt>
                <c:pt idx="210">
                  <c:v>3150</c:v>
                </c:pt>
                <c:pt idx="211">
                  <c:v>3165</c:v>
                </c:pt>
                <c:pt idx="212">
                  <c:v>3180</c:v>
                </c:pt>
                <c:pt idx="213">
                  <c:v>3195</c:v>
                </c:pt>
                <c:pt idx="214">
                  <c:v>3210</c:v>
                </c:pt>
                <c:pt idx="215">
                  <c:v>3225</c:v>
                </c:pt>
                <c:pt idx="216">
                  <c:v>3240</c:v>
                </c:pt>
                <c:pt idx="217">
                  <c:v>3255</c:v>
                </c:pt>
                <c:pt idx="218">
                  <c:v>3270</c:v>
                </c:pt>
                <c:pt idx="219">
                  <c:v>3285</c:v>
                </c:pt>
                <c:pt idx="220">
                  <c:v>3300</c:v>
                </c:pt>
                <c:pt idx="221">
                  <c:v>3315</c:v>
                </c:pt>
                <c:pt idx="222">
                  <c:v>3330</c:v>
                </c:pt>
                <c:pt idx="223">
                  <c:v>3345</c:v>
                </c:pt>
                <c:pt idx="224">
                  <c:v>3360</c:v>
                </c:pt>
                <c:pt idx="225">
                  <c:v>3375</c:v>
                </c:pt>
                <c:pt idx="226">
                  <c:v>3390</c:v>
                </c:pt>
                <c:pt idx="227">
                  <c:v>3405</c:v>
                </c:pt>
                <c:pt idx="228">
                  <c:v>3420</c:v>
                </c:pt>
                <c:pt idx="229">
                  <c:v>3435</c:v>
                </c:pt>
                <c:pt idx="230">
                  <c:v>3450</c:v>
                </c:pt>
                <c:pt idx="231">
                  <c:v>3465</c:v>
                </c:pt>
                <c:pt idx="232">
                  <c:v>3480</c:v>
                </c:pt>
                <c:pt idx="233">
                  <c:v>3495</c:v>
                </c:pt>
                <c:pt idx="234">
                  <c:v>3510</c:v>
                </c:pt>
                <c:pt idx="235">
                  <c:v>3525</c:v>
                </c:pt>
                <c:pt idx="236">
                  <c:v>3540</c:v>
                </c:pt>
                <c:pt idx="237">
                  <c:v>3555</c:v>
                </c:pt>
                <c:pt idx="238">
                  <c:v>3570</c:v>
                </c:pt>
                <c:pt idx="239">
                  <c:v>3585</c:v>
                </c:pt>
                <c:pt idx="240">
                  <c:v>3600</c:v>
                </c:pt>
                <c:pt idx="241">
                  <c:v>3615</c:v>
                </c:pt>
                <c:pt idx="242">
                  <c:v>3630</c:v>
                </c:pt>
                <c:pt idx="243">
                  <c:v>3645</c:v>
                </c:pt>
                <c:pt idx="244">
                  <c:v>3660</c:v>
                </c:pt>
                <c:pt idx="245">
                  <c:v>3675</c:v>
                </c:pt>
                <c:pt idx="246">
                  <c:v>3690</c:v>
                </c:pt>
                <c:pt idx="247">
                  <c:v>3705</c:v>
                </c:pt>
                <c:pt idx="248">
                  <c:v>3720</c:v>
                </c:pt>
                <c:pt idx="249">
                  <c:v>3735</c:v>
                </c:pt>
                <c:pt idx="250">
                  <c:v>3750</c:v>
                </c:pt>
                <c:pt idx="251">
                  <c:v>3765</c:v>
                </c:pt>
                <c:pt idx="252">
                  <c:v>3780</c:v>
                </c:pt>
                <c:pt idx="253">
                  <c:v>3795</c:v>
                </c:pt>
                <c:pt idx="254">
                  <c:v>3810</c:v>
                </c:pt>
                <c:pt idx="255">
                  <c:v>3825</c:v>
                </c:pt>
                <c:pt idx="256">
                  <c:v>3840</c:v>
                </c:pt>
                <c:pt idx="257">
                  <c:v>3855</c:v>
                </c:pt>
                <c:pt idx="258">
                  <c:v>3870</c:v>
                </c:pt>
                <c:pt idx="259">
                  <c:v>3885</c:v>
                </c:pt>
                <c:pt idx="260">
                  <c:v>3900</c:v>
                </c:pt>
                <c:pt idx="261">
                  <c:v>3915</c:v>
                </c:pt>
                <c:pt idx="262">
                  <c:v>3930</c:v>
                </c:pt>
                <c:pt idx="263">
                  <c:v>3945</c:v>
                </c:pt>
                <c:pt idx="264">
                  <c:v>3960</c:v>
                </c:pt>
                <c:pt idx="265">
                  <c:v>3975</c:v>
                </c:pt>
                <c:pt idx="266">
                  <c:v>3990</c:v>
                </c:pt>
                <c:pt idx="267">
                  <c:v>4005</c:v>
                </c:pt>
                <c:pt idx="268">
                  <c:v>4020</c:v>
                </c:pt>
                <c:pt idx="269">
                  <c:v>4035</c:v>
                </c:pt>
                <c:pt idx="270">
                  <c:v>4050</c:v>
                </c:pt>
                <c:pt idx="271">
                  <c:v>4065</c:v>
                </c:pt>
                <c:pt idx="272">
                  <c:v>4080</c:v>
                </c:pt>
                <c:pt idx="273">
                  <c:v>4095</c:v>
                </c:pt>
                <c:pt idx="274">
                  <c:v>4110</c:v>
                </c:pt>
                <c:pt idx="275">
                  <c:v>4125</c:v>
                </c:pt>
                <c:pt idx="276">
                  <c:v>4140</c:v>
                </c:pt>
                <c:pt idx="277">
                  <c:v>4155</c:v>
                </c:pt>
                <c:pt idx="278">
                  <c:v>4170</c:v>
                </c:pt>
                <c:pt idx="279">
                  <c:v>4185</c:v>
                </c:pt>
                <c:pt idx="280">
                  <c:v>4200</c:v>
                </c:pt>
                <c:pt idx="281">
                  <c:v>4215</c:v>
                </c:pt>
                <c:pt idx="282">
                  <c:v>4230</c:v>
                </c:pt>
                <c:pt idx="283">
                  <c:v>4245</c:v>
                </c:pt>
                <c:pt idx="284">
                  <c:v>4260</c:v>
                </c:pt>
                <c:pt idx="285">
                  <c:v>4275</c:v>
                </c:pt>
                <c:pt idx="286">
                  <c:v>4290</c:v>
                </c:pt>
                <c:pt idx="287">
                  <c:v>4305</c:v>
                </c:pt>
                <c:pt idx="288">
                  <c:v>4320</c:v>
                </c:pt>
                <c:pt idx="289">
                  <c:v>4335</c:v>
                </c:pt>
                <c:pt idx="290">
                  <c:v>4350</c:v>
                </c:pt>
                <c:pt idx="291">
                  <c:v>4365</c:v>
                </c:pt>
                <c:pt idx="292">
                  <c:v>4380</c:v>
                </c:pt>
                <c:pt idx="293">
                  <c:v>4395</c:v>
                </c:pt>
                <c:pt idx="294">
                  <c:v>4410</c:v>
                </c:pt>
                <c:pt idx="295">
                  <c:v>4425</c:v>
                </c:pt>
                <c:pt idx="296">
                  <c:v>4440</c:v>
                </c:pt>
                <c:pt idx="297">
                  <c:v>4455</c:v>
                </c:pt>
                <c:pt idx="298">
                  <c:v>4470</c:v>
                </c:pt>
                <c:pt idx="299">
                  <c:v>4485</c:v>
                </c:pt>
                <c:pt idx="300">
                  <c:v>4500</c:v>
                </c:pt>
                <c:pt idx="301">
                  <c:v>4515</c:v>
                </c:pt>
                <c:pt idx="302">
                  <c:v>4530</c:v>
                </c:pt>
                <c:pt idx="303">
                  <c:v>4545</c:v>
                </c:pt>
                <c:pt idx="304">
                  <c:v>4560</c:v>
                </c:pt>
                <c:pt idx="305">
                  <c:v>4575</c:v>
                </c:pt>
                <c:pt idx="306">
                  <c:v>4590</c:v>
                </c:pt>
                <c:pt idx="307">
                  <c:v>4605</c:v>
                </c:pt>
                <c:pt idx="308">
                  <c:v>4620</c:v>
                </c:pt>
                <c:pt idx="309">
                  <c:v>4635</c:v>
                </c:pt>
                <c:pt idx="310">
                  <c:v>4650</c:v>
                </c:pt>
                <c:pt idx="311">
                  <c:v>4665</c:v>
                </c:pt>
                <c:pt idx="312">
                  <c:v>4680</c:v>
                </c:pt>
                <c:pt idx="313">
                  <c:v>4695</c:v>
                </c:pt>
                <c:pt idx="314">
                  <c:v>4710</c:v>
                </c:pt>
                <c:pt idx="315">
                  <c:v>4725</c:v>
                </c:pt>
                <c:pt idx="316">
                  <c:v>4740</c:v>
                </c:pt>
                <c:pt idx="317">
                  <c:v>4755</c:v>
                </c:pt>
                <c:pt idx="318">
                  <c:v>4770</c:v>
                </c:pt>
                <c:pt idx="319">
                  <c:v>4785</c:v>
                </c:pt>
                <c:pt idx="320">
                  <c:v>4800</c:v>
                </c:pt>
                <c:pt idx="321">
                  <c:v>4815</c:v>
                </c:pt>
                <c:pt idx="322">
                  <c:v>4830</c:v>
                </c:pt>
                <c:pt idx="323">
                  <c:v>4845</c:v>
                </c:pt>
                <c:pt idx="324">
                  <c:v>4860</c:v>
                </c:pt>
                <c:pt idx="325">
                  <c:v>4875</c:v>
                </c:pt>
                <c:pt idx="326">
                  <c:v>4890</c:v>
                </c:pt>
                <c:pt idx="327">
                  <c:v>4905</c:v>
                </c:pt>
                <c:pt idx="328">
                  <c:v>4920</c:v>
                </c:pt>
                <c:pt idx="329">
                  <c:v>4935</c:v>
                </c:pt>
                <c:pt idx="330">
                  <c:v>4950</c:v>
                </c:pt>
                <c:pt idx="331">
                  <c:v>4965</c:v>
                </c:pt>
                <c:pt idx="332">
                  <c:v>4980</c:v>
                </c:pt>
                <c:pt idx="333">
                  <c:v>4995</c:v>
                </c:pt>
                <c:pt idx="334">
                  <c:v>5010</c:v>
                </c:pt>
                <c:pt idx="335">
                  <c:v>5025</c:v>
                </c:pt>
                <c:pt idx="336">
                  <c:v>5040</c:v>
                </c:pt>
                <c:pt idx="337">
                  <c:v>5055</c:v>
                </c:pt>
                <c:pt idx="338">
                  <c:v>5070</c:v>
                </c:pt>
                <c:pt idx="339">
                  <c:v>5085</c:v>
                </c:pt>
                <c:pt idx="340">
                  <c:v>5100</c:v>
                </c:pt>
                <c:pt idx="341">
                  <c:v>5115</c:v>
                </c:pt>
                <c:pt idx="342">
                  <c:v>5130</c:v>
                </c:pt>
                <c:pt idx="343">
                  <c:v>5145</c:v>
                </c:pt>
                <c:pt idx="344">
                  <c:v>5160</c:v>
                </c:pt>
                <c:pt idx="345">
                  <c:v>5175</c:v>
                </c:pt>
                <c:pt idx="346">
                  <c:v>5190</c:v>
                </c:pt>
                <c:pt idx="347">
                  <c:v>5205</c:v>
                </c:pt>
                <c:pt idx="348">
                  <c:v>5220</c:v>
                </c:pt>
                <c:pt idx="349">
                  <c:v>5235</c:v>
                </c:pt>
                <c:pt idx="350">
                  <c:v>5250</c:v>
                </c:pt>
                <c:pt idx="351">
                  <c:v>5265</c:v>
                </c:pt>
                <c:pt idx="352">
                  <c:v>5280</c:v>
                </c:pt>
                <c:pt idx="353">
                  <c:v>5295</c:v>
                </c:pt>
                <c:pt idx="354">
                  <c:v>5310</c:v>
                </c:pt>
                <c:pt idx="355">
                  <c:v>5325</c:v>
                </c:pt>
                <c:pt idx="356">
                  <c:v>5340</c:v>
                </c:pt>
                <c:pt idx="357">
                  <c:v>5355</c:v>
                </c:pt>
                <c:pt idx="358">
                  <c:v>5370</c:v>
                </c:pt>
                <c:pt idx="359">
                  <c:v>5385</c:v>
                </c:pt>
                <c:pt idx="360">
                  <c:v>5400</c:v>
                </c:pt>
                <c:pt idx="361">
                  <c:v>5415</c:v>
                </c:pt>
                <c:pt idx="362">
                  <c:v>5430</c:v>
                </c:pt>
                <c:pt idx="363">
                  <c:v>5445</c:v>
                </c:pt>
                <c:pt idx="364">
                  <c:v>5460</c:v>
                </c:pt>
                <c:pt idx="365">
                  <c:v>5475</c:v>
                </c:pt>
                <c:pt idx="366">
                  <c:v>5490</c:v>
                </c:pt>
                <c:pt idx="367">
                  <c:v>5505</c:v>
                </c:pt>
                <c:pt idx="368">
                  <c:v>5520</c:v>
                </c:pt>
                <c:pt idx="369">
                  <c:v>5535</c:v>
                </c:pt>
                <c:pt idx="370">
                  <c:v>5550</c:v>
                </c:pt>
                <c:pt idx="371">
                  <c:v>5565</c:v>
                </c:pt>
                <c:pt idx="372">
                  <c:v>5580</c:v>
                </c:pt>
                <c:pt idx="373">
                  <c:v>5595</c:v>
                </c:pt>
                <c:pt idx="374">
                  <c:v>5610</c:v>
                </c:pt>
                <c:pt idx="375">
                  <c:v>5625</c:v>
                </c:pt>
                <c:pt idx="376">
                  <c:v>5640</c:v>
                </c:pt>
                <c:pt idx="377">
                  <c:v>5655</c:v>
                </c:pt>
                <c:pt idx="378">
                  <c:v>5670</c:v>
                </c:pt>
                <c:pt idx="379">
                  <c:v>5685</c:v>
                </c:pt>
                <c:pt idx="380">
                  <c:v>5700</c:v>
                </c:pt>
                <c:pt idx="381">
                  <c:v>5715</c:v>
                </c:pt>
                <c:pt idx="382">
                  <c:v>5730</c:v>
                </c:pt>
                <c:pt idx="383">
                  <c:v>5745</c:v>
                </c:pt>
                <c:pt idx="384">
                  <c:v>5760</c:v>
                </c:pt>
                <c:pt idx="385">
                  <c:v>5775</c:v>
                </c:pt>
                <c:pt idx="386">
                  <c:v>5790</c:v>
                </c:pt>
                <c:pt idx="387">
                  <c:v>5805</c:v>
                </c:pt>
                <c:pt idx="388">
                  <c:v>5820</c:v>
                </c:pt>
                <c:pt idx="389">
                  <c:v>5835</c:v>
                </c:pt>
                <c:pt idx="390">
                  <c:v>5850</c:v>
                </c:pt>
                <c:pt idx="391">
                  <c:v>5865</c:v>
                </c:pt>
                <c:pt idx="392">
                  <c:v>5880</c:v>
                </c:pt>
                <c:pt idx="393">
                  <c:v>5895</c:v>
                </c:pt>
                <c:pt idx="394">
                  <c:v>5910</c:v>
                </c:pt>
                <c:pt idx="395">
                  <c:v>5925</c:v>
                </c:pt>
                <c:pt idx="396">
                  <c:v>5940</c:v>
                </c:pt>
                <c:pt idx="397">
                  <c:v>5955</c:v>
                </c:pt>
                <c:pt idx="398">
                  <c:v>5970</c:v>
                </c:pt>
                <c:pt idx="399">
                  <c:v>5985</c:v>
                </c:pt>
                <c:pt idx="400">
                  <c:v>6000</c:v>
                </c:pt>
                <c:pt idx="401">
                  <c:v>6015</c:v>
                </c:pt>
                <c:pt idx="402">
                  <c:v>6030</c:v>
                </c:pt>
                <c:pt idx="403">
                  <c:v>6045</c:v>
                </c:pt>
                <c:pt idx="404">
                  <c:v>6060</c:v>
                </c:pt>
                <c:pt idx="405">
                  <c:v>6075</c:v>
                </c:pt>
                <c:pt idx="406">
                  <c:v>6090</c:v>
                </c:pt>
                <c:pt idx="407">
                  <c:v>6105</c:v>
                </c:pt>
                <c:pt idx="408">
                  <c:v>6120</c:v>
                </c:pt>
                <c:pt idx="409">
                  <c:v>6135</c:v>
                </c:pt>
                <c:pt idx="410">
                  <c:v>6150</c:v>
                </c:pt>
                <c:pt idx="411">
                  <c:v>6165</c:v>
                </c:pt>
                <c:pt idx="412">
                  <c:v>6180</c:v>
                </c:pt>
                <c:pt idx="413">
                  <c:v>6195</c:v>
                </c:pt>
                <c:pt idx="414">
                  <c:v>6210</c:v>
                </c:pt>
                <c:pt idx="415">
                  <c:v>6225</c:v>
                </c:pt>
                <c:pt idx="416">
                  <c:v>6240</c:v>
                </c:pt>
                <c:pt idx="417">
                  <c:v>6255</c:v>
                </c:pt>
                <c:pt idx="418">
                  <c:v>6270</c:v>
                </c:pt>
                <c:pt idx="419">
                  <c:v>6285</c:v>
                </c:pt>
                <c:pt idx="420">
                  <c:v>6300</c:v>
                </c:pt>
                <c:pt idx="421">
                  <c:v>6315</c:v>
                </c:pt>
                <c:pt idx="422">
                  <c:v>6330</c:v>
                </c:pt>
                <c:pt idx="423">
                  <c:v>6345</c:v>
                </c:pt>
                <c:pt idx="424">
                  <c:v>6360</c:v>
                </c:pt>
                <c:pt idx="425">
                  <c:v>6375</c:v>
                </c:pt>
                <c:pt idx="426">
                  <c:v>6390</c:v>
                </c:pt>
                <c:pt idx="427">
                  <c:v>6405</c:v>
                </c:pt>
                <c:pt idx="428">
                  <c:v>6420</c:v>
                </c:pt>
                <c:pt idx="429">
                  <c:v>6435</c:v>
                </c:pt>
                <c:pt idx="430">
                  <c:v>6450</c:v>
                </c:pt>
                <c:pt idx="431">
                  <c:v>6465</c:v>
                </c:pt>
                <c:pt idx="432">
                  <c:v>6480</c:v>
                </c:pt>
                <c:pt idx="433">
                  <c:v>6495</c:v>
                </c:pt>
                <c:pt idx="434">
                  <c:v>6510</c:v>
                </c:pt>
                <c:pt idx="435">
                  <c:v>6525</c:v>
                </c:pt>
                <c:pt idx="436">
                  <c:v>6540</c:v>
                </c:pt>
                <c:pt idx="437">
                  <c:v>6555</c:v>
                </c:pt>
                <c:pt idx="438">
                  <c:v>6570</c:v>
                </c:pt>
                <c:pt idx="439">
                  <c:v>6585</c:v>
                </c:pt>
                <c:pt idx="440">
                  <c:v>6600</c:v>
                </c:pt>
                <c:pt idx="441">
                  <c:v>6615</c:v>
                </c:pt>
                <c:pt idx="442">
                  <c:v>6630</c:v>
                </c:pt>
                <c:pt idx="443">
                  <c:v>6645</c:v>
                </c:pt>
                <c:pt idx="444">
                  <c:v>6660</c:v>
                </c:pt>
                <c:pt idx="445">
                  <c:v>6675</c:v>
                </c:pt>
                <c:pt idx="446">
                  <c:v>6690</c:v>
                </c:pt>
                <c:pt idx="447">
                  <c:v>6705</c:v>
                </c:pt>
                <c:pt idx="448">
                  <c:v>6720</c:v>
                </c:pt>
                <c:pt idx="449">
                  <c:v>6735</c:v>
                </c:pt>
                <c:pt idx="450">
                  <c:v>6750</c:v>
                </c:pt>
                <c:pt idx="451">
                  <c:v>6765</c:v>
                </c:pt>
                <c:pt idx="452">
                  <c:v>6780</c:v>
                </c:pt>
                <c:pt idx="453">
                  <c:v>6795</c:v>
                </c:pt>
                <c:pt idx="454">
                  <c:v>6810</c:v>
                </c:pt>
                <c:pt idx="455">
                  <c:v>6825</c:v>
                </c:pt>
                <c:pt idx="456">
                  <c:v>6840</c:v>
                </c:pt>
                <c:pt idx="457">
                  <c:v>6855</c:v>
                </c:pt>
                <c:pt idx="458">
                  <c:v>6870</c:v>
                </c:pt>
                <c:pt idx="459">
                  <c:v>6885</c:v>
                </c:pt>
                <c:pt idx="460">
                  <c:v>6900</c:v>
                </c:pt>
                <c:pt idx="461">
                  <c:v>6915</c:v>
                </c:pt>
                <c:pt idx="462">
                  <c:v>6930</c:v>
                </c:pt>
                <c:pt idx="463">
                  <c:v>6945</c:v>
                </c:pt>
                <c:pt idx="464">
                  <c:v>6960</c:v>
                </c:pt>
                <c:pt idx="465">
                  <c:v>6975</c:v>
                </c:pt>
                <c:pt idx="466">
                  <c:v>6990</c:v>
                </c:pt>
                <c:pt idx="467">
                  <c:v>7005</c:v>
                </c:pt>
                <c:pt idx="468">
                  <c:v>7020</c:v>
                </c:pt>
                <c:pt idx="469">
                  <c:v>7035</c:v>
                </c:pt>
                <c:pt idx="470">
                  <c:v>7050</c:v>
                </c:pt>
                <c:pt idx="471">
                  <c:v>7065</c:v>
                </c:pt>
                <c:pt idx="472">
                  <c:v>7080</c:v>
                </c:pt>
                <c:pt idx="473">
                  <c:v>7095</c:v>
                </c:pt>
                <c:pt idx="474">
                  <c:v>7110</c:v>
                </c:pt>
                <c:pt idx="475">
                  <c:v>7125</c:v>
                </c:pt>
                <c:pt idx="476">
                  <c:v>7140</c:v>
                </c:pt>
                <c:pt idx="477">
                  <c:v>7155</c:v>
                </c:pt>
                <c:pt idx="478">
                  <c:v>7170</c:v>
                </c:pt>
                <c:pt idx="479">
                  <c:v>7185</c:v>
                </c:pt>
                <c:pt idx="480">
                  <c:v>7200</c:v>
                </c:pt>
                <c:pt idx="481">
                  <c:v>7215</c:v>
                </c:pt>
                <c:pt idx="482">
                  <c:v>7230</c:v>
                </c:pt>
                <c:pt idx="483">
                  <c:v>7245</c:v>
                </c:pt>
                <c:pt idx="484">
                  <c:v>7260</c:v>
                </c:pt>
                <c:pt idx="485">
                  <c:v>7275</c:v>
                </c:pt>
                <c:pt idx="486">
                  <c:v>7290</c:v>
                </c:pt>
                <c:pt idx="487">
                  <c:v>7305</c:v>
                </c:pt>
                <c:pt idx="488">
                  <c:v>7320</c:v>
                </c:pt>
                <c:pt idx="489">
                  <c:v>7335</c:v>
                </c:pt>
                <c:pt idx="490">
                  <c:v>7350</c:v>
                </c:pt>
                <c:pt idx="491">
                  <c:v>7365</c:v>
                </c:pt>
                <c:pt idx="492">
                  <c:v>7380</c:v>
                </c:pt>
                <c:pt idx="493">
                  <c:v>7395</c:v>
                </c:pt>
                <c:pt idx="494">
                  <c:v>7410</c:v>
                </c:pt>
                <c:pt idx="495">
                  <c:v>7425</c:v>
                </c:pt>
                <c:pt idx="496">
                  <c:v>7440</c:v>
                </c:pt>
                <c:pt idx="497">
                  <c:v>7455</c:v>
                </c:pt>
                <c:pt idx="498">
                  <c:v>7470</c:v>
                </c:pt>
                <c:pt idx="499">
                  <c:v>7485</c:v>
                </c:pt>
                <c:pt idx="500">
                  <c:v>7500</c:v>
                </c:pt>
              </c:numCache>
            </c:numRef>
          </c:xVal>
          <c:yVal>
            <c:numRef>
              <c:f>'141.A0'!$Y$6:$Y$506</c:f>
              <c:numCache>
                <c:formatCode>0.00</c:formatCode>
                <c:ptCount val="501"/>
                <c:pt idx="0">
                  <c:v>0</c:v>
                </c:pt>
                <c:pt idx="1">
                  <c:v>2.3174999999999998E-2</c:v>
                </c:pt>
                <c:pt idx="2">
                  <c:v>4.6349999999999995E-2</c:v>
                </c:pt>
                <c:pt idx="3">
                  <c:v>6.9525000000000003E-2</c:v>
                </c:pt>
                <c:pt idx="4">
                  <c:v>9.2699999999999991E-2</c:v>
                </c:pt>
                <c:pt idx="5">
                  <c:v>0.11587499999999999</c:v>
                </c:pt>
                <c:pt idx="6">
                  <c:v>0.13905000000000001</c:v>
                </c:pt>
                <c:pt idx="7">
                  <c:v>0.16222499999999998</c:v>
                </c:pt>
                <c:pt idx="8">
                  <c:v>0.18539999999999998</c:v>
                </c:pt>
                <c:pt idx="9">
                  <c:v>0.20857499999999998</c:v>
                </c:pt>
                <c:pt idx="10">
                  <c:v>0.23174999999999998</c:v>
                </c:pt>
                <c:pt idx="11">
                  <c:v>0.25492500000000001</c:v>
                </c:pt>
                <c:pt idx="12">
                  <c:v>0.27810000000000001</c:v>
                </c:pt>
                <c:pt idx="13">
                  <c:v>0.30127499999999996</c:v>
                </c:pt>
                <c:pt idx="14">
                  <c:v>0.32444999999999996</c:v>
                </c:pt>
                <c:pt idx="15">
                  <c:v>0.34762499999999996</c:v>
                </c:pt>
                <c:pt idx="16">
                  <c:v>0.37079999999999996</c:v>
                </c:pt>
                <c:pt idx="17">
                  <c:v>0.39397499999999996</c:v>
                </c:pt>
                <c:pt idx="18">
                  <c:v>0.41714999999999997</c:v>
                </c:pt>
                <c:pt idx="19">
                  <c:v>0.44032499999999997</c:v>
                </c:pt>
                <c:pt idx="20">
                  <c:v>0.46349999999999997</c:v>
                </c:pt>
                <c:pt idx="21">
                  <c:v>0.48667499999999997</c:v>
                </c:pt>
                <c:pt idx="22">
                  <c:v>0.50985000000000003</c:v>
                </c:pt>
                <c:pt idx="23">
                  <c:v>0.53302499999999997</c:v>
                </c:pt>
                <c:pt idx="24">
                  <c:v>0.55620000000000003</c:v>
                </c:pt>
                <c:pt idx="25">
                  <c:v>0.57937499999999997</c:v>
                </c:pt>
                <c:pt idx="26">
                  <c:v>0.60254999999999992</c:v>
                </c:pt>
                <c:pt idx="27">
                  <c:v>0.62572499999999998</c:v>
                </c:pt>
                <c:pt idx="28">
                  <c:v>0.64889999999999992</c:v>
                </c:pt>
                <c:pt idx="29">
                  <c:v>0.67207499999999998</c:v>
                </c:pt>
                <c:pt idx="30">
                  <c:v>0.69524999999999992</c:v>
                </c:pt>
                <c:pt idx="31">
                  <c:v>0.71842499999999998</c:v>
                </c:pt>
                <c:pt idx="32">
                  <c:v>0.74159999999999993</c:v>
                </c:pt>
                <c:pt idx="33">
                  <c:v>0.76477499999999998</c:v>
                </c:pt>
                <c:pt idx="34">
                  <c:v>0.78794999999999993</c:v>
                </c:pt>
                <c:pt idx="35">
                  <c:v>0.81112499999999998</c:v>
                </c:pt>
                <c:pt idx="36">
                  <c:v>0.83429999999999993</c:v>
                </c:pt>
                <c:pt idx="37">
                  <c:v>0.85747499999999999</c:v>
                </c:pt>
                <c:pt idx="38">
                  <c:v>0.88064999999999993</c:v>
                </c:pt>
                <c:pt idx="39">
                  <c:v>0.90382499999999999</c:v>
                </c:pt>
                <c:pt idx="40">
                  <c:v>0.92699999999999994</c:v>
                </c:pt>
                <c:pt idx="41">
                  <c:v>0.95017499999999999</c:v>
                </c:pt>
                <c:pt idx="42">
                  <c:v>0.97334999999999994</c:v>
                </c:pt>
                <c:pt idx="43">
                  <c:v>0.99652499999999999</c:v>
                </c:pt>
                <c:pt idx="44">
                  <c:v>1.0197000000000001</c:v>
                </c:pt>
                <c:pt idx="45">
                  <c:v>1.042875</c:v>
                </c:pt>
                <c:pt idx="46">
                  <c:v>1.0660499999999999</c:v>
                </c:pt>
                <c:pt idx="47">
                  <c:v>1.0892249999999999</c:v>
                </c:pt>
                <c:pt idx="48">
                  <c:v>1.1124000000000001</c:v>
                </c:pt>
                <c:pt idx="49">
                  <c:v>1.135575</c:v>
                </c:pt>
                <c:pt idx="50">
                  <c:v>1.1587499999999999</c:v>
                </c:pt>
                <c:pt idx="51">
                  <c:v>1.1819249999999999</c:v>
                </c:pt>
                <c:pt idx="52">
                  <c:v>1.2050999999999998</c:v>
                </c:pt>
                <c:pt idx="53">
                  <c:v>1.228275</c:v>
                </c:pt>
                <c:pt idx="54">
                  <c:v>1.25145</c:v>
                </c:pt>
                <c:pt idx="55">
                  <c:v>1.2746249999999999</c:v>
                </c:pt>
                <c:pt idx="56">
                  <c:v>1.2977999999999998</c:v>
                </c:pt>
                <c:pt idx="57">
                  <c:v>1.320975</c:v>
                </c:pt>
                <c:pt idx="58">
                  <c:v>1.34415</c:v>
                </c:pt>
                <c:pt idx="59">
                  <c:v>1.3673249999999999</c:v>
                </c:pt>
                <c:pt idx="60">
                  <c:v>1.3904999999999998</c:v>
                </c:pt>
                <c:pt idx="61">
                  <c:v>1.413675</c:v>
                </c:pt>
                <c:pt idx="62">
                  <c:v>1.43685</c:v>
                </c:pt>
                <c:pt idx="63">
                  <c:v>1.4600249999999999</c:v>
                </c:pt>
                <c:pt idx="64">
                  <c:v>1.4831999999999999</c:v>
                </c:pt>
                <c:pt idx="65">
                  <c:v>1.506375</c:v>
                </c:pt>
                <c:pt idx="66">
                  <c:v>1.52955</c:v>
                </c:pt>
                <c:pt idx="67">
                  <c:v>1.5527249999999999</c:v>
                </c:pt>
                <c:pt idx="68">
                  <c:v>1.5758999999999999</c:v>
                </c:pt>
                <c:pt idx="69">
                  <c:v>1.599075</c:v>
                </c:pt>
                <c:pt idx="70">
                  <c:v>1.62225</c:v>
                </c:pt>
                <c:pt idx="71">
                  <c:v>1.6454249999999999</c:v>
                </c:pt>
                <c:pt idx="72">
                  <c:v>1.6685999999999999</c:v>
                </c:pt>
                <c:pt idx="73">
                  <c:v>1.691775</c:v>
                </c:pt>
                <c:pt idx="74">
                  <c:v>1.71495</c:v>
                </c:pt>
                <c:pt idx="75">
                  <c:v>1.7381249999999999</c:v>
                </c:pt>
                <c:pt idx="76">
                  <c:v>1.7612999999999999</c:v>
                </c:pt>
                <c:pt idx="77">
                  <c:v>1.7844749999999998</c:v>
                </c:pt>
                <c:pt idx="78">
                  <c:v>1.80765</c:v>
                </c:pt>
                <c:pt idx="79">
                  <c:v>1.8308249999999999</c:v>
                </c:pt>
                <c:pt idx="80">
                  <c:v>1.8539999999999999</c:v>
                </c:pt>
                <c:pt idx="81">
                  <c:v>1.8771749999999998</c:v>
                </c:pt>
                <c:pt idx="82">
                  <c:v>1.90035</c:v>
                </c:pt>
                <c:pt idx="83">
                  <c:v>1.9235249999999999</c:v>
                </c:pt>
                <c:pt idx="84">
                  <c:v>1.9466999999999999</c:v>
                </c:pt>
                <c:pt idx="85">
                  <c:v>1.9698749999999998</c:v>
                </c:pt>
                <c:pt idx="86">
                  <c:v>1.99305</c:v>
                </c:pt>
                <c:pt idx="87">
                  <c:v>2.0162249999999999</c:v>
                </c:pt>
                <c:pt idx="88">
                  <c:v>2.0394000000000001</c:v>
                </c:pt>
                <c:pt idx="89">
                  <c:v>2.0625749999999998</c:v>
                </c:pt>
                <c:pt idx="90">
                  <c:v>2.08575</c:v>
                </c:pt>
                <c:pt idx="91">
                  <c:v>2.1089249999999997</c:v>
                </c:pt>
                <c:pt idx="92">
                  <c:v>2.1320999999999999</c:v>
                </c:pt>
                <c:pt idx="93">
                  <c:v>2.1552750000000001</c:v>
                </c:pt>
                <c:pt idx="94">
                  <c:v>2.1784499999999998</c:v>
                </c:pt>
                <c:pt idx="95">
                  <c:v>2.2016249999999999</c:v>
                </c:pt>
                <c:pt idx="96">
                  <c:v>2.2248000000000001</c:v>
                </c:pt>
                <c:pt idx="97">
                  <c:v>2.2479749999999998</c:v>
                </c:pt>
                <c:pt idx="98">
                  <c:v>2.27115</c:v>
                </c:pt>
                <c:pt idx="99">
                  <c:v>2.2943249999999997</c:v>
                </c:pt>
                <c:pt idx="100">
                  <c:v>2.3174999999999999</c:v>
                </c:pt>
                <c:pt idx="101">
                  <c:v>2.3406750000000001</c:v>
                </c:pt>
                <c:pt idx="102">
                  <c:v>2.3638499999999998</c:v>
                </c:pt>
                <c:pt idx="103">
                  <c:v>2.387025</c:v>
                </c:pt>
                <c:pt idx="104">
                  <c:v>2.4101999999999997</c:v>
                </c:pt>
                <c:pt idx="105">
                  <c:v>2.4333749999999998</c:v>
                </c:pt>
                <c:pt idx="106">
                  <c:v>2.45655</c:v>
                </c:pt>
                <c:pt idx="107">
                  <c:v>2.4797249999999997</c:v>
                </c:pt>
                <c:pt idx="108">
                  <c:v>2.5028999999999999</c:v>
                </c:pt>
                <c:pt idx="109">
                  <c:v>2.5260750000000001</c:v>
                </c:pt>
                <c:pt idx="110">
                  <c:v>2.5492499999999998</c:v>
                </c:pt>
                <c:pt idx="111">
                  <c:v>2.572425</c:v>
                </c:pt>
                <c:pt idx="112">
                  <c:v>3.4658399999999996</c:v>
                </c:pt>
                <c:pt idx="113">
                  <c:v>3.4892849999999997</c:v>
                </c:pt>
                <c:pt idx="114">
                  <c:v>3.5127299999999999</c:v>
                </c:pt>
                <c:pt idx="115">
                  <c:v>3.5361749999999996</c:v>
                </c:pt>
                <c:pt idx="116">
                  <c:v>3.5596199999999998</c:v>
                </c:pt>
                <c:pt idx="117">
                  <c:v>3.5830649999999999</c:v>
                </c:pt>
                <c:pt idx="118">
                  <c:v>3.6065099999999997</c:v>
                </c:pt>
                <c:pt idx="119">
                  <c:v>3.6299549999999998</c:v>
                </c:pt>
                <c:pt idx="120">
                  <c:v>3.6533999999999995</c:v>
                </c:pt>
                <c:pt idx="121">
                  <c:v>3.6768449999999997</c:v>
                </c:pt>
                <c:pt idx="122">
                  <c:v>3.7002899999999999</c:v>
                </c:pt>
                <c:pt idx="123">
                  <c:v>3.7237349999999996</c:v>
                </c:pt>
                <c:pt idx="124">
                  <c:v>3.7471799999999997</c:v>
                </c:pt>
                <c:pt idx="125">
                  <c:v>3.7706249999999999</c:v>
                </c:pt>
                <c:pt idx="126">
                  <c:v>3.7940699999999996</c:v>
                </c:pt>
                <c:pt idx="127">
                  <c:v>3.8175149999999998</c:v>
                </c:pt>
                <c:pt idx="128">
                  <c:v>3.8409599999999999</c:v>
                </c:pt>
                <c:pt idx="129">
                  <c:v>3.8644049999999996</c:v>
                </c:pt>
                <c:pt idx="130">
                  <c:v>3.8878499999999998</c:v>
                </c:pt>
                <c:pt idx="131">
                  <c:v>3.9112949999999995</c:v>
                </c:pt>
                <c:pt idx="132">
                  <c:v>3.9347399999999997</c:v>
                </c:pt>
                <c:pt idx="133">
                  <c:v>3.9581849999999998</c:v>
                </c:pt>
                <c:pt idx="134">
                  <c:v>3.9816299999999996</c:v>
                </c:pt>
                <c:pt idx="135">
                  <c:v>4.0050749999999997</c:v>
                </c:pt>
                <c:pt idx="136">
                  <c:v>4.0285200000000003</c:v>
                </c:pt>
                <c:pt idx="137">
                  <c:v>4.051965</c:v>
                </c:pt>
                <c:pt idx="138">
                  <c:v>4.0754099999999998</c:v>
                </c:pt>
                <c:pt idx="139">
                  <c:v>4.0988550000000004</c:v>
                </c:pt>
                <c:pt idx="140">
                  <c:v>4.1223000000000001</c:v>
                </c:pt>
                <c:pt idx="141">
                  <c:v>4.1457449999999998</c:v>
                </c:pt>
                <c:pt idx="142">
                  <c:v>4.1691899999999995</c:v>
                </c:pt>
                <c:pt idx="143">
                  <c:v>4.1926350000000001</c:v>
                </c:pt>
                <c:pt idx="144">
                  <c:v>4.2160799999999998</c:v>
                </c:pt>
                <c:pt idx="145">
                  <c:v>4.2395249999999995</c:v>
                </c:pt>
                <c:pt idx="146">
                  <c:v>4.2629700000000001</c:v>
                </c:pt>
                <c:pt idx="147">
                  <c:v>4.2864149999999999</c:v>
                </c:pt>
                <c:pt idx="148">
                  <c:v>4.3098599999999996</c:v>
                </c:pt>
                <c:pt idx="149">
                  <c:v>4.3333050000000002</c:v>
                </c:pt>
                <c:pt idx="150">
                  <c:v>4.3567499999999999</c:v>
                </c:pt>
                <c:pt idx="151">
                  <c:v>4.3801949999999996</c:v>
                </c:pt>
                <c:pt idx="152">
                  <c:v>4.4036400000000002</c:v>
                </c:pt>
                <c:pt idx="153">
                  <c:v>4.4270849999999999</c:v>
                </c:pt>
                <c:pt idx="154">
                  <c:v>4.4505299999999997</c:v>
                </c:pt>
                <c:pt idx="155">
                  <c:v>4.4739750000000003</c:v>
                </c:pt>
                <c:pt idx="156">
                  <c:v>4.49742</c:v>
                </c:pt>
                <c:pt idx="157">
                  <c:v>4.5208649999999997</c:v>
                </c:pt>
                <c:pt idx="158">
                  <c:v>4.5443100000000003</c:v>
                </c:pt>
                <c:pt idx="159">
                  <c:v>4.567755</c:v>
                </c:pt>
                <c:pt idx="160">
                  <c:v>4.5911999999999997</c:v>
                </c:pt>
                <c:pt idx="161">
                  <c:v>4.6146450000000003</c:v>
                </c:pt>
                <c:pt idx="162">
                  <c:v>4.63809</c:v>
                </c:pt>
                <c:pt idx="163">
                  <c:v>4.6615349999999998</c:v>
                </c:pt>
                <c:pt idx="164">
                  <c:v>4.6849800000000004</c:v>
                </c:pt>
                <c:pt idx="165">
                  <c:v>4.7084250000000001</c:v>
                </c:pt>
                <c:pt idx="166">
                  <c:v>4.7318699999999998</c:v>
                </c:pt>
                <c:pt idx="167">
                  <c:v>4.7553149999999995</c:v>
                </c:pt>
                <c:pt idx="168">
                  <c:v>4.7787600000000001</c:v>
                </c:pt>
                <c:pt idx="169">
                  <c:v>4.8022049999999998</c:v>
                </c:pt>
                <c:pt idx="170">
                  <c:v>4.8256499999999996</c:v>
                </c:pt>
                <c:pt idx="171">
                  <c:v>4.8490949999999993</c:v>
                </c:pt>
                <c:pt idx="172">
                  <c:v>4.8725399999999999</c:v>
                </c:pt>
                <c:pt idx="173">
                  <c:v>4.8959849999999996</c:v>
                </c:pt>
                <c:pt idx="174">
                  <c:v>4.9194299999999993</c:v>
                </c:pt>
                <c:pt idx="175">
                  <c:v>4.9428749999999999</c:v>
                </c:pt>
                <c:pt idx="176">
                  <c:v>4.9663199999999996</c:v>
                </c:pt>
                <c:pt idx="177">
                  <c:v>4.9897649999999993</c:v>
                </c:pt>
                <c:pt idx="178">
                  <c:v>5.0132099999999999</c:v>
                </c:pt>
                <c:pt idx="179">
                  <c:v>5.0366549999999997</c:v>
                </c:pt>
                <c:pt idx="180">
                  <c:v>5.0600999999999994</c:v>
                </c:pt>
                <c:pt idx="181">
                  <c:v>5.083545</c:v>
                </c:pt>
                <c:pt idx="182">
                  <c:v>5.1069899999999997</c:v>
                </c:pt>
                <c:pt idx="183">
                  <c:v>5.1304349999999994</c:v>
                </c:pt>
                <c:pt idx="184">
                  <c:v>5.15388</c:v>
                </c:pt>
                <c:pt idx="185">
                  <c:v>5.1773249999999997</c:v>
                </c:pt>
                <c:pt idx="186">
                  <c:v>5.2007699999999994</c:v>
                </c:pt>
                <c:pt idx="187">
                  <c:v>5.2242150000000001</c:v>
                </c:pt>
                <c:pt idx="188">
                  <c:v>5.2476599999999998</c:v>
                </c:pt>
                <c:pt idx="189">
                  <c:v>5.2711049999999995</c:v>
                </c:pt>
                <c:pt idx="190">
                  <c:v>5.2945500000000001</c:v>
                </c:pt>
                <c:pt idx="191">
                  <c:v>5.3179949999999998</c:v>
                </c:pt>
                <c:pt idx="192">
                  <c:v>5.3414399999999995</c:v>
                </c:pt>
                <c:pt idx="193">
                  <c:v>5.3648849999999992</c:v>
                </c:pt>
                <c:pt idx="194">
                  <c:v>5.3883299999999998</c:v>
                </c:pt>
                <c:pt idx="195">
                  <c:v>5.4117749999999996</c:v>
                </c:pt>
                <c:pt idx="196">
                  <c:v>5.4352199999999993</c:v>
                </c:pt>
                <c:pt idx="197">
                  <c:v>5.4586649999999999</c:v>
                </c:pt>
                <c:pt idx="198">
                  <c:v>5.4821099999999996</c:v>
                </c:pt>
                <c:pt idx="199">
                  <c:v>5.5055549999999993</c:v>
                </c:pt>
                <c:pt idx="200">
                  <c:v>5.5289999999999999</c:v>
                </c:pt>
                <c:pt idx="201">
                  <c:v>5.5524449999999996</c:v>
                </c:pt>
                <c:pt idx="202">
                  <c:v>5.5758899999999993</c:v>
                </c:pt>
                <c:pt idx="203">
                  <c:v>5.599335</c:v>
                </c:pt>
                <c:pt idx="204">
                  <c:v>5.6227799999999997</c:v>
                </c:pt>
                <c:pt idx="205">
                  <c:v>5.6462249999999994</c:v>
                </c:pt>
                <c:pt idx="206">
                  <c:v>5.66967</c:v>
                </c:pt>
                <c:pt idx="207">
                  <c:v>5.6931149999999997</c:v>
                </c:pt>
                <c:pt idx="208">
                  <c:v>5.7165599999999994</c:v>
                </c:pt>
                <c:pt idx="209">
                  <c:v>5.740005</c:v>
                </c:pt>
                <c:pt idx="210">
                  <c:v>5.7634499999999997</c:v>
                </c:pt>
                <c:pt idx="211">
                  <c:v>5.7868949999999995</c:v>
                </c:pt>
                <c:pt idx="212">
                  <c:v>5.8103400000000001</c:v>
                </c:pt>
                <c:pt idx="213">
                  <c:v>5.8337849999999998</c:v>
                </c:pt>
                <c:pt idx="214">
                  <c:v>5.8572299999999995</c:v>
                </c:pt>
                <c:pt idx="215">
                  <c:v>5.8806750000000001</c:v>
                </c:pt>
                <c:pt idx="216">
                  <c:v>5.9041199999999998</c:v>
                </c:pt>
                <c:pt idx="217">
                  <c:v>5.9275649999999995</c:v>
                </c:pt>
                <c:pt idx="218">
                  <c:v>5.9510099999999992</c:v>
                </c:pt>
                <c:pt idx="219">
                  <c:v>5.9744549999999998</c:v>
                </c:pt>
                <c:pt idx="220">
                  <c:v>5.9978999999999996</c:v>
                </c:pt>
                <c:pt idx="221">
                  <c:v>6.0213449999999993</c:v>
                </c:pt>
                <c:pt idx="222">
                  <c:v>6.0447899999999999</c:v>
                </c:pt>
                <c:pt idx="223">
                  <c:v>6.0682349999999996</c:v>
                </c:pt>
                <c:pt idx="224">
                  <c:v>6.0916799999999993</c:v>
                </c:pt>
                <c:pt idx="225">
                  <c:v>6.1151249999999999</c:v>
                </c:pt>
                <c:pt idx="226">
                  <c:v>6.1385699999999996</c:v>
                </c:pt>
                <c:pt idx="227">
                  <c:v>6.1620149999999994</c:v>
                </c:pt>
                <c:pt idx="228">
                  <c:v>6.18546</c:v>
                </c:pt>
                <c:pt idx="229">
                  <c:v>6.2089049999999997</c:v>
                </c:pt>
                <c:pt idx="230">
                  <c:v>6.2323499999999994</c:v>
                </c:pt>
                <c:pt idx="231">
                  <c:v>6.255795</c:v>
                </c:pt>
                <c:pt idx="232">
                  <c:v>6.2792399999999997</c:v>
                </c:pt>
                <c:pt idx="233">
                  <c:v>6.3026849999999994</c:v>
                </c:pt>
                <c:pt idx="234">
                  <c:v>6.32613</c:v>
                </c:pt>
                <c:pt idx="235">
                  <c:v>6.3495749999999997</c:v>
                </c:pt>
                <c:pt idx="236">
                  <c:v>6.3730199999999995</c:v>
                </c:pt>
                <c:pt idx="237">
                  <c:v>6.3964650000000001</c:v>
                </c:pt>
                <c:pt idx="238">
                  <c:v>6.4199099999999998</c:v>
                </c:pt>
                <c:pt idx="239">
                  <c:v>6.4433549999999995</c:v>
                </c:pt>
                <c:pt idx="240">
                  <c:v>6.4667999999999992</c:v>
                </c:pt>
                <c:pt idx="241">
                  <c:v>6.4902449999999998</c:v>
                </c:pt>
                <c:pt idx="242">
                  <c:v>6.5136899999999995</c:v>
                </c:pt>
                <c:pt idx="243">
                  <c:v>6.5371349999999993</c:v>
                </c:pt>
                <c:pt idx="244">
                  <c:v>6.5605799999999999</c:v>
                </c:pt>
                <c:pt idx="245">
                  <c:v>6.5840249999999996</c:v>
                </c:pt>
                <c:pt idx="246">
                  <c:v>6.6074699999999993</c:v>
                </c:pt>
                <c:pt idx="247">
                  <c:v>6.6309149999999999</c:v>
                </c:pt>
                <c:pt idx="248">
                  <c:v>6.6543599999999996</c:v>
                </c:pt>
                <c:pt idx="249">
                  <c:v>6.6778049999999993</c:v>
                </c:pt>
                <c:pt idx="250">
                  <c:v>6.7012499999999999</c:v>
                </c:pt>
                <c:pt idx="251">
                  <c:v>6.7246949999999996</c:v>
                </c:pt>
                <c:pt idx="252">
                  <c:v>6.7481399999999994</c:v>
                </c:pt>
                <c:pt idx="253">
                  <c:v>6.771585</c:v>
                </c:pt>
                <c:pt idx="254">
                  <c:v>6.7950299999999997</c:v>
                </c:pt>
                <c:pt idx="255">
                  <c:v>6.8184749999999994</c:v>
                </c:pt>
                <c:pt idx="256">
                  <c:v>6.84192</c:v>
                </c:pt>
                <c:pt idx="257">
                  <c:v>6.8653649999999997</c:v>
                </c:pt>
                <c:pt idx="258">
                  <c:v>6.8888099999999994</c:v>
                </c:pt>
                <c:pt idx="259">
                  <c:v>6.912255</c:v>
                </c:pt>
                <c:pt idx="260">
                  <c:v>6.9356999999999998</c:v>
                </c:pt>
                <c:pt idx="261">
                  <c:v>6.9591449999999995</c:v>
                </c:pt>
                <c:pt idx="262">
                  <c:v>6.9825899999999992</c:v>
                </c:pt>
                <c:pt idx="263">
                  <c:v>7.0060349999999998</c:v>
                </c:pt>
                <c:pt idx="264">
                  <c:v>7.0294799999999995</c:v>
                </c:pt>
                <c:pt idx="265">
                  <c:v>7.0529249999999992</c:v>
                </c:pt>
                <c:pt idx="266">
                  <c:v>7.0763699999999998</c:v>
                </c:pt>
                <c:pt idx="267">
                  <c:v>7.0998149999999995</c:v>
                </c:pt>
                <c:pt idx="268">
                  <c:v>7.1232599999999993</c:v>
                </c:pt>
                <c:pt idx="269">
                  <c:v>7.1467049999999999</c:v>
                </c:pt>
                <c:pt idx="270">
                  <c:v>7.1701499999999996</c:v>
                </c:pt>
                <c:pt idx="271">
                  <c:v>7.1935949999999993</c:v>
                </c:pt>
                <c:pt idx="272">
                  <c:v>7.2170399999999999</c:v>
                </c:pt>
                <c:pt idx="273">
                  <c:v>7.2404849999999996</c:v>
                </c:pt>
                <c:pt idx="274">
                  <c:v>7.2639299999999993</c:v>
                </c:pt>
                <c:pt idx="275">
                  <c:v>7.2873749999999999</c:v>
                </c:pt>
                <c:pt idx="276">
                  <c:v>7.3108199999999997</c:v>
                </c:pt>
                <c:pt idx="277">
                  <c:v>7.3342649999999994</c:v>
                </c:pt>
                <c:pt idx="278">
                  <c:v>7.35771</c:v>
                </c:pt>
                <c:pt idx="279">
                  <c:v>7.3811549999999997</c:v>
                </c:pt>
                <c:pt idx="280">
                  <c:v>7.4045999999999994</c:v>
                </c:pt>
                <c:pt idx="281">
                  <c:v>7.428045</c:v>
                </c:pt>
                <c:pt idx="282">
                  <c:v>7.4514899999999997</c:v>
                </c:pt>
                <c:pt idx="283">
                  <c:v>7.4749349999999994</c:v>
                </c:pt>
                <c:pt idx="284">
                  <c:v>7.4983799999999992</c:v>
                </c:pt>
                <c:pt idx="285">
                  <c:v>7.5218249999999998</c:v>
                </c:pt>
                <c:pt idx="286">
                  <c:v>7.5452699999999995</c:v>
                </c:pt>
                <c:pt idx="287">
                  <c:v>7.5687149999999992</c:v>
                </c:pt>
                <c:pt idx="288">
                  <c:v>7.5921599999999998</c:v>
                </c:pt>
                <c:pt idx="289">
                  <c:v>7.6156049999999995</c:v>
                </c:pt>
                <c:pt idx="290">
                  <c:v>7.6390499999999992</c:v>
                </c:pt>
                <c:pt idx="291">
                  <c:v>7.6624949999999998</c:v>
                </c:pt>
                <c:pt idx="292">
                  <c:v>7.6859399999999996</c:v>
                </c:pt>
                <c:pt idx="293">
                  <c:v>7.7093849999999993</c:v>
                </c:pt>
                <c:pt idx="294">
                  <c:v>7.7328299999999999</c:v>
                </c:pt>
                <c:pt idx="295">
                  <c:v>7.7562749999999996</c:v>
                </c:pt>
                <c:pt idx="296">
                  <c:v>7.7797199999999993</c:v>
                </c:pt>
                <c:pt idx="297">
                  <c:v>7.8031649999999999</c:v>
                </c:pt>
                <c:pt idx="298">
                  <c:v>7.8266099999999996</c:v>
                </c:pt>
                <c:pt idx="299">
                  <c:v>7.8500549999999993</c:v>
                </c:pt>
                <c:pt idx="300">
                  <c:v>7.8734999999999999</c:v>
                </c:pt>
                <c:pt idx="301">
                  <c:v>7.8969449999999997</c:v>
                </c:pt>
                <c:pt idx="302">
                  <c:v>7.9203899999999994</c:v>
                </c:pt>
                <c:pt idx="303">
                  <c:v>7.943835</c:v>
                </c:pt>
                <c:pt idx="304">
                  <c:v>7.9672799999999997</c:v>
                </c:pt>
                <c:pt idx="305">
                  <c:v>7.9907249999999994</c:v>
                </c:pt>
                <c:pt idx="306">
                  <c:v>8.01417</c:v>
                </c:pt>
                <c:pt idx="307">
                  <c:v>8.0376150000000006</c:v>
                </c:pt>
                <c:pt idx="308">
                  <c:v>8.0610599999999994</c:v>
                </c:pt>
                <c:pt idx="309">
                  <c:v>8.0845050000000001</c:v>
                </c:pt>
                <c:pt idx="310">
                  <c:v>8.1079500000000007</c:v>
                </c:pt>
                <c:pt idx="311">
                  <c:v>8.1313949999999995</c:v>
                </c:pt>
                <c:pt idx="312">
                  <c:v>8.1548400000000001</c:v>
                </c:pt>
                <c:pt idx="313">
                  <c:v>8.1782850000000007</c:v>
                </c:pt>
                <c:pt idx="314">
                  <c:v>8.2017299999999995</c:v>
                </c:pt>
                <c:pt idx="315">
                  <c:v>8.2251750000000001</c:v>
                </c:pt>
                <c:pt idx="316">
                  <c:v>8.2486200000000007</c:v>
                </c:pt>
                <c:pt idx="317">
                  <c:v>8.2720649999999996</c:v>
                </c:pt>
                <c:pt idx="318">
                  <c:v>8.2955100000000002</c:v>
                </c:pt>
                <c:pt idx="319">
                  <c:v>8.3189550000000008</c:v>
                </c:pt>
                <c:pt idx="320">
                  <c:v>8.3423999999999996</c:v>
                </c:pt>
                <c:pt idx="321">
                  <c:v>8.3658450000000002</c:v>
                </c:pt>
                <c:pt idx="322">
                  <c:v>8.3892900000000008</c:v>
                </c:pt>
                <c:pt idx="323">
                  <c:v>8.4127349999999996</c:v>
                </c:pt>
                <c:pt idx="324">
                  <c:v>8.4361800000000002</c:v>
                </c:pt>
                <c:pt idx="325">
                  <c:v>8.4596250000000008</c:v>
                </c:pt>
                <c:pt idx="326">
                  <c:v>8.4830699999999997</c:v>
                </c:pt>
                <c:pt idx="327">
                  <c:v>8.5065150000000003</c:v>
                </c:pt>
                <c:pt idx="328">
                  <c:v>8.5299600000000009</c:v>
                </c:pt>
                <c:pt idx="329">
                  <c:v>8.5534049999999997</c:v>
                </c:pt>
                <c:pt idx="330">
                  <c:v>8.5768500000000003</c:v>
                </c:pt>
                <c:pt idx="331">
                  <c:v>8.6002949999999991</c:v>
                </c:pt>
                <c:pt idx="332">
                  <c:v>8.6237399999999997</c:v>
                </c:pt>
                <c:pt idx="333">
                  <c:v>8.6471850000000003</c:v>
                </c:pt>
                <c:pt idx="334">
                  <c:v>8.6706299999999992</c:v>
                </c:pt>
                <c:pt idx="335">
                  <c:v>8.6940749999999998</c:v>
                </c:pt>
                <c:pt idx="336">
                  <c:v>8.7175200000000004</c:v>
                </c:pt>
                <c:pt idx="337">
                  <c:v>8.7409649999999992</c:v>
                </c:pt>
                <c:pt idx="338">
                  <c:v>8.7644099999999998</c:v>
                </c:pt>
                <c:pt idx="339">
                  <c:v>8.7878550000000004</c:v>
                </c:pt>
                <c:pt idx="340">
                  <c:v>8.8112999999999992</c:v>
                </c:pt>
                <c:pt idx="341">
                  <c:v>8.8347449999999998</c:v>
                </c:pt>
                <c:pt idx="342">
                  <c:v>8.8581899999999987</c:v>
                </c:pt>
                <c:pt idx="343">
                  <c:v>8.8816349999999993</c:v>
                </c:pt>
                <c:pt idx="344">
                  <c:v>8.9050799999999999</c:v>
                </c:pt>
                <c:pt idx="345">
                  <c:v>8.9285249999999987</c:v>
                </c:pt>
                <c:pt idx="346">
                  <c:v>8.9519699999999993</c:v>
                </c:pt>
                <c:pt idx="347">
                  <c:v>8.9754149999999999</c:v>
                </c:pt>
                <c:pt idx="348">
                  <c:v>8.9988599999999987</c:v>
                </c:pt>
                <c:pt idx="349">
                  <c:v>9.0223049999999994</c:v>
                </c:pt>
                <c:pt idx="350">
                  <c:v>9.04575</c:v>
                </c:pt>
                <c:pt idx="351">
                  <c:v>9.0691949999999988</c:v>
                </c:pt>
                <c:pt idx="352">
                  <c:v>9.0926399999999994</c:v>
                </c:pt>
                <c:pt idx="353">
                  <c:v>9.116085</c:v>
                </c:pt>
                <c:pt idx="354">
                  <c:v>9.1395299999999988</c:v>
                </c:pt>
                <c:pt idx="355">
                  <c:v>9.1629749999999994</c:v>
                </c:pt>
                <c:pt idx="356">
                  <c:v>9.18642</c:v>
                </c:pt>
                <c:pt idx="357">
                  <c:v>9.2098649999999989</c:v>
                </c:pt>
                <c:pt idx="358">
                  <c:v>9.2333099999999995</c:v>
                </c:pt>
                <c:pt idx="359">
                  <c:v>9.2567550000000001</c:v>
                </c:pt>
                <c:pt idx="360">
                  <c:v>9.2801999999999989</c:v>
                </c:pt>
                <c:pt idx="361">
                  <c:v>9.3036449999999995</c:v>
                </c:pt>
                <c:pt idx="362">
                  <c:v>9.3270900000000001</c:v>
                </c:pt>
                <c:pt idx="363">
                  <c:v>9.3505349999999989</c:v>
                </c:pt>
                <c:pt idx="364">
                  <c:v>9.3739799999999995</c:v>
                </c:pt>
                <c:pt idx="365">
                  <c:v>9.3974250000000001</c:v>
                </c:pt>
                <c:pt idx="366">
                  <c:v>9.420869999999999</c:v>
                </c:pt>
                <c:pt idx="367">
                  <c:v>9.4443149999999996</c:v>
                </c:pt>
                <c:pt idx="368">
                  <c:v>9.4677600000000002</c:v>
                </c:pt>
                <c:pt idx="369">
                  <c:v>9.491204999999999</c:v>
                </c:pt>
                <c:pt idx="370">
                  <c:v>9.5146499999999996</c:v>
                </c:pt>
                <c:pt idx="371">
                  <c:v>9.5380950000000002</c:v>
                </c:pt>
                <c:pt idx="372">
                  <c:v>9.561539999999999</c:v>
                </c:pt>
                <c:pt idx="373">
                  <c:v>9.5849849999999996</c:v>
                </c:pt>
                <c:pt idx="374">
                  <c:v>9.6084300000000002</c:v>
                </c:pt>
                <c:pt idx="375">
                  <c:v>9.6318749999999991</c:v>
                </c:pt>
                <c:pt idx="376">
                  <c:v>9.6553199999999997</c:v>
                </c:pt>
                <c:pt idx="377">
                  <c:v>9.6787650000000003</c:v>
                </c:pt>
                <c:pt idx="378">
                  <c:v>9.7022099999999991</c:v>
                </c:pt>
                <c:pt idx="379">
                  <c:v>9.7256549999999997</c:v>
                </c:pt>
                <c:pt idx="380">
                  <c:v>9.7491000000000003</c:v>
                </c:pt>
                <c:pt idx="381">
                  <c:v>9.7725449999999991</c:v>
                </c:pt>
                <c:pt idx="382">
                  <c:v>9.7959899999999998</c:v>
                </c:pt>
                <c:pt idx="383">
                  <c:v>9.8194350000000004</c:v>
                </c:pt>
                <c:pt idx="384">
                  <c:v>9.8428799999999992</c:v>
                </c:pt>
                <c:pt idx="385">
                  <c:v>9.8663249999999998</c:v>
                </c:pt>
                <c:pt idx="386">
                  <c:v>9.8897699999999986</c:v>
                </c:pt>
                <c:pt idx="387">
                  <c:v>9.9132149999999992</c:v>
                </c:pt>
                <c:pt idx="388">
                  <c:v>9.9366599999999998</c:v>
                </c:pt>
                <c:pt idx="389">
                  <c:v>9.9601049999999987</c:v>
                </c:pt>
                <c:pt idx="390">
                  <c:v>9.9835499999999993</c:v>
                </c:pt>
                <c:pt idx="391">
                  <c:v>10.006995</c:v>
                </c:pt>
                <c:pt idx="392">
                  <c:v>10.030439999999999</c:v>
                </c:pt>
                <c:pt idx="393">
                  <c:v>10.053884999999999</c:v>
                </c:pt>
                <c:pt idx="394">
                  <c:v>10.07733</c:v>
                </c:pt>
                <c:pt idx="395">
                  <c:v>10.100774999999999</c:v>
                </c:pt>
                <c:pt idx="396">
                  <c:v>10.124219999999999</c:v>
                </c:pt>
                <c:pt idx="397">
                  <c:v>10.147665</c:v>
                </c:pt>
                <c:pt idx="398">
                  <c:v>10.171109999999999</c:v>
                </c:pt>
                <c:pt idx="399">
                  <c:v>10.194554999999999</c:v>
                </c:pt>
                <c:pt idx="400">
                  <c:v>10.218</c:v>
                </c:pt>
                <c:pt idx="401">
                  <c:v>10.241444999999999</c:v>
                </c:pt>
                <c:pt idx="402">
                  <c:v>10.264889999999999</c:v>
                </c:pt>
                <c:pt idx="403">
                  <c:v>10.288335</c:v>
                </c:pt>
                <c:pt idx="404">
                  <c:v>10.311779999999999</c:v>
                </c:pt>
                <c:pt idx="405">
                  <c:v>10.335224999999999</c:v>
                </c:pt>
                <c:pt idx="406">
                  <c:v>10.35867</c:v>
                </c:pt>
                <c:pt idx="407">
                  <c:v>10.382114999999999</c:v>
                </c:pt>
                <c:pt idx="408">
                  <c:v>10.405559999999999</c:v>
                </c:pt>
                <c:pt idx="409">
                  <c:v>10.429005</c:v>
                </c:pt>
                <c:pt idx="410">
                  <c:v>10.452449999999999</c:v>
                </c:pt>
                <c:pt idx="411">
                  <c:v>10.475895</c:v>
                </c:pt>
                <c:pt idx="412">
                  <c:v>10.49934</c:v>
                </c:pt>
                <c:pt idx="413">
                  <c:v>10.522784999999999</c:v>
                </c:pt>
                <c:pt idx="414">
                  <c:v>10.54623</c:v>
                </c:pt>
                <c:pt idx="415">
                  <c:v>10.569675</c:v>
                </c:pt>
                <c:pt idx="416">
                  <c:v>10.593119999999999</c:v>
                </c:pt>
                <c:pt idx="417">
                  <c:v>10.616565</c:v>
                </c:pt>
                <c:pt idx="418">
                  <c:v>10.64001</c:v>
                </c:pt>
                <c:pt idx="419">
                  <c:v>10.663454999999999</c:v>
                </c:pt>
                <c:pt idx="420">
                  <c:v>10.6869</c:v>
                </c:pt>
                <c:pt idx="421">
                  <c:v>10.710345</c:v>
                </c:pt>
                <c:pt idx="422">
                  <c:v>10.733789999999999</c:v>
                </c:pt>
                <c:pt idx="423">
                  <c:v>10.757235</c:v>
                </c:pt>
                <c:pt idx="424">
                  <c:v>10.78068</c:v>
                </c:pt>
                <c:pt idx="425">
                  <c:v>10.804124999999999</c:v>
                </c:pt>
                <c:pt idx="426">
                  <c:v>10.82757</c:v>
                </c:pt>
                <c:pt idx="427">
                  <c:v>10.851015</c:v>
                </c:pt>
                <c:pt idx="428">
                  <c:v>10.874459999999999</c:v>
                </c:pt>
                <c:pt idx="429">
                  <c:v>10.897905</c:v>
                </c:pt>
                <c:pt idx="430">
                  <c:v>10.92135</c:v>
                </c:pt>
                <c:pt idx="431">
                  <c:v>10.944794999999999</c:v>
                </c:pt>
                <c:pt idx="432">
                  <c:v>10.96824</c:v>
                </c:pt>
                <c:pt idx="433">
                  <c:v>10.991684999999999</c:v>
                </c:pt>
                <c:pt idx="434">
                  <c:v>11.015129999999999</c:v>
                </c:pt>
                <c:pt idx="435">
                  <c:v>11.038575</c:v>
                </c:pt>
                <c:pt idx="436">
                  <c:v>11.062019999999999</c:v>
                </c:pt>
                <c:pt idx="437">
                  <c:v>11.085464999999999</c:v>
                </c:pt>
                <c:pt idx="438">
                  <c:v>11.10891</c:v>
                </c:pt>
                <c:pt idx="439">
                  <c:v>11.132354999999999</c:v>
                </c:pt>
                <c:pt idx="440">
                  <c:v>11.155799999999999</c:v>
                </c:pt>
                <c:pt idx="441">
                  <c:v>11.179245</c:v>
                </c:pt>
                <c:pt idx="442">
                  <c:v>11.202689999999999</c:v>
                </c:pt>
                <c:pt idx="443">
                  <c:v>11.226134999999999</c:v>
                </c:pt>
                <c:pt idx="444">
                  <c:v>11.24958</c:v>
                </c:pt>
                <c:pt idx="445">
                  <c:v>11.273024999999999</c:v>
                </c:pt>
                <c:pt idx="446">
                  <c:v>11.296469999999999</c:v>
                </c:pt>
                <c:pt idx="447">
                  <c:v>11.319915</c:v>
                </c:pt>
                <c:pt idx="448">
                  <c:v>11.343359999999999</c:v>
                </c:pt>
                <c:pt idx="449">
                  <c:v>11.366804999999999</c:v>
                </c:pt>
                <c:pt idx="450">
                  <c:v>11.39025</c:v>
                </c:pt>
                <c:pt idx="451">
                  <c:v>11.413694999999999</c:v>
                </c:pt>
                <c:pt idx="452">
                  <c:v>11.437139999999999</c:v>
                </c:pt>
                <c:pt idx="453">
                  <c:v>11.460585</c:v>
                </c:pt>
                <c:pt idx="454">
                  <c:v>11.484029999999999</c:v>
                </c:pt>
                <c:pt idx="455">
                  <c:v>11.507474999999999</c:v>
                </c:pt>
                <c:pt idx="456">
                  <c:v>11.53092</c:v>
                </c:pt>
                <c:pt idx="457">
                  <c:v>11.554364999999999</c:v>
                </c:pt>
                <c:pt idx="458">
                  <c:v>11.577809999999999</c:v>
                </c:pt>
                <c:pt idx="459">
                  <c:v>11.601255</c:v>
                </c:pt>
                <c:pt idx="460">
                  <c:v>11.624699999999999</c:v>
                </c:pt>
                <c:pt idx="461">
                  <c:v>11.648145</c:v>
                </c:pt>
                <c:pt idx="462">
                  <c:v>11.67159</c:v>
                </c:pt>
                <c:pt idx="463">
                  <c:v>11.695034999999999</c:v>
                </c:pt>
                <c:pt idx="464">
                  <c:v>11.71848</c:v>
                </c:pt>
                <c:pt idx="465">
                  <c:v>11.741925</c:v>
                </c:pt>
                <c:pt idx="466">
                  <c:v>11.765369999999999</c:v>
                </c:pt>
                <c:pt idx="467">
                  <c:v>11.788815</c:v>
                </c:pt>
                <c:pt idx="468">
                  <c:v>11.81226</c:v>
                </c:pt>
                <c:pt idx="469">
                  <c:v>11.835704999999999</c:v>
                </c:pt>
                <c:pt idx="470">
                  <c:v>11.85915</c:v>
                </c:pt>
                <c:pt idx="471">
                  <c:v>11.882595</c:v>
                </c:pt>
                <c:pt idx="472">
                  <c:v>11.906039999999999</c:v>
                </c:pt>
                <c:pt idx="473">
                  <c:v>11.929485</c:v>
                </c:pt>
                <c:pt idx="474">
                  <c:v>11.95293</c:v>
                </c:pt>
                <c:pt idx="475">
                  <c:v>11.976374999999999</c:v>
                </c:pt>
                <c:pt idx="476">
                  <c:v>11.99982</c:v>
                </c:pt>
                <c:pt idx="477">
                  <c:v>12.023264999999999</c:v>
                </c:pt>
                <c:pt idx="478">
                  <c:v>12.046709999999999</c:v>
                </c:pt>
                <c:pt idx="479">
                  <c:v>12.070155</c:v>
                </c:pt>
                <c:pt idx="480">
                  <c:v>12.093599999999999</c:v>
                </c:pt>
                <c:pt idx="481">
                  <c:v>12.117044999999999</c:v>
                </c:pt>
                <c:pt idx="482">
                  <c:v>12.14049</c:v>
                </c:pt>
                <c:pt idx="483">
                  <c:v>12.163934999999999</c:v>
                </c:pt>
                <c:pt idx="484">
                  <c:v>12.187379999999999</c:v>
                </c:pt>
                <c:pt idx="485">
                  <c:v>12.210825</c:v>
                </c:pt>
                <c:pt idx="486">
                  <c:v>12.234269999999999</c:v>
                </c:pt>
                <c:pt idx="487">
                  <c:v>12.257714999999999</c:v>
                </c:pt>
                <c:pt idx="488">
                  <c:v>12.28116</c:v>
                </c:pt>
                <c:pt idx="489">
                  <c:v>12.304604999999999</c:v>
                </c:pt>
                <c:pt idx="490">
                  <c:v>12.328049999999999</c:v>
                </c:pt>
                <c:pt idx="491">
                  <c:v>12.351495</c:v>
                </c:pt>
                <c:pt idx="492">
                  <c:v>12.374939999999999</c:v>
                </c:pt>
                <c:pt idx="493">
                  <c:v>12.398384999999999</c:v>
                </c:pt>
                <c:pt idx="494">
                  <c:v>12.42183</c:v>
                </c:pt>
                <c:pt idx="495">
                  <c:v>12.445274999999999</c:v>
                </c:pt>
                <c:pt idx="496">
                  <c:v>12.468719999999999</c:v>
                </c:pt>
                <c:pt idx="497">
                  <c:v>12.492165</c:v>
                </c:pt>
                <c:pt idx="498">
                  <c:v>12.515609999999999</c:v>
                </c:pt>
                <c:pt idx="499">
                  <c:v>12.539054999999999</c:v>
                </c:pt>
                <c:pt idx="500">
                  <c:v>12.5625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E04-46D9-A426-93D2E4994747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716D9EA4-9384-47AE-91D3-9556C642D435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1E04-46D9-A426-93D2E499474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202F380-14C7-40AB-952B-D4A2B6AD19E4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1E04-46D9-A426-93D2E499474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4980FF9-6652-4F94-A359-2537ADBE3CE4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1E04-46D9-A426-93D2E499474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C9FFC29-1EAF-4B06-A410-156785327F01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1E04-46D9-A426-93D2E499474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1E04-46D9-A426-93D2E499474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1E04-46D9-A426-93D2E499474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1E04-46D9-A426-93D2E4994747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'141.A0'!$K$9:$K$15</c:f>
              <c:numCache>
                <c:formatCode>General</c:formatCode>
                <c:ptCount val="7"/>
                <c:pt idx="0">
                  <c:v>2082</c:v>
                </c:pt>
                <c:pt idx="1">
                  <c:v>2329</c:v>
                </c:pt>
                <c:pt idx="2">
                  <c:v>2087</c:v>
                </c:pt>
                <c:pt idx="3">
                  <c:v>1553</c:v>
                </c:pt>
              </c:numCache>
            </c:numRef>
          </c:xVal>
          <c:yVal>
            <c:numRef>
              <c:f>'141.A0'!$L$9:$L$15</c:f>
              <c:numCache>
                <c:formatCode>0.00</c:formatCode>
                <c:ptCount val="7"/>
                <c:pt idx="0">
                  <c:v>4.0941659999999995</c:v>
                </c:pt>
                <c:pt idx="1">
                  <c:v>4.4802270000000002</c:v>
                </c:pt>
                <c:pt idx="2">
                  <c:v>4.1019810000000003</c:v>
                </c:pt>
                <c:pt idx="3">
                  <c:v>2.3993850000000001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'141.A0'!$I$9:$I$15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1E04-46D9-A426-93D2E4994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'180.A0'!$Y$5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'180.A0'!$X$6:$X$506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27</c:v>
                </c:pt>
                <c:pt idx="2">
                  <c:v>54</c:v>
                </c:pt>
                <c:pt idx="3">
                  <c:v>81</c:v>
                </c:pt>
                <c:pt idx="4">
                  <c:v>108</c:v>
                </c:pt>
                <c:pt idx="5">
                  <c:v>135</c:v>
                </c:pt>
                <c:pt idx="6">
                  <c:v>162</c:v>
                </c:pt>
                <c:pt idx="7">
                  <c:v>189</c:v>
                </c:pt>
                <c:pt idx="8">
                  <c:v>216</c:v>
                </c:pt>
                <c:pt idx="9">
                  <c:v>243</c:v>
                </c:pt>
                <c:pt idx="10">
                  <c:v>270</c:v>
                </c:pt>
                <c:pt idx="11">
                  <c:v>297</c:v>
                </c:pt>
                <c:pt idx="12">
                  <c:v>324</c:v>
                </c:pt>
                <c:pt idx="13">
                  <c:v>351</c:v>
                </c:pt>
                <c:pt idx="14">
                  <c:v>378</c:v>
                </c:pt>
                <c:pt idx="15">
                  <c:v>405</c:v>
                </c:pt>
                <c:pt idx="16">
                  <c:v>432</c:v>
                </c:pt>
                <c:pt idx="17">
                  <c:v>459</c:v>
                </c:pt>
                <c:pt idx="18">
                  <c:v>486</c:v>
                </c:pt>
                <c:pt idx="19">
                  <c:v>513</c:v>
                </c:pt>
                <c:pt idx="20">
                  <c:v>540</c:v>
                </c:pt>
                <c:pt idx="21">
                  <c:v>567</c:v>
                </c:pt>
                <c:pt idx="22">
                  <c:v>594</c:v>
                </c:pt>
                <c:pt idx="23">
                  <c:v>621</c:v>
                </c:pt>
                <c:pt idx="24">
                  <c:v>648</c:v>
                </c:pt>
                <c:pt idx="25">
                  <c:v>675</c:v>
                </c:pt>
                <c:pt idx="26">
                  <c:v>702</c:v>
                </c:pt>
                <c:pt idx="27">
                  <c:v>729</c:v>
                </c:pt>
                <c:pt idx="28">
                  <c:v>756</c:v>
                </c:pt>
                <c:pt idx="29">
                  <c:v>783</c:v>
                </c:pt>
                <c:pt idx="30">
                  <c:v>810</c:v>
                </c:pt>
                <c:pt idx="31">
                  <c:v>837</c:v>
                </c:pt>
                <c:pt idx="32">
                  <c:v>864</c:v>
                </c:pt>
                <c:pt idx="33">
                  <c:v>891</c:v>
                </c:pt>
                <c:pt idx="34">
                  <c:v>918</c:v>
                </c:pt>
                <c:pt idx="35">
                  <c:v>945</c:v>
                </c:pt>
                <c:pt idx="36">
                  <c:v>972</c:v>
                </c:pt>
                <c:pt idx="37">
                  <c:v>999</c:v>
                </c:pt>
                <c:pt idx="38">
                  <c:v>1026</c:v>
                </c:pt>
                <c:pt idx="39">
                  <c:v>1053</c:v>
                </c:pt>
                <c:pt idx="40">
                  <c:v>1080</c:v>
                </c:pt>
                <c:pt idx="41">
                  <c:v>1107</c:v>
                </c:pt>
                <c:pt idx="42">
                  <c:v>1134</c:v>
                </c:pt>
                <c:pt idx="43">
                  <c:v>1161</c:v>
                </c:pt>
                <c:pt idx="44">
                  <c:v>1188</c:v>
                </c:pt>
                <c:pt idx="45">
                  <c:v>1215</c:v>
                </c:pt>
                <c:pt idx="46">
                  <c:v>1242</c:v>
                </c:pt>
                <c:pt idx="47">
                  <c:v>1269</c:v>
                </c:pt>
                <c:pt idx="48">
                  <c:v>1296</c:v>
                </c:pt>
                <c:pt idx="49">
                  <c:v>1323</c:v>
                </c:pt>
                <c:pt idx="50">
                  <c:v>1350</c:v>
                </c:pt>
                <c:pt idx="51">
                  <c:v>1377</c:v>
                </c:pt>
                <c:pt idx="52">
                  <c:v>1404</c:v>
                </c:pt>
                <c:pt idx="53">
                  <c:v>1431</c:v>
                </c:pt>
                <c:pt idx="54">
                  <c:v>1458</c:v>
                </c:pt>
                <c:pt idx="55">
                  <c:v>1485</c:v>
                </c:pt>
                <c:pt idx="56">
                  <c:v>1512</c:v>
                </c:pt>
                <c:pt idx="57">
                  <c:v>1539</c:v>
                </c:pt>
                <c:pt idx="58">
                  <c:v>1566</c:v>
                </c:pt>
                <c:pt idx="59">
                  <c:v>1593</c:v>
                </c:pt>
                <c:pt idx="60">
                  <c:v>1620</c:v>
                </c:pt>
                <c:pt idx="61">
                  <c:v>1647</c:v>
                </c:pt>
                <c:pt idx="62">
                  <c:v>1674</c:v>
                </c:pt>
                <c:pt idx="63">
                  <c:v>1701</c:v>
                </c:pt>
                <c:pt idx="64">
                  <c:v>1728</c:v>
                </c:pt>
                <c:pt idx="65">
                  <c:v>1755</c:v>
                </c:pt>
                <c:pt idx="66">
                  <c:v>1782</c:v>
                </c:pt>
                <c:pt idx="67">
                  <c:v>1809</c:v>
                </c:pt>
                <c:pt idx="68">
                  <c:v>1836</c:v>
                </c:pt>
                <c:pt idx="69">
                  <c:v>1863</c:v>
                </c:pt>
                <c:pt idx="70">
                  <c:v>1890</c:v>
                </c:pt>
                <c:pt idx="71">
                  <c:v>1917</c:v>
                </c:pt>
                <c:pt idx="72">
                  <c:v>1944</c:v>
                </c:pt>
                <c:pt idx="73">
                  <c:v>1971</c:v>
                </c:pt>
                <c:pt idx="74">
                  <c:v>1998</c:v>
                </c:pt>
                <c:pt idx="75">
                  <c:v>2025</c:v>
                </c:pt>
                <c:pt idx="76">
                  <c:v>2052</c:v>
                </c:pt>
                <c:pt idx="77">
                  <c:v>2079</c:v>
                </c:pt>
                <c:pt idx="78">
                  <c:v>2106</c:v>
                </c:pt>
                <c:pt idx="79">
                  <c:v>2133</c:v>
                </c:pt>
                <c:pt idx="80">
                  <c:v>2160</c:v>
                </c:pt>
                <c:pt idx="81">
                  <c:v>2187</c:v>
                </c:pt>
                <c:pt idx="82">
                  <c:v>2214</c:v>
                </c:pt>
                <c:pt idx="83">
                  <c:v>2241</c:v>
                </c:pt>
                <c:pt idx="84">
                  <c:v>2268</c:v>
                </c:pt>
                <c:pt idx="85">
                  <c:v>2295</c:v>
                </c:pt>
                <c:pt idx="86">
                  <c:v>2322</c:v>
                </c:pt>
                <c:pt idx="87">
                  <c:v>2349</c:v>
                </c:pt>
                <c:pt idx="88">
                  <c:v>2376</c:v>
                </c:pt>
                <c:pt idx="89">
                  <c:v>2403</c:v>
                </c:pt>
                <c:pt idx="90">
                  <c:v>2430</c:v>
                </c:pt>
                <c:pt idx="91">
                  <c:v>2457</c:v>
                </c:pt>
                <c:pt idx="92">
                  <c:v>2484</c:v>
                </c:pt>
                <c:pt idx="93">
                  <c:v>2511</c:v>
                </c:pt>
                <c:pt idx="94">
                  <c:v>2538</c:v>
                </c:pt>
                <c:pt idx="95">
                  <c:v>2565</c:v>
                </c:pt>
                <c:pt idx="96">
                  <c:v>2592</c:v>
                </c:pt>
                <c:pt idx="97">
                  <c:v>2619</c:v>
                </c:pt>
                <c:pt idx="98">
                  <c:v>2646</c:v>
                </c:pt>
                <c:pt idx="99">
                  <c:v>2673</c:v>
                </c:pt>
                <c:pt idx="100">
                  <c:v>2700</c:v>
                </c:pt>
                <c:pt idx="101">
                  <c:v>2727</c:v>
                </c:pt>
                <c:pt idx="102">
                  <c:v>2754</c:v>
                </c:pt>
                <c:pt idx="103">
                  <c:v>2781</c:v>
                </c:pt>
                <c:pt idx="104">
                  <c:v>2808</c:v>
                </c:pt>
                <c:pt idx="105">
                  <c:v>2835</c:v>
                </c:pt>
                <c:pt idx="106">
                  <c:v>2862</c:v>
                </c:pt>
                <c:pt idx="107">
                  <c:v>2889</c:v>
                </c:pt>
                <c:pt idx="108">
                  <c:v>2916</c:v>
                </c:pt>
                <c:pt idx="109">
                  <c:v>2943</c:v>
                </c:pt>
                <c:pt idx="110">
                  <c:v>2970</c:v>
                </c:pt>
                <c:pt idx="111">
                  <c:v>2997</c:v>
                </c:pt>
                <c:pt idx="112">
                  <c:v>3024</c:v>
                </c:pt>
                <c:pt idx="113">
                  <c:v>3051</c:v>
                </c:pt>
                <c:pt idx="114">
                  <c:v>3078</c:v>
                </c:pt>
                <c:pt idx="115">
                  <c:v>3105</c:v>
                </c:pt>
                <c:pt idx="116">
                  <c:v>3132</c:v>
                </c:pt>
                <c:pt idx="117">
                  <c:v>3159</c:v>
                </c:pt>
                <c:pt idx="118">
                  <c:v>3186</c:v>
                </c:pt>
                <c:pt idx="119">
                  <c:v>3213</c:v>
                </c:pt>
                <c:pt idx="120">
                  <c:v>3240</c:v>
                </c:pt>
                <c:pt idx="121">
                  <c:v>3267</c:v>
                </c:pt>
                <c:pt idx="122">
                  <c:v>3294</c:v>
                </c:pt>
                <c:pt idx="123">
                  <c:v>3321</c:v>
                </c:pt>
                <c:pt idx="124">
                  <c:v>3348</c:v>
                </c:pt>
                <c:pt idx="125">
                  <c:v>3375</c:v>
                </c:pt>
                <c:pt idx="126">
                  <c:v>3402</c:v>
                </c:pt>
                <c:pt idx="127">
                  <c:v>3429</c:v>
                </c:pt>
                <c:pt idx="128">
                  <c:v>3456</c:v>
                </c:pt>
                <c:pt idx="129">
                  <c:v>3483</c:v>
                </c:pt>
                <c:pt idx="130">
                  <c:v>3510</c:v>
                </c:pt>
                <c:pt idx="131">
                  <c:v>3537</c:v>
                </c:pt>
                <c:pt idx="132">
                  <c:v>3564</c:v>
                </c:pt>
                <c:pt idx="133">
                  <c:v>3591</c:v>
                </c:pt>
                <c:pt idx="134">
                  <c:v>3618</c:v>
                </c:pt>
                <c:pt idx="135">
                  <c:v>3645</c:v>
                </c:pt>
                <c:pt idx="136">
                  <c:v>3672</c:v>
                </c:pt>
                <c:pt idx="137">
                  <c:v>3699</c:v>
                </c:pt>
                <c:pt idx="138">
                  <c:v>3726</c:v>
                </c:pt>
                <c:pt idx="139">
                  <c:v>3753</c:v>
                </c:pt>
                <c:pt idx="140">
                  <c:v>3780</c:v>
                </c:pt>
                <c:pt idx="141">
                  <c:v>3807</c:v>
                </c:pt>
                <c:pt idx="142">
                  <c:v>3834</c:v>
                </c:pt>
                <c:pt idx="143">
                  <c:v>3861</c:v>
                </c:pt>
                <c:pt idx="144">
                  <c:v>3888</c:v>
                </c:pt>
                <c:pt idx="145">
                  <c:v>3915</c:v>
                </c:pt>
                <c:pt idx="146">
                  <c:v>3942</c:v>
                </c:pt>
                <c:pt idx="147">
                  <c:v>3969</c:v>
                </c:pt>
                <c:pt idx="148">
                  <c:v>3996</c:v>
                </c:pt>
                <c:pt idx="149">
                  <c:v>4023</c:v>
                </c:pt>
                <c:pt idx="150">
                  <c:v>4050</c:v>
                </c:pt>
                <c:pt idx="151">
                  <c:v>4077</c:v>
                </c:pt>
                <c:pt idx="152">
                  <c:v>4104</c:v>
                </c:pt>
                <c:pt idx="153">
                  <c:v>4131</c:v>
                </c:pt>
                <c:pt idx="154">
                  <c:v>4158</c:v>
                </c:pt>
                <c:pt idx="155">
                  <c:v>4185</c:v>
                </c:pt>
                <c:pt idx="156">
                  <c:v>4212</c:v>
                </c:pt>
                <c:pt idx="157">
                  <c:v>4239</c:v>
                </c:pt>
                <c:pt idx="158">
                  <c:v>4266</c:v>
                </c:pt>
                <c:pt idx="159">
                  <c:v>4293</c:v>
                </c:pt>
                <c:pt idx="160">
                  <c:v>4320</c:v>
                </c:pt>
                <c:pt idx="161">
                  <c:v>4347</c:v>
                </c:pt>
                <c:pt idx="162">
                  <c:v>4374</c:v>
                </c:pt>
                <c:pt idx="163">
                  <c:v>4401</c:v>
                </c:pt>
                <c:pt idx="164">
                  <c:v>4428</c:v>
                </c:pt>
                <c:pt idx="165">
                  <c:v>4455</c:v>
                </c:pt>
                <c:pt idx="166">
                  <c:v>4482</c:v>
                </c:pt>
                <c:pt idx="167">
                  <c:v>4509</c:v>
                </c:pt>
                <c:pt idx="168">
                  <c:v>4536</c:v>
                </c:pt>
                <c:pt idx="169">
                  <c:v>4563</c:v>
                </c:pt>
                <c:pt idx="170">
                  <c:v>4590</c:v>
                </c:pt>
                <c:pt idx="171">
                  <c:v>4617</c:v>
                </c:pt>
                <c:pt idx="172">
                  <c:v>4644</c:v>
                </c:pt>
                <c:pt idx="173">
                  <c:v>4671</c:v>
                </c:pt>
                <c:pt idx="174">
                  <c:v>4698</c:v>
                </c:pt>
                <c:pt idx="175">
                  <c:v>4725</c:v>
                </c:pt>
                <c:pt idx="176">
                  <c:v>4752</c:v>
                </c:pt>
                <c:pt idx="177">
                  <c:v>4779</c:v>
                </c:pt>
                <c:pt idx="178">
                  <c:v>4806</c:v>
                </c:pt>
                <c:pt idx="179">
                  <c:v>4833</c:v>
                </c:pt>
                <c:pt idx="180">
                  <c:v>4860</c:v>
                </c:pt>
                <c:pt idx="181">
                  <c:v>4887</c:v>
                </c:pt>
                <c:pt idx="182">
                  <c:v>4914</c:v>
                </c:pt>
                <c:pt idx="183">
                  <c:v>4941</c:v>
                </c:pt>
                <c:pt idx="184">
                  <c:v>4968</c:v>
                </c:pt>
                <c:pt idx="185">
                  <c:v>4995</c:v>
                </c:pt>
                <c:pt idx="186">
                  <c:v>5022</c:v>
                </c:pt>
                <c:pt idx="187">
                  <c:v>5049</c:v>
                </c:pt>
                <c:pt idx="188">
                  <c:v>5076</c:v>
                </c:pt>
                <c:pt idx="189">
                  <c:v>5103</c:v>
                </c:pt>
                <c:pt idx="190">
                  <c:v>5130</c:v>
                </c:pt>
                <c:pt idx="191">
                  <c:v>5157</c:v>
                </c:pt>
                <c:pt idx="192">
                  <c:v>5184</c:v>
                </c:pt>
                <c:pt idx="193">
                  <c:v>5211</c:v>
                </c:pt>
                <c:pt idx="194">
                  <c:v>5238</c:v>
                </c:pt>
                <c:pt idx="195">
                  <c:v>5265</c:v>
                </c:pt>
                <c:pt idx="196">
                  <c:v>5292</c:v>
                </c:pt>
                <c:pt idx="197">
                  <c:v>5319</c:v>
                </c:pt>
                <c:pt idx="198">
                  <c:v>5346</c:v>
                </c:pt>
                <c:pt idx="199">
                  <c:v>5373</c:v>
                </c:pt>
                <c:pt idx="200">
                  <c:v>5400</c:v>
                </c:pt>
                <c:pt idx="201">
                  <c:v>5427</c:v>
                </c:pt>
                <c:pt idx="202">
                  <c:v>5454</c:v>
                </c:pt>
                <c:pt idx="203">
                  <c:v>5481</c:v>
                </c:pt>
                <c:pt idx="204">
                  <c:v>5508</c:v>
                </c:pt>
                <c:pt idx="205">
                  <c:v>5535</c:v>
                </c:pt>
                <c:pt idx="206">
                  <c:v>5562</c:v>
                </c:pt>
                <c:pt idx="207">
                  <c:v>5589</c:v>
                </c:pt>
                <c:pt idx="208">
                  <c:v>5616</c:v>
                </c:pt>
                <c:pt idx="209">
                  <c:v>5643</c:v>
                </c:pt>
                <c:pt idx="210">
                  <c:v>5670</c:v>
                </c:pt>
                <c:pt idx="211">
                  <c:v>5697</c:v>
                </c:pt>
                <c:pt idx="212">
                  <c:v>5724</c:v>
                </c:pt>
                <c:pt idx="213">
                  <c:v>5751</c:v>
                </c:pt>
                <c:pt idx="214">
                  <c:v>5778</c:v>
                </c:pt>
                <c:pt idx="215">
                  <c:v>5805</c:v>
                </c:pt>
                <c:pt idx="216">
                  <c:v>5832</c:v>
                </c:pt>
                <c:pt idx="217">
                  <c:v>5859</c:v>
                </c:pt>
                <c:pt idx="218">
                  <c:v>5886</c:v>
                </c:pt>
                <c:pt idx="219">
                  <c:v>5913</c:v>
                </c:pt>
                <c:pt idx="220">
                  <c:v>5940</c:v>
                </c:pt>
                <c:pt idx="221">
                  <c:v>5967</c:v>
                </c:pt>
                <c:pt idx="222">
                  <c:v>5994</c:v>
                </c:pt>
                <c:pt idx="223">
                  <c:v>6021</c:v>
                </c:pt>
                <c:pt idx="224">
                  <c:v>6048</c:v>
                </c:pt>
                <c:pt idx="225">
                  <c:v>6075</c:v>
                </c:pt>
                <c:pt idx="226">
                  <c:v>6102</c:v>
                </c:pt>
                <c:pt idx="227">
                  <c:v>6129</c:v>
                </c:pt>
                <c:pt idx="228">
                  <c:v>6156</c:v>
                </c:pt>
                <c:pt idx="229">
                  <c:v>6183</c:v>
                </c:pt>
                <c:pt idx="230">
                  <c:v>6210</c:v>
                </c:pt>
                <c:pt idx="231">
                  <c:v>6237</c:v>
                </c:pt>
                <c:pt idx="232">
                  <c:v>6264</c:v>
                </c:pt>
                <c:pt idx="233">
                  <c:v>6291</c:v>
                </c:pt>
                <c:pt idx="234">
                  <c:v>6318</c:v>
                </c:pt>
                <c:pt idx="235">
                  <c:v>6345</c:v>
                </c:pt>
                <c:pt idx="236">
                  <c:v>6372</c:v>
                </c:pt>
                <c:pt idx="237">
                  <c:v>6399</c:v>
                </c:pt>
                <c:pt idx="238">
                  <c:v>6426</c:v>
                </c:pt>
                <c:pt idx="239">
                  <c:v>6453</c:v>
                </c:pt>
                <c:pt idx="240">
                  <c:v>6480</c:v>
                </c:pt>
                <c:pt idx="241">
                  <c:v>6507</c:v>
                </c:pt>
                <c:pt idx="242">
                  <c:v>6534</c:v>
                </c:pt>
                <c:pt idx="243">
                  <c:v>6561</c:v>
                </c:pt>
                <c:pt idx="244">
                  <c:v>6588</c:v>
                </c:pt>
                <c:pt idx="245">
                  <c:v>6615</c:v>
                </c:pt>
                <c:pt idx="246">
                  <c:v>6642</c:v>
                </c:pt>
                <c:pt idx="247">
                  <c:v>6669</c:v>
                </c:pt>
                <c:pt idx="248">
                  <c:v>6696</c:v>
                </c:pt>
                <c:pt idx="249">
                  <c:v>6723</c:v>
                </c:pt>
                <c:pt idx="250">
                  <c:v>6750</c:v>
                </c:pt>
                <c:pt idx="251">
                  <c:v>6777</c:v>
                </c:pt>
                <c:pt idx="252">
                  <c:v>6804</c:v>
                </c:pt>
                <c:pt idx="253">
                  <c:v>6831</c:v>
                </c:pt>
                <c:pt idx="254">
                  <c:v>6858</c:v>
                </c:pt>
                <c:pt idx="255">
                  <c:v>6885</c:v>
                </c:pt>
                <c:pt idx="256">
                  <c:v>6912</c:v>
                </c:pt>
                <c:pt idx="257">
                  <c:v>6939</c:v>
                </c:pt>
                <c:pt idx="258">
                  <c:v>6966</c:v>
                </c:pt>
                <c:pt idx="259">
                  <c:v>6993</c:v>
                </c:pt>
                <c:pt idx="260">
                  <c:v>7020</c:v>
                </c:pt>
                <c:pt idx="261">
                  <c:v>7047</c:v>
                </c:pt>
                <c:pt idx="262">
                  <c:v>7074</c:v>
                </c:pt>
                <c:pt idx="263">
                  <c:v>7101</c:v>
                </c:pt>
                <c:pt idx="264">
                  <c:v>7128</c:v>
                </c:pt>
                <c:pt idx="265">
                  <c:v>7155</c:v>
                </c:pt>
                <c:pt idx="266">
                  <c:v>7182</c:v>
                </c:pt>
                <c:pt idx="267">
                  <c:v>7209</c:v>
                </c:pt>
                <c:pt idx="268">
                  <c:v>7236</c:v>
                </c:pt>
                <c:pt idx="269">
                  <c:v>7263</c:v>
                </c:pt>
                <c:pt idx="270">
                  <c:v>7290</c:v>
                </c:pt>
                <c:pt idx="271">
                  <c:v>7317</c:v>
                </c:pt>
                <c:pt idx="272">
                  <c:v>7344</c:v>
                </c:pt>
                <c:pt idx="273">
                  <c:v>7371</c:v>
                </c:pt>
                <c:pt idx="274">
                  <c:v>7398</c:v>
                </c:pt>
                <c:pt idx="275">
                  <c:v>7425</c:v>
                </c:pt>
                <c:pt idx="276">
                  <c:v>7452</c:v>
                </c:pt>
                <c:pt idx="277">
                  <c:v>7479</c:v>
                </c:pt>
                <c:pt idx="278">
                  <c:v>7506</c:v>
                </c:pt>
                <c:pt idx="279">
                  <c:v>7533</c:v>
                </c:pt>
                <c:pt idx="280">
                  <c:v>7560</c:v>
                </c:pt>
                <c:pt idx="281">
                  <c:v>7587</c:v>
                </c:pt>
                <c:pt idx="282">
                  <c:v>7614</c:v>
                </c:pt>
                <c:pt idx="283">
                  <c:v>7641</c:v>
                </c:pt>
                <c:pt idx="284">
                  <c:v>7668</c:v>
                </c:pt>
                <c:pt idx="285">
                  <c:v>7695</c:v>
                </c:pt>
                <c:pt idx="286">
                  <c:v>7722</c:v>
                </c:pt>
                <c:pt idx="287">
                  <c:v>7749</c:v>
                </c:pt>
                <c:pt idx="288">
                  <c:v>7776</c:v>
                </c:pt>
                <c:pt idx="289">
                  <c:v>7803</c:v>
                </c:pt>
                <c:pt idx="290">
                  <c:v>7830</c:v>
                </c:pt>
                <c:pt idx="291">
                  <c:v>7857</c:v>
                </c:pt>
                <c:pt idx="292">
                  <c:v>7884</c:v>
                </c:pt>
                <c:pt idx="293">
                  <c:v>7911</c:v>
                </c:pt>
                <c:pt idx="294">
                  <c:v>7938</c:v>
                </c:pt>
                <c:pt idx="295">
                  <c:v>7965</c:v>
                </c:pt>
                <c:pt idx="296">
                  <c:v>7992</c:v>
                </c:pt>
                <c:pt idx="297">
                  <c:v>8019</c:v>
                </c:pt>
                <c:pt idx="298">
                  <c:v>8046</c:v>
                </c:pt>
                <c:pt idx="299">
                  <c:v>8073</c:v>
                </c:pt>
                <c:pt idx="300">
                  <c:v>8100</c:v>
                </c:pt>
                <c:pt idx="301">
                  <c:v>8127</c:v>
                </c:pt>
                <c:pt idx="302">
                  <c:v>8154</c:v>
                </c:pt>
                <c:pt idx="303">
                  <c:v>8181</c:v>
                </c:pt>
                <c:pt idx="304">
                  <c:v>8208</c:v>
                </c:pt>
                <c:pt idx="305">
                  <c:v>8235</c:v>
                </c:pt>
                <c:pt idx="306">
                  <c:v>8262</c:v>
                </c:pt>
                <c:pt idx="307">
                  <c:v>8289</c:v>
                </c:pt>
                <c:pt idx="308">
                  <c:v>8316</c:v>
                </c:pt>
                <c:pt idx="309">
                  <c:v>8343</c:v>
                </c:pt>
                <c:pt idx="310">
                  <c:v>8370</c:v>
                </c:pt>
                <c:pt idx="311">
                  <c:v>8397</c:v>
                </c:pt>
                <c:pt idx="312">
                  <c:v>8424</c:v>
                </c:pt>
                <c:pt idx="313">
                  <c:v>8451</c:v>
                </c:pt>
                <c:pt idx="314">
                  <c:v>8478</c:v>
                </c:pt>
                <c:pt idx="315">
                  <c:v>8505</c:v>
                </c:pt>
                <c:pt idx="316">
                  <c:v>8532</c:v>
                </c:pt>
                <c:pt idx="317">
                  <c:v>8559</c:v>
                </c:pt>
                <c:pt idx="318">
                  <c:v>8586</c:v>
                </c:pt>
                <c:pt idx="319">
                  <c:v>8613</c:v>
                </c:pt>
                <c:pt idx="320">
                  <c:v>8640</c:v>
                </c:pt>
                <c:pt idx="321">
                  <c:v>8667</c:v>
                </c:pt>
                <c:pt idx="322">
                  <c:v>8694</c:v>
                </c:pt>
                <c:pt idx="323">
                  <c:v>8721</c:v>
                </c:pt>
                <c:pt idx="324">
                  <c:v>8748</c:v>
                </c:pt>
                <c:pt idx="325">
                  <c:v>8775</c:v>
                </c:pt>
                <c:pt idx="326">
                  <c:v>8802</c:v>
                </c:pt>
                <c:pt idx="327">
                  <c:v>8829</c:v>
                </c:pt>
                <c:pt idx="328">
                  <c:v>8856</c:v>
                </c:pt>
                <c:pt idx="329">
                  <c:v>8883</c:v>
                </c:pt>
                <c:pt idx="330">
                  <c:v>8910</c:v>
                </c:pt>
                <c:pt idx="331">
                  <c:v>8937</c:v>
                </c:pt>
                <c:pt idx="332">
                  <c:v>8964</c:v>
                </c:pt>
                <c:pt idx="333">
                  <c:v>8991</c:v>
                </c:pt>
                <c:pt idx="334">
                  <c:v>9018</c:v>
                </c:pt>
                <c:pt idx="335">
                  <c:v>9045</c:v>
                </c:pt>
                <c:pt idx="336">
                  <c:v>9072</c:v>
                </c:pt>
                <c:pt idx="337">
                  <c:v>9099</c:v>
                </c:pt>
                <c:pt idx="338">
                  <c:v>9126</c:v>
                </c:pt>
                <c:pt idx="339">
                  <c:v>9153</c:v>
                </c:pt>
                <c:pt idx="340">
                  <c:v>9180</c:v>
                </c:pt>
                <c:pt idx="341">
                  <c:v>9207</c:v>
                </c:pt>
                <c:pt idx="342">
                  <c:v>9234</c:v>
                </c:pt>
                <c:pt idx="343">
                  <c:v>9261</c:v>
                </c:pt>
                <c:pt idx="344">
                  <c:v>9288</c:v>
                </c:pt>
                <c:pt idx="345">
                  <c:v>9315</c:v>
                </c:pt>
                <c:pt idx="346">
                  <c:v>9342</c:v>
                </c:pt>
                <c:pt idx="347">
                  <c:v>9369</c:v>
                </c:pt>
                <c:pt idx="348">
                  <c:v>9396</c:v>
                </c:pt>
                <c:pt idx="349">
                  <c:v>9423</c:v>
                </c:pt>
                <c:pt idx="350">
                  <c:v>9450</c:v>
                </c:pt>
                <c:pt idx="351">
                  <c:v>9477</c:v>
                </c:pt>
                <c:pt idx="352">
                  <c:v>9504</c:v>
                </c:pt>
                <c:pt idx="353">
                  <c:v>9531</c:v>
                </c:pt>
                <c:pt idx="354">
                  <c:v>9558</c:v>
                </c:pt>
                <c:pt idx="355">
                  <c:v>9585</c:v>
                </c:pt>
                <c:pt idx="356">
                  <c:v>9612</c:v>
                </c:pt>
                <c:pt idx="357">
                  <c:v>9639</c:v>
                </c:pt>
                <c:pt idx="358">
                  <c:v>9666</c:v>
                </c:pt>
                <c:pt idx="359">
                  <c:v>9693</c:v>
                </c:pt>
                <c:pt idx="360">
                  <c:v>9720</c:v>
                </c:pt>
                <c:pt idx="361">
                  <c:v>9747</c:v>
                </c:pt>
                <c:pt idx="362">
                  <c:v>9774</c:v>
                </c:pt>
                <c:pt idx="363">
                  <c:v>9801</c:v>
                </c:pt>
                <c:pt idx="364">
                  <c:v>9828</c:v>
                </c:pt>
                <c:pt idx="365">
                  <c:v>9855</c:v>
                </c:pt>
                <c:pt idx="366">
                  <c:v>9882</c:v>
                </c:pt>
                <c:pt idx="367">
                  <c:v>9909</c:v>
                </c:pt>
                <c:pt idx="368">
                  <c:v>9936</c:v>
                </c:pt>
                <c:pt idx="369">
                  <c:v>9963</c:v>
                </c:pt>
                <c:pt idx="370">
                  <c:v>9990</c:v>
                </c:pt>
                <c:pt idx="371">
                  <c:v>10017</c:v>
                </c:pt>
                <c:pt idx="372">
                  <c:v>10044</c:v>
                </c:pt>
                <c:pt idx="373">
                  <c:v>10071</c:v>
                </c:pt>
                <c:pt idx="374">
                  <c:v>10098</c:v>
                </c:pt>
                <c:pt idx="375">
                  <c:v>10125</c:v>
                </c:pt>
                <c:pt idx="376">
                  <c:v>10152</c:v>
                </c:pt>
                <c:pt idx="377">
                  <c:v>10179</c:v>
                </c:pt>
                <c:pt idx="378">
                  <c:v>10206</c:v>
                </c:pt>
                <c:pt idx="379">
                  <c:v>10233</c:v>
                </c:pt>
                <c:pt idx="380">
                  <c:v>10260</c:v>
                </c:pt>
                <c:pt idx="381">
                  <c:v>10287</c:v>
                </c:pt>
                <c:pt idx="382">
                  <c:v>10314</c:v>
                </c:pt>
                <c:pt idx="383">
                  <c:v>10341</c:v>
                </c:pt>
                <c:pt idx="384">
                  <c:v>10368</c:v>
                </c:pt>
                <c:pt idx="385">
                  <c:v>10395</c:v>
                </c:pt>
                <c:pt idx="386">
                  <c:v>10422</c:v>
                </c:pt>
                <c:pt idx="387">
                  <c:v>10449</c:v>
                </c:pt>
                <c:pt idx="388">
                  <c:v>10476</c:v>
                </c:pt>
                <c:pt idx="389">
                  <c:v>10503</c:v>
                </c:pt>
                <c:pt idx="390">
                  <c:v>10530</c:v>
                </c:pt>
                <c:pt idx="391">
                  <c:v>10557</c:v>
                </c:pt>
                <c:pt idx="392">
                  <c:v>10584</c:v>
                </c:pt>
                <c:pt idx="393">
                  <c:v>10611</c:v>
                </c:pt>
                <c:pt idx="394">
                  <c:v>10638</c:v>
                </c:pt>
                <c:pt idx="395">
                  <c:v>10665</c:v>
                </c:pt>
                <c:pt idx="396">
                  <c:v>10692</c:v>
                </c:pt>
                <c:pt idx="397">
                  <c:v>10719</c:v>
                </c:pt>
                <c:pt idx="398">
                  <c:v>10746</c:v>
                </c:pt>
                <c:pt idx="399">
                  <c:v>10773</c:v>
                </c:pt>
                <c:pt idx="400">
                  <c:v>10800</c:v>
                </c:pt>
                <c:pt idx="401">
                  <c:v>10827</c:v>
                </c:pt>
                <c:pt idx="402">
                  <c:v>10854</c:v>
                </c:pt>
                <c:pt idx="403">
                  <c:v>10881</c:v>
                </c:pt>
                <c:pt idx="404">
                  <c:v>10908</c:v>
                </c:pt>
                <c:pt idx="405">
                  <c:v>10935</c:v>
                </c:pt>
                <c:pt idx="406">
                  <c:v>10962</c:v>
                </c:pt>
                <c:pt idx="407">
                  <c:v>10989</c:v>
                </c:pt>
                <c:pt idx="408">
                  <c:v>11016</c:v>
                </c:pt>
                <c:pt idx="409">
                  <c:v>11043</c:v>
                </c:pt>
                <c:pt idx="410">
                  <c:v>11070</c:v>
                </c:pt>
                <c:pt idx="411">
                  <c:v>11097</c:v>
                </c:pt>
                <c:pt idx="412">
                  <c:v>11124</c:v>
                </c:pt>
                <c:pt idx="413">
                  <c:v>11151</c:v>
                </c:pt>
                <c:pt idx="414">
                  <c:v>11178</c:v>
                </c:pt>
                <c:pt idx="415">
                  <c:v>11205</c:v>
                </c:pt>
                <c:pt idx="416">
                  <c:v>11232</c:v>
                </c:pt>
                <c:pt idx="417">
                  <c:v>11259</c:v>
                </c:pt>
                <c:pt idx="418">
                  <c:v>11286</c:v>
                </c:pt>
                <c:pt idx="419">
                  <c:v>11313</c:v>
                </c:pt>
                <c:pt idx="420">
                  <c:v>11340</c:v>
                </c:pt>
                <c:pt idx="421">
                  <c:v>11367</c:v>
                </c:pt>
                <c:pt idx="422">
                  <c:v>11394</c:v>
                </c:pt>
                <c:pt idx="423">
                  <c:v>11421</c:v>
                </c:pt>
                <c:pt idx="424">
                  <c:v>11448</c:v>
                </c:pt>
                <c:pt idx="425">
                  <c:v>11475</c:v>
                </c:pt>
                <c:pt idx="426">
                  <c:v>11502</c:v>
                </c:pt>
                <c:pt idx="427">
                  <c:v>11529</c:v>
                </c:pt>
                <c:pt idx="428">
                  <c:v>11556</c:v>
                </c:pt>
                <c:pt idx="429">
                  <c:v>11583</c:v>
                </c:pt>
                <c:pt idx="430">
                  <c:v>11610</c:v>
                </c:pt>
                <c:pt idx="431">
                  <c:v>11637</c:v>
                </c:pt>
                <c:pt idx="432">
                  <c:v>11664</c:v>
                </c:pt>
                <c:pt idx="433">
                  <c:v>11691</c:v>
                </c:pt>
                <c:pt idx="434">
                  <c:v>11718</c:v>
                </c:pt>
                <c:pt idx="435">
                  <c:v>11745</c:v>
                </c:pt>
                <c:pt idx="436">
                  <c:v>11772</c:v>
                </c:pt>
                <c:pt idx="437">
                  <c:v>11799</c:v>
                </c:pt>
                <c:pt idx="438">
                  <c:v>11826</c:v>
                </c:pt>
                <c:pt idx="439">
                  <c:v>11853</c:v>
                </c:pt>
                <c:pt idx="440">
                  <c:v>11880</c:v>
                </c:pt>
                <c:pt idx="441">
                  <c:v>11907</c:v>
                </c:pt>
                <c:pt idx="442">
                  <c:v>11934</c:v>
                </c:pt>
                <c:pt idx="443">
                  <c:v>11961</c:v>
                </c:pt>
                <c:pt idx="444">
                  <c:v>11988</c:v>
                </c:pt>
                <c:pt idx="445">
                  <c:v>12015</c:v>
                </c:pt>
                <c:pt idx="446">
                  <c:v>12042</c:v>
                </c:pt>
                <c:pt idx="447">
                  <c:v>12069</c:v>
                </c:pt>
                <c:pt idx="448">
                  <c:v>12096</c:v>
                </c:pt>
                <c:pt idx="449">
                  <c:v>12123</c:v>
                </c:pt>
                <c:pt idx="450">
                  <c:v>12150</c:v>
                </c:pt>
                <c:pt idx="451">
                  <c:v>12177</c:v>
                </c:pt>
                <c:pt idx="452">
                  <c:v>12204</c:v>
                </c:pt>
                <c:pt idx="453">
                  <c:v>12231</c:v>
                </c:pt>
                <c:pt idx="454">
                  <c:v>12258</c:v>
                </c:pt>
                <c:pt idx="455">
                  <c:v>12285</c:v>
                </c:pt>
                <c:pt idx="456">
                  <c:v>12312</c:v>
                </c:pt>
                <c:pt idx="457">
                  <c:v>12339</c:v>
                </c:pt>
                <c:pt idx="458">
                  <c:v>12366</c:v>
                </c:pt>
                <c:pt idx="459">
                  <c:v>12393</c:v>
                </c:pt>
                <c:pt idx="460">
                  <c:v>12420</c:v>
                </c:pt>
                <c:pt idx="461">
                  <c:v>12447</c:v>
                </c:pt>
                <c:pt idx="462">
                  <c:v>12474</c:v>
                </c:pt>
                <c:pt idx="463">
                  <c:v>12501</c:v>
                </c:pt>
                <c:pt idx="464">
                  <c:v>12528</c:v>
                </c:pt>
                <c:pt idx="465">
                  <c:v>12555</c:v>
                </c:pt>
                <c:pt idx="466">
                  <c:v>12582</c:v>
                </c:pt>
                <c:pt idx="467">
                  <c:v>12609</c:v>
                </c:pt>
                <c:pt idx="468">
                  <c:v>12636</c:v>
                </c:pt>
                <c:pt idx="469">
                  <c:v>12663</c:v>
                </c:pt>
                <c:pt idx="470">
                  <c:v>12690</c:v>
                </c:pt>
                <c:pt idx="471">
                  <c:v>12717</c:v>
                </c:pt>
                <c:pt idx="472">
                  <c:v>12744</c:v>
                </c:pt>
                <c:pt idx="473">
                  <c:v>12771</c:v>
                </c:pt>
                <c:pt idx="474">
                  <c:v>12798</c:v>
                </c:pt>
                <c:pt idx="475">
                  <c:v>12825</c:v>
                </c:pt>
                <c:pt idx="476">
                  <c:v>12852</c:v>
                </c:pt>
                <c:pt idx="477">
                  <c:v>12879</c:v>
                </c:pt>
                <c:pt idx="478">
                  <c:v>12906</c:v>
                </c:pt>
                <c:pt idx="479">
                  <c:v>12933</c:v>
                </c:pt>
                <c:pt idx="480">
                  <c:v>12960</c:v>
                </c:pt>
                <c:pt idx="481">
                  <c:v>12987</c:v>
                </c:pt>
                <c:pt idx="482">
                  <c:v>13014</c:v>
                </c:pt>
                <c:pt idx="483">
                  <c:v>13041</c:v>
                </c:pt>
                <c:pt idx="484">
                  <c:v>13068</c:v>
                </c:pt>
                <c:pt idx="485">
                  <c:v>13095</c:v>
                </c:pt>
                <c:pt idx="486">
                  <c:v>13122</c:v>
                </c:pt>
                <c:pt idx="487">
                  <c:v>13149</c:v>
                </c:pt>
                <c:pt idx="488">
                  <c:v>13176</c:v>
                </c:pt>
                <c:pt idx="489">
                  <c:v>13203</c:v>
                </c:pt>
                <c:pt idx="490">
                  <c:v>13230</c:v>
                </c:pt>
                <c:pt idx="491">
                  <c:v>13257</c:v>
                </c:pt>
                <c:pt idx="492">
                  <c:v>13284</c:v>
                </c:pt>
                <c:pt idx="493">
                  <c:v>13311</c:v>
                </c:pt>
                <c:pt idx="494">
                  <c:v>13338</c:v>
                </c:pt>
                <c:pt idx="495">
                  <c:v>13365</c:v>
                </c:pt>
                <c:pt idx="496">
                  <c:v>13392</c:v>
                </c:pt>
                <c:pt idx="497">
                  <c:v>13419</c:v>
                </c:pt>
                <c:pt idx="498">
                  <c:v>13446</c:v>
                </c:pt>
                <c:pt idx="499">
                  <c:v>13473</c:v>
                </c:pt>
                <c:pt idx="500">
                  <c:v>13500</c:v>
                </c:pt>
              </c:numCache>
            </c:numRef>
          </c:xVal>
          <c:yVal>
            <c:numRef>
              <c:f>'180.A0'!$Y$6:$Y$506</c:f>
              <c:numCache>
                <c:formatCode>0.00</c:formatCode>
                <c:ptCount val="501"/>
                <c:pt idx="0">
                  <c:v>0</c:v>
                </c:pt>
                <c:pt idx="1">
                  <c:v>4.1714999999999995E-2</c:v>
                </c:pt>
                <c:pt idx="2">
                  <c:v>8.342999999999999E-2</c:v>
                </c:pt>
                <c:pt idx="3">
                  <c:v>0.12514500000000001</c:v>
                </c:pt>
                <c:pt idx="4">
                  <c:v>0.16685999999999998</c:v>
                </c:pt>
                <c:pt idx="5">
                  <c:v>0.20857499999999998</c:v>
                </c:pt>
                <c:pt idx="6">
                  <c:v>0.25029000000000001</c:v>
                </c:pt>
                <c:pt idx="7">
                  <c:v>0.29200500000000001</c:v>
                </c:pt>
                <c:pt idx="8">
                  <c:v>0.33371999999999996</c:v>
                </c:pt>
                <c:pt idx="9">
                  <c:v>0.37543499999999996</c:v>
                </c:pt>
                <c:pt idx="10">
                  <c:v>0.41714999999999997</c:v>
                </c:pt>
                <c:pt idx="11">
                  <c:v>0.45886499999999997</c:v>
                </c:pt>
                <c:pt idx="12">
                  <c:v>0.50058000000000002</c:v>
                </c:pt>
                <c:pt idx="13">
                  <c:v>0.54229499999999997</c:v>
                </c:pt>
                <c:pt idx="14">
                  <c:v>0.58401000000000003</c:v>
                </c:pt>
                <c:pt idx="15">
                  <c:v>0.62572499999999998</c:v>
                </c:pt>
                <c:pt idx="16">
                  <c:v>0.66743999999999992</c:v>
                </c:pt>
                <c:pt idx="17">
                  <c:v>0.70915499999999998</c:v>
                </c:pt>
                <c:pt idx="18">
                  <c:v>0.75086999999999993</c:v>
                </c:pt>
                <c:pt idx="19">
                  <c:v>0.79258499999999998</c:v>
                </c:pt>
                <c:pt idx="20">
                  <c:v>0.83429999999999993</c:v>
                </c:pt>
                <c:pt idx="21">
                  <c:v>0.87601499999999999</c:v>
                </c:pt>
                <c:pt idx="22">
                  <c:v>0.91772999999999993</c:v>
                </c:pt>
                <c:pt idx="23">
                  <c:v>0.95944499999999999</c:v>
                </c:pt>
                <c:pt idx="24">
                  <c:v>1.00116</c:v>
                </c:pt>
                <c:pt idx="25">
                  <c:v>1.042875</c:v>
                </c:pt>
                <c:pt idx="26">
                  <c:v>1.0845899999999999</c:v>
                </c:pt>
                <c:pt idx="27">
                  <c:v>1.1263049999999999</c:v>
                </c:pt>
                <c:pt idx="28">
                  <c:v>1.1680200000000001</c:v>
                </c:pt>
                <c:pt idx="29">
                  <c:v>1.209735</c:v>
                </c:pt>
                <c:pt idx="30">
                  <c:v>1.25145</c:v>
                </c:pt>
                <c:pt idx="31">
                  <c:v>1.2931649999999999</c:v>
                </c:pt>
                <c:pt idx="32">
                  <c:v>1.3348799999999998</c:v>
                </c:pt>
                <c:pt idx="33">
                  <c:v>1.376595</c:v>
                </c:pt>
                <c:pt idx="34">
                  <c:v>1.41831</c:v>
                </c:pt>
                <c:pt idx="35">
                  <c:v>1.4600249999999999</c:v>
                </c:pt>
                <c:pt idx="36">
                  <c:v>1.5017399999999999</c:v>
                </c:pt>
                <c:pt idx="37">
                  <c:v>1.543455</c:v>
                </c:pt>
                <c:pt idx="38">
                  <c:v>1.58517</c:v>
                </c:pt>
                <c:pt idx="39">
                  <c:v>1.6268849999999999</c:v>
                </c:pt>
                <c:pt idx="40">
                  <c:v>1.6685999999999999</c:v>
                </c:pt>
                <c:pt idx="41">
                  <c:v>1.710315</c:v>
                </c:pt>
                <c:pt idx="42">
                  <c:v>1.75203</c:v>
                </c:pt>
                <c:pt idx="43">
                  <c:v>1.7937449999999999</c:v>
                </c:pt>
                <c:pt idx="44">
                  <c:v>1.8354599999999999</c:v>
                </c:pt>
                <c:pt idx="45">
                  <c:v>4.6794700000000002</c:v>
                </c:pt>
                <c:pt idx="46">
                  <c:v>4.7512360000000005</c:v>
                </c:pt>
                <c:pt idx="47">
                  <c:v>4.8230019999999998</c:v>
                </c:pt>
                <c:pt idx="48">
                  <c:v>4.894768</c:v>
                </c:pt>
                <c:pt idx="49">
                  <c:v>4.9665340000000002</c:v>
                </c:pt>
                <c:pt idx="50">
                  <c:v>5.0383000000000004</c:v>
                </c:pt>
                <c:pt idx="51">
                  <c:v>5.1100660000000007</c:v>
                </c:pt>
                <c:pt idx="52">
                  <c:v>5.181832</c:v>
                </c:pt>
                <c:pt idx="53">
                  <c:v>5.2535980000000002</c:v>
                </c:pt>
                <c:pt idx="54">
                  <c:v>5.3253640000000004</c:v>
                </c:pt>
                <c:pt idx="55">
                  <c:v>5.3971300000000006</c:v>
                </c:pt>
                <c:pt idx="56">
                  <c:v>5.4688960000000009</c:v>
                </c:pt>
                <c:pt idx="57">
                  <c:v>5.5406620000000002</c:v>
                </c:pt>
                <c:pt idx="58">
                  <c:v>5.6124280000000004</c:v>
                </c:pt>
                <c:pt idx="59">
                  <c:v>5.6841940000000006</c:v>
                </c:pt>
                <c:pt idx="60">
                  <c:v>5.7559600000000009</c:v>
                </c:pt>
                <c:pt idx="61">
                  <c:v>5.8277260000000002</c:v>
                </c:pt>
                <c:pt idx="62">
                  <c:v>5.8994920000000004</c:v>
                </c:pt>
                <c:pt idx="63">
                  <c:v>5.9712580000000006</c:v>
                </c:pt>
                <c:pt idx="64">
                  <c:v>6.0430240000000008</c:v>
                </c:pt>
                <c:pt idx="65">
                  <c:v>6.1147900000000002</c:v>
                </c:pt>
                <c:pt idx="66">
                  <c:v>6.1865560000000004</c:v>
                </c:pt>
                <c:pt idx="67">
                  <c:v>6.2583220000000006</c:v>
                </c:pt>
                <c:pt idx="68">
                  <c:v>6.3300880000000008</c:v>
                </c:pt>
                <c:pt idx="69">
                  <c:v>6.4018540000000002</c:v>
                </c:pt>
                <c:pt idx="70">
                  <c:v>6.4736200000000004</c:v>
                </c:pt>
                <c:pt idx="71">
                  <c:v>6.5453860000000006</c:v>
                </c:pt>
                <c:pt idx="72">
                  <c:v>6.6171520000000008</c:v>
                </c:pt>
                <c:pt idx="73">
                  <c:v>6.6889180000000001</c:v>
                </c:pt>
                <c:pt idx="74">
                  <c:v>6.7606840000000004</c:v>
                </c:pt>
                <c:pt idx="75">
                  <c:v>6.8324500000000006</c:v>
                </c:pt>
                <c:pt idx="76">
                  <c:v>6.9042160000000008</c:v>
                </c:pt>
                <c:pt idx="77">
                  <c:v>6.975982000000001</c:v>
                </c:pt>
                <c:pt idx="78">
                  <c:v>7.0477480000000003</c:v>
                </c:pt>
                <c:pt idx="79">
                  <c:v>7.1195140000000006</c:v>
                </c:pt>
                <c:pt idx="80">
                  <c:v>7.1912800000000008</c:v>
                </c:pt>
                <c:pt idx="81">
                  <c:v>7.263046000000001</c:v>
                </c:pt>
                <c:pt idx="82">
                  <c:v>7.3348120000000003</c:v>
                </c:pt>
                <c:pt idx="83">
                  <c:v>7.4065780000000006</c:v>
                </c:pt>
                <c:pt idx="84">
                  <c:v>7.4783440000000008</c:v>
                </c:pt>
                <c:pt idx="85">
                  <c:v>7.550110000000001</c:v>
                </c:pt>
                <c:pt idx="86">
                  <c:v>7.6218760000000003</c:v>
                </c:pt>
                <c:pt idx="87">
                  <c:v>7.6936420000000005</c:v>
                </c:pt>
                <c:pt idx="88">
                  <c:v>7.7654080000000008</c:v>
                </c:pt>
                <c:pt idx="89">
                  <c:v>7.837174000000001</c:v>
                </c:pt>
                <c:pt idx="90">
                  <c:v>7.9089400000000003</c:v>
                </c:pt>
                <c:pt idx="91">
                  <c:v>7.9807060000000005</c:v>
                </c:pt>
                <c:pt idx="92">
                  <c:v>8.0524719999999999</c:v>
                </c:pt>
                <c:pt idx="93">
                  <c:v>8.1242380000000001</c:v>
                </c:pt>
                <c:pt idx="94">
                  <c:v>8.1960040000000003</c:v>
                </c:pt>
                <c:pt idx="95">
                  <c:v>8.2677700000000005</c:v>
                </c:pt>
                <c:pt idx="96">
                  <c:v>8.3395360000000007</c:v>
                </c:pt>
                <c:pt idx="97">
                  <c:v>8.4113020000000009</c:v>
                </c:pt>
                <c:pt idx="98">
                  <c:v>8.4830680000000012</c:v>
                </c:pt>
                <c:pt idx="99">
                  <c:v>8.5548339999999996</c:v>
                </c:pt>
                <c:pt idx="100">
                  <c:v>8.6265999999999998</c:v>
                </c:pt>
                <c:pt idx="101">
                  <c:v>8.698366</c:v>
                </c:pt>
                <c:pt idx="102">
                  <c:v>8.7701320000000003</c:v>
                </c:pt>
                <c:pt idx="103">
                  <c:v>8.8418980000000005</c:v>
                </c:pt>
                <c:pt idx="104">
                  <c:v>8.9136640000000007</c:v>
                </c:pt>
                <c:pt idx="105">
                  <c:v>8.9854300000000009</c:v>
                </c:pt>
                <c:pt idx="106">
                  <c:v>9.0571960000000011</c:v>
                </c:pt>
                <c:pt idx="107">
                  <c:v>9.1289619999999996</c:v>
                </c:pt>
                <c:pt idx="108">
                  <c:v>9.2007279999999998</c:v>
                </c:pt>
                <c:pt idx="109">
                  <c:v>9.272494</c:v>
                </c:pt>
                <c:pt idx="110">
                  <c:v>9.3442600000000002</c:v>
                </c:pt>
                <c:pt idx="111">
                  <c:v>9.4160260000000005</c:v>
                </c:pt>
                <c:pt idx="112">
                  <c:v>9.4877920000000007</c:v>
                </c:pt>
                <c:pt idx="113">
                  <c:v>9.5595579999999991</c:v>
                </c:pt>
                <c:pt idx="114">
                  <c:v>9.6313239999999993</c:v>
                </c:pt>
                <c:pt idx="115">
                  <c:v>9.7030899999999995</c:v>
                </c:pt>
                <c:pt idx="116">
                  <c:v>9.7748559999999998</c:v>
                </c:pt>
                <c:pt idx="117">
                  <c:v>9.846622</c:v>
                </c:pt>
                <c:pt idx="118">
                  <c:v>9.9183880000000002</c:v>
                </c:pt>
                <c:pt idx="119">
                  <c:v>9.9901540000000004</c:v>
                </c:pt>
                <c:pt idx="120">
                  <c:v>10.061920000000001</c:v>
                </c:pt>
                <c:pt idx="121">
                  <c:v>10.133685999999999</c:v>
                </c:pt>
                <c:pt idx="122">
                  <c:v>10.205451999999999</c:v>
                </c:pt>
                <c:pt idx="123">
                  <c:v>10.277218</c:v>
                </c:pt>
                <c:pt idx="124">
                  <c:v>10.348984</c:v>
                </c:pt>
                <c:pt idx="125">
                  <c:v>10.42075</c:v>
                </c:pt>
                <c:pt idx="126">
                  <c:v>10.492516</c:v>
                </c:pt>
                <c:pt idx="127">
                  <c:v>10.564282</c:v>
                </c:pt>
                <c:pt idx="128">
                  <c:v>10.636048000000001</c:v>
                </c:pt>
                <c:pt idx="129">
                  <c:v>10.707814000000001</c:v>
                </c:pt>
                <c:pt idx="130">
                  <c:v>10.779579999999999</c:v>
                </c:pt>
                <c:pt idx="131">
                  <c:v>10.851345999999999</c:v>
                </c:pt>
                <c:pt idx="132">
                  <c:v>10.923112</c:v>
                </c:pt>
                <c:pt idx="133">
                  <c:v>10.994878</c:v>
                </c:pt>
                <c:pt idx="134">
                  <c:v>11.066644</c:v>
                </c:pt>
                <c:pt idx="135">
                  <c:v>11.13841</c:v>
                </c:pt>
                <c:pt idx="136">
                  <c:v>11.210176000000001</c:v>
                </c:pt>
                <c:pt idx="137">
                  <c:v>11.281942000000001</c:v>
                </c:pt>
                <c:pt idx="138">
                  <c:v>11.353707999999999</c:v>
                </c:pt>
                <c:pt idx="139">
                  <c:v>11.425473999999999</c:v>
                </c:pt>
                <c:pt idx="140">
                  <c:v>11.49724</c:v>
                </c:pt>
                <c:pt idx="141">
                  <c:v>11.569006</c:v>
                </c:pt>
                <c:pt idx="142">
                  <c:v>11.640772</c:v>
                </c:pt>
                <c:pt idx="143">
                  <c:v>11.712538</c:v>
                </c:pt>
                <c:pt idx="144">
                  <c:v>11.784304000000001</c:v>
                </c:pt>
                <c:pt idx="145">
                  <c:v>11.856070000000001</c:v>
                </c:pt>
                <c:pt idx="146">
                  <c:v>11.927835999999999</c:v>
                </c:pt>
                <c:pt idx="147">
                  <c:v>11.999601999999999</c:v>
                </c:pt>
                <c:pt idx="148">
                  <c:v>12.071368</c:v>
                </c:pt>
                <c:pt idx="149">
                  <c:v>12.143134</c:v>
                </c:pt>
                <c:pt idx="150">
                  <c:v>12.2149</c:v>
                </c:pt>
                <c:pt idx="151">
                  <c:v>12.286666</c:v>
                </c:pt>
                <c:pt idx="152">
                  <c:v>12.358432000000001</c:v>
                </c:pt>
                <c:pt idx="153">
                  <c:v>12.430198000000001</c:v>
                </c:pt>
                <c:pt idx="154">
                  <c:v>12.501964000000001</c:v>
                </c:pt>
                <c:pt idx="155">
                  <c:v>12.573729999999999</c:v>
                </c:pt>
                <c:pt idx="156">
                  <c:v>12.645496</c:v>
                </c:pt>
                <c:pt idx="157">
                  <c:v>12.717262</c:v>
                </c:pt>
                <c:pt idx="158">
                  <c:v>12.789028</c:v>
                </c:pt>
                <c:pt idx="159">
                  <c:v>12.860794</c:v>
                </c:pt>
                <c:pt idx="160">
                  <c:v>12.93256</c:v>
                </c:pt>
                <c:pt idx="161">
                  <c:v>13.004326000000001</c:v>
                </c:pt>
                <c:pt idx="162">
                  <c:v>13.076092000000001</c:v>
                </c:pt>
                <c:pt idx="163">
                  <c:v>13.147857999999999</c:v>
                </c:pt>
                <c:pt idx="164">
                  <c:v>13.219624</c:v>
                </c:pt>
                <c:pt idx="165">
                  <c:v>13.29139</c:v>
                </c:pt>
                <c:pt idx="166">
                  <c:v>13.363156</c:v>
                </c:pt>
                <c:pt idx="167">
                  <c:v>13.434922</c:v>
                </c:pt>
                <c:pt idx="168">
                  <c:v>13.506688</c:v>
                </c:pt>
                <c:pt idx="169">
                  <c:v>13.578454000000001</c:v>
                </c:pt>
                <c:pt idx="170">
                  <c:v>13.650220000000001</c:v>
                </c:pt>
                <c:pt idx="171">
                  <c:v>13.721986000000001</c:v>
                </c:pt>
                <c:pt idx="172">
                  <c:v>13.793752</c:v>
                </c:pt>
                <c:pt idx="173">
                  <c:v>13.865518</c:v>
                </c:pt>
                <c:pt idx="174">
                  <c:v>13.937284</c:v>
                </c:pt>
                <c:pt idx="175">
                  <c:v>14.00905</c:v>
                </c:pt>
                <c:pt idx="176">
                  <c:v>14.080816</c:v>
                </c:pt>
                <c:pt idx="177">
                  <c:v>14.152582000000001</c:v>
                </c:pt>
                <c:pt idx="178">
                  <c:v>14.224348000000001</c:v>
                </c:pt>
                <c:pt idx="179">
                  <c:v>14.296114000000001</c:v>
                </c:pt>
                <c:pt idx="180">
                  <c:v>14.36788</c:v>
                </c:pt>
                <c:pt idx="181">
                  <c:v>14.439646</c:v>
                </c:pt>
                <c:pt idx="182">
                  <c:v>14.511412</c:v>
                </c:pt>
                <c:pt idx="183">
                  <c:v>14.583178</c:v>
                </c:pt>
                <c:pt idx="184">
                  <c:v>14.654944</c:v>
                </c:pt>
                <c:pt idx="185">
                  <c:v>14.726710000000001</c:v>
                </c:pt>
                <c:pt idx="186">
                  <c:v>14.798476000000001</c:v>
                </c:pt>
                <c:pt idx="187">
                  <c:v>14.870242000000001</c:v>
                </c:pt>
                <c:pt idx="188">
                  <c:v>14.942008</c:v>
                </c:pt>
                <c:pt idx="189">
                  <c:v>15.013774</c:v>
                </c:pt>
                <c:pt idx="190">
                  <c:v>15.08554</c:v>
                </c:pt>
                <c:pt idx="191">
                  <c:v>15.157306</c:v>
                </c:pt>
                <c:pt idx="192">
                  <c:v>15.229072</c:v>
                </c:pt>
                <c:pt idx="193">
                  <c:v>15.300838000000001</c:v>
                </c:pt>
                <c:pt idx="194">
                  <c:v>15.372604000000001</c:v>
                </c:pt>
                <c:pt idx="195">
                  <c:v>15.444370000000001</c:v>
                </c:pt>
                <c:pt idx="196">
                  <c:v>15.516136000000001</c:v>
                </c:pt>
                <c:pt idx="197">
                  <c:v>15.587902</c:v>
                </c:pt>
                <c:pt idx="198">
                  <c:v>15.659668</c:v>
                </c:pt>
                <c:pt idx="199">
                  <c:v>15.731434</c:v>
                </c:pt>
                <c:pt idx="200">
                  <c:v>15.8032</c:v>
                </c:pt>
                <c:pt idx="201">
                  <c:v>15.874966000000001</c:v>
                </c:pt>
                <c:pt idx="202">
                  <c:v>15.946732000000001</c:v>
                </c:pt>
                <c:pt idx="203">
                  <c:v>16.018498000000001</c:v>
                </c:pt>
                <c:pt idx="204">
                  <c:v>16.090264000000001</c:v>
                </c:pt>
                <c:pt idx="205">
                  <c:v>16.162030000000001</c:v>
                </c:pt>
                <c:pt idx="206">
                  <c:v>16.233796000000002</c:v>
                </c:pt>
                <c:pt idx="207">
                  <c:v>16.305562000000002</c:v>
                </c:pt>
                <c:pt idx="208">
                  <c:v>16.377328000000002</c:v>
                </c:pt>
                <c:pt idx="209">
                  <c:v>16.449094000000002</c:v>
                </c:pt>
                <c:pt idx="210">
                  <c:v>16.520860000000003</c:v>
                </c:pt>
                <c:pt idx="211">
                  <c:v>16.592626000000003</c:v>
                </c:pt>
                <c:pt idx="212">
                  <c:v>16.664392000000003</c:v>
                </c:pt>
                <c:pt idx="213">
                  <c:v>16.736158</c:v>
                </c:pt>
                <c:pt idx="214">
                  <c:v>16.807924</c:v>
                </c:pt>
                <c:pt idx="215">
                  <c:v>16.87969</c:v>
                </c:pt>
                <c:pt idx="216">
                  <c:v>16.951456</c:v>
                </c:pt>
                <c:pt idx="217">
                  <c:v>17.023222000000001</c:v>
                </c:pt>
                <c:pt idx="218">
                  <c:v>17.094988000000001</c:v>
                </c:pt>
                <c:pt idx="219">
                  <c:v>17.166754000000001</c:v>
                </c:pt>
                <c:pt idx="220">
                  <c:v>17.238520000000001</c:v>
                </c:pt>
                <c:pt idx="221">
                  <c:v>17.310286000000001</c:v>
                </c:pt>
                <c:pt idx="222">
                  <c:v>17.382052000000002</c:v>
                </c:pt>
                <c:pt idx="223">
                  <c:v>17.453818000000002</c:v>
                </c:pt>
                <c:pt idx="224">
                  <c:v>17.525584000000002</c:v>
                </c:pt>
                <c:pt idx="225">
                  <c:v>17.597350000000002</c:v>
                </c:pt>
                <c:pt idx="226">
                  <c:v>17.669115999999999</c:v>
                </c:pt>
                <c:pt idx="227">
                  <c:v>17.740881999999999</c:v>
                </c:pt>
                <c:pt idx="228">
                  <c:v>17.812647999999999</c:v>
                </c:pt>
                <c:pt idx="229">
                  <c:v>17.884414</c:v>
                </c:pt>
                <c:pt idx="230">
                  <c:v>17.95618</c:v>
                </c:pt>
                <c:pt idx="231">
                  <c:v>18.027946</c:v>
                </c:pt>
                <c:pt idx="232">
                  <c:v>18.099712</c:v>
                </c:pt>
                <c:pt idx="233">
                  <c:v>18.171478</c:v>
                </c:pt>
                <c:pt idx="234">
                  <c:v>18.243244000000001</c:v>
                </c:pt>
                <c:pt idx="235">
                  <c:v>18.315010000000001</c:v>
                </c:pt>
                <c:pt idx="236">
                  <c:v>18.386776000000001</c:v>
                </c:pt>
                <c:pt idx="237">
                  <c:v>18.458542000000001</c:v>
                </c:pt>
                <c:pt idx="238">
                  <c:v>18.530308000000002</c:v>
                </c:pt>
                <c:pt idx="239">
                  <c:v>18.602074000000002</c:v>
                </c:pt>
                <c:pt idx="240">
                  <c:v>18.673840000000002</c:v>
                </c:pt>
                <c:pt idx="241">
                  <c:v>18.745606000000002</c:v>
                </c:pt>
                <c:pt idx="242">
                  <c:v>18.817371999999999</c:v>
                </c:pt>
                <c:pt idx="243">
                  <c:v>18.889137999999999</c:v>
                </c:pt>
                <c:pt idx="244">
                  <c:v>18.960903999999999</c:v>
                </c:pt>
                <c:pt idx="245">
                  <c:v>19.03267</c:v>
                </c:pt>
                <c:pt idx="246">
                  <c:v>19.104436</c:v>
                </c:pt>
                <c:pt idx="247">
                  <c:v>19.176202</c:v>
                </c:pt>
                <c:pt idx="248">
                  <c:v>19.247968</c:v>
                </c:pt>
                <c:pt idx="249">
                  <c:v>19.319734</c:v>
                </c:pt>
                <c:pt idx="250">
                  <c:v>19.391500000000001</c:v>
                </c:pt>
                <c:pt idx="251">
                  <c:v>19.463266000000001</c:v>
                </c:pt>
                <c:pt idx="252">
                  <c:v>19.535032000000001</c:v>
                </c:pt>
                <c:pt idx="253">
                  <c:v>19.606798000000001</c:v>
                </c:pt>
                <c:pt idx="254">
                  <c:v>19.678564000000001</c:v>
                </c:pt>
                <c:pt idx="255">
                  <c:v>19.750330000000002</c:v>
                </c:pt>
                <c:pt idx="256">
                  <c:v>19.822096000000002</c:v>
                </c:pt>
                <c:pt idx="257">
                  <c:v>19.893862000000002</c:v>
                </c:pt>
                <c:pt idx="258">
                  <c:v>19.965628000000002</c:v>
                </c:pt>
                <c:pt idx="259">
                  <c:v>20.037393999999999</c:v>
                </c:pt>
                <c:pt idx="260">
                  <c:v>20.109159999999999</c:v>
                </c:pt>
                <c:pt idx="261">
                  <c:v>20.180925999999999</c:v>
                </c:pt>
                <c:pt idx="262">
                  <c:v>20.252692</c:v>
                </c:pt>
                <c:pt idx="263">
                  <c:v>20.324458</c:v>
                </c:pt>
                <c:pt idx="264">
                  <c:v>20.396224</c:v>
                </c:pt>
                <c:pt idx="265">
                  <c:v>20.46799</c:v>
                </c:pt>
                <c:pt idx="266">
                  <c:v>20.539756000000001</c:v>
                </c:pt>
                <c:pt idx="267">
                  <c:v>20.611522000000001</c:v>
                </c:pt>
                <c:pt idx="268">
                  <c:v>20.683288000000001</c:v>
                </c:pt>
                <c:pt idx="269">
                  <c:v>20.755054000000001</c:v>
                </c:pt>
                <c:pt idx="270">
                  <c:v>20.826820000000001</c:v>
                </c:pt>
                <c:pt idx="271">
                  <c:v>20.898586000000002</c:v>
                </c:pt>
                <c:pt idx="272">
                  <c:v>20.970352000000002</c:v>
                </c:pt>
                <c:pt idx="273">
                  <c:v>21.042118000000002</c:v>
                </c:pt>
                <c:pt idx="274">
                  <c:v>21.113884000000002</c:v>
                </c:pt>
                <c:pt idx="275">
                  <c:v>21.185650000000003</c:v>
                </c:pt>
                <c:pt idx="276">
                  <c:v>21.257415999999999</c:v>
                </c:pt>
                <c:pt idx="277">
                  <c:v>21.329181999999999</c:v>
                </c:pt>
                <c:pt idx="278">
                  <c:v>21.400948</c:v>
                </c:pt>
                <c:pt idx="279">
                  <c:v>21.472714</c:v>
                </c:pt>
                <c:pt idx="280">
                  <c:v>21.54448</c:v>
                </c:pt>
                <c:pt idx="281">
                  <c:v>21.616246</c:v>
                </c:pt>
                <c:pt idx="282">
                  <c:v>21.688012000000001</c:v>
                </c:pt>
                <c:pt idx="283">
                  <c:v>21.759778000000001</c:v>
                </c:pt>
                <c:pt idx="284">
                  <c:v>21.831544000000001</c:v>
                </c:pt>
                <c:pt idx="285">
                  <c:v>21.903310000000001</c:v>
                </c:pt>
                <c:pt idx="286">
                  <c:v>21.975076000000001</c:v>
                </c:pt>
                <c:pt idx="287">
                  <c:v>22.046842000000002</c:v>
                </c:pt>
                <c:pt idx="288">
                  <c:v>22.118608000000002</c:v>
                </c:pt>
                <c:pt idx="289">
                  <c:v>22.190374000000002</c:v>
                </c:pt>
                <c:pt idx="290">
                  <c:v>22.262140000000002</c:v>
                </c:pt>
                <c:pt idx="291">
                  <c:v>22.333906000000002</c:v>
                </c:pt>
                <c:pt idx="292">
                  <c:v>22.405671999999999</c:v>
                </c:pt>
                <c:pt idx="293">
                  <c:v>22.477437999999999</c:v>
                </c:pt>
                <c:pt idx="294">
                  <c:v>22.549204</c:v>
                </c:pt>
                <c:pt idx="295">
                  <c:v>22.62097</c:v>
                </c:pt>
                <c:pt idx="296">
                  <c:v>22.692736</c:v>
                </c:pt>
                <c:pt idx="297">
                  <c:v>22.764502</c:v>
                </c:pt>
                <c:pt idx="298">
                  <c:v>22.836268</c:v>
                </c:pt>
                <c:pt idx="299">
                  <c:v>22.908034000000001</c:v>
                </c:pt>
                <c:pt idx="300">
                  <c:v>22.979800000000001</c:v>
                </c:pt>
                <c:pt idx="301">
                  <c:v>23.051566000000001</c:v>
                </c:pt>
                <c:pt idx="302">
                  <c:v>23.123332000000001</c:v>
                </c:pt>
                <c:pt idx="303">
                  <c:v>23.195098000000002</c:v>
                </c:pt>
                <c:pt idx="304">
                  <c:v>23.266864000000002</c:v>
                </c:pt>
                <c:pt idx="305">
                  <c:v>23.338630000000002</c:v>
                </c:pt>
                <c:pt idx="306">
                  <c:v>23.410396000000002</c:v>
                </c:pt>
                <c:pt idx="307">
                  <c:v>23.482162000000002</c:v>
                </c:pt>
                <c:pt idx="308">
                  <c:v>23.553928000000003</c:v>
                </c:pt>
                <c:pt idx="309">
                  <c:v>23.625693999999999</c:v>
                </c:pt>
                <c:pt idx="310">
                  <c:v>23.69746</c:v>
                </c:pt>
                <c:pt idx="311">
                  <c:v>23.769226</c:v>
                </c:pt>
                <c:pt idx="312">
                  <c:v>23.840992</c:v>
                </c:pt>
                <c:pt idx="313">
                  <c:v>23.912758</c:v>
                </c:pt>
                <c:pt idx="314">
                  <c:v>23.984524</c:v>
                </c:pt>
                <c:pt idx="315">
                  <c:v>24.056290000000001</c:v>
                </c:pt>
                <c:pt idx="316">
                  <c:v>24.128056000000001</c:v>
                </c:pt>
                <c:pt idx="317">
                  <c:v>24.199822000000001</c:v>
                </c:pt>
                <c:pt idx="318">
                  <c:v>24.271588000000001</c:v>
                </c:pt>
                <c:pt idx="319">
                  <c:v>24.343354000000001</c:v>
                </c:pt>
                <c:pt idx="320">
                  <c:v>24.415120000000002</c:v>
                </c:pt>
                <c:pt idx="321">
                  <c:v>24.486886000000002</c:v>
                </c:pt>
                <c:pt idx="322">
                  <c:v>24.558652000000002</c:v>
                </c:pt>
                <c:pt idx="323">
                  <c:v>24.630418000000002</c:v>
                </c:pt>
                <c:pt idx="324">
                  <c:v>24.702184000000003</c:v>
                </c:pt>
                <c:pt idx="325">
                  <c:v>24.773950000000003</c:v>
                </c:pt>
                <c:pt idx="326">
                  <c:v>24.845715999999999</c:v>
                </c:pt>
                <c:pt idx="327">
                  <c:v>24.917482</c:v>
                </c:pt>
                <c:pt idx="328">
                  <c:v>24.989248</c:v>
                </c:pt>
                <c:pt idx="329">
                  <c:v>25.061014</c:v>
                </c:pt>
                <c:pt idx="330">
                  <c:v>25.13278</c:v>
                </c:pt>
                <c:pt idx="331">
                  <c:v>25.204546000000001</c:v>
                </c:pt>
                <c:pt idx="332">
                  <c:v>25.276312000000001</c:v>
                </c:pt>
                <c:pt idx="333">
                  <c:v>25.348078000000001</c:v>
                </c:pt>
                <c:pt idx="334">
                  <c:v>25.419844000000001</c:v>
                </c:pt>
                <c:pt idx="335">
                  <c:v>25.491610000000001</c:v>
                </c:pt>
                <c:pt idx="336">
                  <c:v>25.563376000000002</c:v>
                </c:pt>
                <c:pt idx="337">
                  <c:v>25.635142000000002</c:v>
                </c:pt>
                <c:pt idx="338">
                  <c:v>25.706908000000002</c:v>
                </c:pt>
                <c:pt idx="339">
                  <c:v>25.778674000000002</c:v>
                </c:pt>
                <c:pt idx="340">
                  <c:v>25.850440000000003</c:v>
                </c:pt>
                <c:pt idx="341">
                  <c:v>25.922206000000003</c:v>
                </c:pt>
                <c:pt idx="342">
                  <c:v>25.993972000000003</c:v>
                </c:pt>
                <c:pt idx="343">
                  <c:v>26.065738</c:v>
                </c:pt>
                <c:pt idx="344">
                  <c:v>26.137504</c:v>
                </c:pt>
                <c:pt idx="345">
                  <c:v>26.20927</c:v>
                </c:pt>
                <c:pt idx="346">
                  <c:v>26.281036</c:v>
                </c:pt>
                <c:pt idx="347">
                  <c:v>26.352802000000001</c:v>
                </c:pt>
                <c:pt idx="348">
                  <c:v>26.424568000000001</c:v>
                </c:pt>
                <c:pt idx="349">
                  <c:v>26.496334000000001</c:v>
                </c:pt>
                <c:pt idx="350">
                  <c:v>26.568100000000001</c:v>
                </c:pt>
                <c:pt idx="351">
                  <c:v>26.639866000000001</c:v>
                </c:pt>
                <c:pt idx="352">
                  <c:v>26.711632000000002</c:v>
                </c:pt>
                <c:pt idx="353">
                  <c:v>26.783398000000002</c:v>
                </c:pt>
                <c:pt idx="354">
                  <c:v>26.855164000000002</c:v>
                </c:pt>
                <c:pt idx="355">
                  <c:v>26.926930000000002</c:v>
                </c:pt>
                <c:pt idx="356">
                  <c:v>26.998696000000002</c:v>
                </c:pt>
                <c:pt idx="357">
                  <c:v>27.070462000000003</c:v>
                </c:pt>
                <c:pt idx="358">
                  <c:v>27.142228000000003</c:v>
                </c:pt>
                <c:pt idx="359">
                  <c:v>27.213994</c:v>
                </c:pt>
                <c:pt idx="360">
                  <c:v>27.28576</c:v>
                </c:pt>
                <c:pt idx="361">
                  <c:v>27.357526</c:v>
                </c:pt>
                <c:pt idx="362">
                  <c:v>27.429292</c:v>
                </c:pt>
                <c:pt idx="363">
                  <c:v>27.501058</c:v>
                </c:pt>
                <c:pt idx="364">
                  <c:v>27.572824000000001</c:v>
                </c:pt>
                <c:pt idx="365">
                  <c:v>27.644590000000001</c:v>
                </c:pt>
                <c:pt idx="366">
                  <c:v>27.716356000000001</c:v>
                </c:pt>
                <c:pt idx="367">
                  <c:v>27.788122000000001</c:v>
                </c:pt>
                <c:pt idx="368">
                  <c:v>27.859888000000002</c:v>
                </c:pt>
                <c:pt idx="369">
                  <c:v>27.931654000000002</c:v>
                </c:pt>
                <c:pt idx="370">
                  <c:v>28.003420000000002</c:v>
                </c:pt>
                <c:pt idx="371">
                  <c:v>28.075186000000002</c:v>
                </c:pt>
                <c:pt idx="372">
                  <c:v>28.146952000000002</c:v>
                </c:pt>
                <c:pt idx="373">
                  <c:v>28.218718000000003</c:v>
                </c:pt>
                <c:pt idx="374">
                  <c:v>28.290484000000003</c:v>
                </c:pt>
                <c:pt idx="375">
                  <c:v>28.362250000000003</c:v>
                </c:pt>
                <c:pt idx="376">
                  <c:v>28.434016</c:v>
                </c:pt>
                <c:pt idx="377">
                  <c:v>28.505782</c:v>
                </c:pt>
                <c:pt idx="378">
                  <c:v>28.577548</c:v>
                </c:pt>
                <c:pt idx="379">
                  <c:v>28.649314</c:v>
                </c:pt>
                <c:pt idx="380">
                  <c:v>28.721080000000001</c:v>
                </c:pt>
                <c:pt idx="381">
                  <c:v>28.792846000000001</c:v>
                </c:pt>
                <c:pt idx="382">
                  <c:v>28.864612000000001</c:v>
                </c:pt>
                <c:pt idx="383">
                  <c:v>28.936378000000001</c:v>
                </c:pt>
                <c:pt idx="384">
                  <c:v>29.008144000000001</c:v>
                </c:pt>
                <c:pt idx="385">
                  <c:v>29.079910000000002</c:v>
                </c:pt>
                <c:pt idx="386">
                  <c:v>29.151676000000002</c:v>
                </c:pt>
                <c:pt idx="387">
                  <c:v>29.223442000000002</c:v>
                </c:pt>
                <c:pt idx="388">
                  <c:v>29.295208000000002</c:v>
                </c:pt>
                <c:pt idx="389">
                  <c:v>29.366974000000003</c:v>
                </c:pt>
                <c:pt idx="390">
                  <c:v>29.438740000000003</c:v>
                </c:pt>
                <c:pt idx="391">
                  <c:v>29.510506000000003</c:v>
                </c:pt>
                <c:pt idx="392">
                  <c:v>29.582272000000003</c:v>
                </c:pt>
                <c:pt idx="393">
                  <c:v>29.654038</c:v>
                </c:pt>
                <c:pt idx="394">
                  <c:v>29.725804</c:v>
                </c:pt>
                <c:pt idx="395">
                  <c:v>29.79757</c:v>
                </c:pt>
                <c:pt idx="396">
                  <c:v>29.869336000000001</c:v>
                </c:pt>
                <c:pt idx="397">
                  <c:v>29.941102000000001</c:v>
                </c:pt>
                <c:pt idx="398">
                  <c:v>30.012868000000001</c:v>
                </c:pt>
                <c:pt idx="399">
                  <c:v>30.084634000000001</c:v>
                </c:pt>
                <c:pt idx="400">
                  <c:v>30.156400000000001</c:v>
                </c:pt>
                <c:pt idx="401">
                  <c:v>30.228166000000002</c:v>
                </c:pt>
                <c:pt idx="402">
                  <c:v>30.299932000000002</c:v>
                </c:pt>
                <c:pt idx="403">
                  <c:v>30.371698000000002</c:v>
                </c:pt>
                <c:pt idx="404">
                  <c:v>30.443464000000002</c:v>
                </c:pt>
                <c:pt idx="405">
                  <c:v>30.515230000000003</c:v>
                </c:pt>
                <c:pt idx="406">
                  <c:v>30.586996000000003</c:v>
                </c:pt>
                <c:pt idx="407">
                  <c:v>30.658762000000003</c:v>
                </c:pt>
                <c:pt idx="408">
                  <c:v>30.730528000000003</c:v>
                </c:pt>
                <c:pt idx="409">
                  <c:v>30.802294</c:v>
                </c:pt>
                <c:pt idx="410">
                  <c:v>30.87406</c:v>
                </c:pt>
                <c:pt idx="411">
                  <c:v>30.945826</c:v>
                </c:pt>
                <c:pt idx="412">
                  <c:v>31.017592</c:v>
                </c:pt>
                <c:pt idx="413">
                  <c:v>31.089358000000001</c:v>
                </c:pt>
                <c:pt idx="414">
                  <c:v>31.161124000000001</c:v>
                </c:pt>
                <c:pt idx="415">
                  <c:v>31.232890000000001</c:v>
                </c:pt>
                <c:pt idx="416">
                  <c:v>31.304656000000001</c:v>
                </c:pt>
                <c:pt idx="417">
                  <c:v>31.376422000000002</c:v>
                </c:pt>
                <c:pt idx="418">
                  <c:v>31.448188000000002</c:v>
                </c:pt>
                <c:pt idx="419">
                  <c:v>31.519954000000002</c:v>
                </c:pt>
                <c:pt idx="420">
                  <c:v>31.591720000000002</c:v>
                </c:pt>
                <c:pt idx="421">
                  <c:v>31.663486000000002</c:v>
                </c:pt>
                <c:pt idx="422">
                  <c:v>31.735252000000003</c:v>
                </c:pt>
                <c:pt idx="423">
                  <c:v>31.807018000000003</c:v>
                </c:pt>
                <c:pt idx="424">
                  <c:v>31.878784000000003</c:v>
                </c:pt>
                <c:pt idx="425">
                  <c:v>31.950550000000003</c:v>
                </c:pt>
                <c:pt idx="426">
                  <c:v>32.022316000000004</c:v>
                </c:pt>
                <c:pt idx="427">
                  <c:v>32.094082</c:v>
                </c:pt>
                <c:pt idx="428">
                  <c:v>32.165848000000004</c:v>
                </c:pt>
                <c:pt idx="429">
                  <c:v>32.237614000000001</c:v>
                </c:pt>
                <c:pt idx="430">
                  <c:v>32.309380000000004</c:v>
                </c:pt>
                <c:pt idx="431">
                  <c:v>32.381146000000001</c:v>
                </c:pt>
                <c:pt idx="432">
                  <c:v>32.452912000000005</c:v>
                </c:pt>
                <c:pt idx="433">
                  <c:v>32.524678000000002</c:v>
                </c:pt>
                <c:pt idx="434">
                  <c:v>32.596444000000005</c:v>
                </c:pt>
                <c:pt idx="435">
                  <c:v>32.668210000000002</c:v>
                </c:pt>
                <c:pt idx="436">
                  <c:v>32.739976000000006</c:v>
                </c:pt>
                <c:pt idx="437">
                  <c:v>32.811742000000002</c:v>
                </c:pt>
                <c:pt idx="438">
                  <c:v>32.883508000000006</c:v>
                </c:pt>
                <c:pt idx="439">
                  <c:v>32.955274000000003</c:v>
                </c:pt>
                <c:pt idx="440">
                  <c:v>33.027040000000007</c:v>
                </c:pt>
                <c:pt idx="441">
                  <c:v>33.098806000000003</c:v>
                </c:pt>
                <c:pt idx="442">
                  <c:v>33.170572000000007</c:v>
                </c:pt>
                <c:pt idx="443">
                  <c:v>33.242338000000004</c:v>
                </c:pt>
                <c:pt idx="444">
                  <c:v>33.314104</c:v>
                </c:pt>
                <c:pt idx="445">
                  <c:v>33.385870000000004</c:v>
                </c:pt>
                <c:pt idx="446">
                  <c:v>33.457636000000008</c:v>
                </c:pt>
                <c:pt idx="447">
                  <c:v>33.529402000000005</c:v>
                </c:pt>
                <c:pt idx="448">
                  <c:v>33.601168000000008</c:v>
                </c:pt>
                <c:pt idx="449">
                  <c:v>33.672934000000005</c:v>
                </c:pt>
                <c:pt idx="450">
                  <c:v>33.744700000000009</c:v>
                </c:pt>
                <c:pt idx="451">
                  <c:v>33.816466000000005</c:v>
                </c:pt>
                <c:pt idx="452">
                  <c:v>33.888232000000002</c:v>
                </c:pt>
                <c:pt idx="453">
                  <c:v>33.959998000000006</c:v>
                </c:pt>
                <c:pt idx="454">
                  <c:v>34.031764000000003</c:v>
                </c:pt>
                <c:pt idx="455">
                  <c:v>34.103530000000006</c:v>
                </c:pt>
                <c:pt idx="456">
                  <c:v>34.175296000000003</c:v>
                </c:pt>
                <c:pt idx="457">
                  <c:v>34.247062000000007</c:v>
                </c:pt>
                <c:pt idx="458">
                  <c:v>34.318828000000003</c:v>
                </c:pt>
                <c:pt idx="459">
                  <c:v>34.390594000000007</c:v>
                </c:pt>
                <c:pt idx="460">
                  <c:v>34.462360000000004</c:v>
                </c:pt>
                <c:pt idx="461">
                  <c:v>34.534126000000008</c:v>
                </c:pt>
                <c:pt idx="462">
                  <c:v>34.605892000000004</c:v>
                </c:pt>
                <c:pt idx="463">
                  <c:v>34.677658000000008</c:v>
                </c:pt>
                <c:pt idx="464">
                  <c:v>34.749424000000005</c:v>
                </c:pt>
                <c:pt idx="465">
                  <c:v>34.821190000000009</c:v>
                </c:pt>
                <c:pt idx="466">
                  <c:v>34.892956000000005</c:v>
                </c:pt>
                <c:pt idx="467">
                  <c:v>34.964722000000009</c:v>
                </c:pt>
                <c:pt idx="468">
                  <c:v>35.036488000000006</c:v>
                </c:pt>
                <c:pt idx="469">
                  <c:v>35.108254000000002</c:v>
                </c:pt>
                <c:pt idx="470">
                  <c:v>35.180020000000006</c:v>
                </c:pt>
                <c:pt idx="471">
                  <c:v>35.251786000000003</c:v>
                </c:pt>
                <c:pt idx="472">
                  <c:v>35.323552000000007</c:v>
                </c:pt>
                <c:pt idx="473">
                  <c:v>35.395318000000003</c:v>
                </c:pt>
                <c:pt idx="474">
                  <c:v>35.467084000000007</c:v>
                </c:pt>
                <c:pt idx="475">
                  <c:v>35.538850000000004</c:v>
                </c:pt>
                <c:pt idx="476">
                  <c:v>35.610616000000007</c:v>
                </c:pt>
                <c:pt idx="477">
                  <c:v>35.682382000000004</c:v>
                </c:pt>
                <c:pt idx="478">
                  <c:v>35.754148000000008</c:v>
                </c:pt>
                <c:pt idx="479">
                  <c:v>35.825914000000004</c:v>
                </c:pt>
                <c:pt idx="480">
                  <c:v>35.897680000000008</c:v>
                </c:pt>
                <c:pt idx="481">
                  <c:v>35.969446000000005</c:v>
                </c:pt>
                <c:pt idx="482">
                  <c:v>36.041212000000009</c:v>
                </c:pt>
                <c:pt idx="483">
                  <c:v>36.112978000000005</c:v>
                </c:pt>
                <c:pt idx="484">
                  <c:v>36.184744000000002</c:v>
                </c:pt>
                <c:pt idx="485">
                  <c:v>36.256510000000006</c:v>
                </c:pt>
                <c:pt idx="486">
                  <c:v>36.328276000000002</c:v>
                </c:pt>
                <c:pt idx="487">
                  <c:v>36.400042000000006</c:v>
                </c:pt>
                <c:pt idx="488">
                  <c:v>36.471808000000003</c:v>
                </c:pt>
                <c:pt idx="489">
                  <c:v>36.543574000000007</c:v>
                </c:pt>
                <c:pt idx="490">
                  <c:v>36.615340000000003</c:v>
                </c:pt>
                <c:pt idx="491">
                  <c:v>36.687106000000007</c:v>
                </c:pt>
                <c:pt idx="492">
                  <c:v>36.758872000000004</c:v>
                </c:pt>
                <c:pt idx="493">
                  <c:v>36.830638000000008</c:v>
                </c:pt>
                <c:pt idx="494">
                  <c:v>36.902404000000004</c:v>
                </c:pt>
                <c:pt idx="495">
                  <c:v>36.974170000000008</c:v>
                </c:pt>
                <c:pt idx="496">
                  <c:v>37.045936000000005</c:v>
                </c:pt>
                <c:pt idx="497">
                  <c:v>37.117702000000008</c:v>
                </c:pt>
                <c:pt idx="498">
                  <c:v>37.189468000000005</c:v>
                </c:pt>
                <c:pt idx="499">
                  <c:v>37.261234000000009</c:v>
                </c:pt>
                <c:pt idx="500">
                  <c:v>37.333000000000006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8A4-4EBC-AF52-98FEF0424C77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A035869D-6DB5-4D92-88A7-381DA82A4790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68A4-4EBC-AF52-98FEF0424C7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C5795E0-8515-4EC3-A3FE-46FF23FD44EB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68A4-4EBC-AF52-98FEF0424C7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2DFBDC6-595C-4C3E-BF81-B1FEA07A7FE2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68A4-4EBC-AF52-98FEF0424C7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655F116-6D8E-48E6-9F44-0CAC8C91E70A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68A4-4EBC-AF52-98FEF0424C7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68A4-4EBC-AF52-98FEF0424C7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68A4-4EBC-AF52-98FEF0424C7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68A4-4EBC-AF52-98FEF0424C77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'180.A0'!$K$9:$K$15</c:f>
              <c:numCache>
                <c:formatCode>General</c:formatCode>
                <c:ptCount val="7"/>
                <c:pt idx="0">
                  <c:v>9557</c:v>
                </c:pt>
                <c:pt idx="1">
                  <c:v>9572</c:v>
                </c:pt>
                <c:pt idx="2">
                  <c:v>12074</c:v>
                </c:pt>
                <c:pt idx="3">
                  <c:v>10336</c:v>
                </c:pt>
              </c:numCache>
            </c:numRef>
          </c:xVal>
          <c:yVal>
            <c:numRef>
              <c:f>'180.A0'!$L$9:$L$15</c:f>
              <c:numCache>
                <c:formatCode>0.00</c:formatCode>
                <c:ptCount val="7"/>
                <c:pt idx="0">
                  <c:v>26.852506000000002</c:v>
                </c:pt>
                <c:pt idx="1">
                  <c:v>26.892376000000002</c:v>
                </c:pt>
                <c:pt idx="2">
                  <c:v>33.542692000000002</c:v>
                </c:pt>
                <c:pt idx="3">
                  <c:v>28.923088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'180.A0'!$I$9:$I$15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68A4-4EBC-AF52-98FEF0424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'181.A0'!$Y$5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'181.A0'!$X$6:$X$506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19</c:v>
                </c:pt>
                <c:pt idx="2">
                  <c:v>38</c:v>
                </c:pt>
                <c:pt idx="3">
                  <c:v>57</c:v>
                </c:pt>
                <c:pt idx="4">
                  <c:v>76</c:v>
                </c:pt>
                <c:pt idx="5">
                  <c:v>95</c:v>
                </c:pt>
                <c:pt idx="6">
                  <c:v>114</c:v>
                </c:pt>
                <c:pt idx="7">
                  <c:v>133</c:v>
                </c:pt>
                <c:pt idx="8">
                  <c:v>152</c:v>
                </c:pt>
                <c:pt idx="9">
                  <c:v>171</c:v>
                </c:pt>
                <c:pt idx="10">
                  <c:v>190</c:v>
                </c:pt>
                <c:pt idx="11">
                  <c:v>209</c:v>
                </c:pt>
                <c:pt idx="12">
                  <c:v>228</c:v>
                </c:pt>
                <c:pt idx="13">
                  <c:v>247</c:v>
                </c:pt>
                <c:pt idx="14">
                  <c:v>266</c:v>
                </c:pt>
                <c:pt idx="15">
                  <c:v>285</c:v>
                </c:pt>
                <c:pt idx="16">
                  <c:v>304</c:v>
                </c:pt>
                <c:pt idx="17">
                  <c:v>323</c:v>
                </c:pt>
                <c:pt idx="18">
                  <c:v>342</c:v>
                </c:pt>
                <c:pt idx="19">
                  <c:v>361</c:v>
                </c:pt>
                <c:pt idx="20">
                  <c:v>380</c:v>
                </c:pt>
                <c:pt idx="21">
                  <c:v>399</c:v>
                </c:pt>
                <c:pt idx="22">
                  <c:v>418</c:v>
                </c:pt>
                <c:pt idx="23">
                  <c:v>437</c:v>
                </c:pt>
                <c:pt idx="24">
                  <c:v>456</c:v>
                </c:pt>
                <c:pt idx="25">
                  <c:v>475</c:v>
                </c:pt>
                <c:pt idx="26">
                  <c:v>494</c:v>
                </c:pt>
                <c:pt idx="27">
                  <c:v>513</c:v>
                </c:pt>
                <c:pt idx="28">
                  <c:v>532</c:v>
                </c:pt>
                <c:pt idx="29">
                  <c:v>551</c:v>
                </c:pt>
                <c:pt idx="30">
                  <c:v>570</c:v>
                </c:pt>
                <c:pt idx="31">
                  <c:v>589</c:v>
                </c:pt>
                <c:pt idx="32">
                  <c:v>608</c:v>
                </c:pt>
                <c:pt idx="33">
                  <c:v>627</c:v>
                </c:pt>
                <c:pt idx="34">
                  <c:v>646</c:v>
                </c:pt>
                <c:pt idx="35">
                  <c:v>665</c:v>
                </c:pt>
                <c:pt idx="36">
                  <c:v>684</c:v>
                </c:pt>
                <c:pt idx="37">
                  <c:v>703</c:v>
                </c:pt>
                <c:pt idx="38">
                  <c:v>722</c:v>
                </c:pt>
                <c:pt idx="39">
                  <c:v>741</c:v>
                </c:pt>
                <c:pt idx="40">
                  <c:v>760</c:v>
                </c:pt>
                <c:pt idx="41">
                  <c:v>779</c:v>
                </c:pt>
                <c:pt idx="42">
                  <c:v>798</c:v>
                </c:pt>
                <c:pt idx="43">
                  <c:v>817</c:v>
                </c:pt>
                <c:pt idx="44">
                  <c:v>836</c:v>
                </c:pt>
                <c:pt idx="45">
                  <c:v>855</c:v>
                </c:pt>
                <c:pt idx="46">
                  <c:v>874</c:v>
                </c:pt>
                <c:pt idx="47">
                  <c:v>893</c:v>
                </c:pt>
                <c:pt idx="48">
                  <c:v>912</c:v>
                </c:pt>
                <c:pt idx="49">
                  <c:v>931</c:v>
                </c:pt>
                <c:pt idx="50">
                  <c:v>950</c:v>
                </c:pt>
                <c:pt idx="51">
                  <c:v>969</c:v>
                </c:pt>
                <c:pt idx="52">
                  <c:v>988</c:v>
                </c:pt>
                <c:pt idx="53">
                  <c:v>1007</c:v>
                </c:pt>
                <c:pt idx="54">
                  <c:v>1026</c:v>
                </c:pt>
                <c:pt idx="55">
                  <c:v>1045</c:v>
                </c:pt>
                <c:pt idx="56">
                  <c:v>1064</c:v>
                </c:pt>
                <c:pt idx="57">
                  <c:v>1083</c:v>
                </c:pt>
                <c:pt idx="58">
                  <c:v>1102</c:v>
                </c:pt>
                <c:pt idx="59">
                  <c:v>1121</c:v>
                </c:pt>
                <c:pt idx="60">
                  <c:v>1140</c:v>
                </c:pt>
                <c:pt idx="61">
                  <c:v>1159</c:v>
                </c:pt>
                <c:pt idx="62">
                  <c:v>1178</c:v>
                </c:pt>
                <c:pt idx="63">
                  <c:v>1197</c:v>
                </c:pt>
                <c:pt idx="64">
                  <c:v>1216</c:v>
                </c:pt>
                <c:pt idx="65">
                  <c:v>1235</c:v>
                </c:pt>
                <c:pt idx="66">
                  <c:v>1254</c:v>
                </c:pt>
                <c:pt idx="67">
                  <c:v>1273</c:v>
                </c:pt>
                <c:pt idx="68">
                  <c:v>1292</c:v>
                </c:pt>
                <c:pt idx="69">
                  <c:v>1311</c:v>
                </c:pt>
                <c:pt idx="70">
                  <c:v>1330</c:v>
                </c:pt>
                <c:pt idx="71">
                  <c:v>1349</c:v>
                </c:pt>
                <c:pt idx="72">
                  <c:v>1368</c:v>
                </c:pt>
                <c:pt idx="73">
                  <c:v>1387</c:v>
                </c:pt>
                <c:pt idx="74">
                  <c:v>1406</c:v>
                </c:pt>
                <c:pt idx="75">
                  <c:v>1425</c:v>
                </c:pt>
                <c:pt idx="76">
                  <c:v>1444</c:v>
                </c:pt>
                <c:pt idx="77">
                  <c:v>1463</c:v>
                </c:pt>
                <c:pt idx="78">
                  <c:v>1482</c:v>
                </c:pt>
                <c:pt idx="79">
                  <c:v>1501</c:v>
                </c:pt>
                <c:pt idx="80">
                  <c:v>1520</c:v>
                </c:pt>
                <c:pt idx="81">
                  <c:v>1539</c:v>
                </c:pt>
                <c:pt idx="82">
                  <c:v>1558</c:v>
                </c:pt>
                <c:pt idx="83">
                  <c:v>1577</c:v>
                </c:pt>
                <c:pt idx="84">
                  <c:v>1596</c:v>
                </c:pt>
                <c:pt idx="85">
                  <c:v>1615</c:v>
                </c:pt>
                <c:pt idx="86">
                  <c:v>1634</c:v>
                </c:pt>
                <c:pt idx="87">
                  <c:v>1653</c:v>
                </c:pt>
                <c:pt idx="88">
                  <c:v>1672</c:v>
                </c:pt>
                <c:pt idx="89">
                  <c:v>1691</c:v>
                </c:pt>
                <c:pt idx="90">
                  <c:v>1710</c:v>
                </c:pt>
                <c:pt idx="91">
                  <c:v>1729</c:v>
                </c:pt>
                <c:pt idx="92">
                  <c:v>1748</c:v>
                </c:pt>
                <c:pt idx="93">
                  <c:v>1767</c:v>
                </c:pt>
                <c:pt idx="94">
                  <c:v>1786</c:v>
                </c:pt>
                <c:pt idx="95">
                  <c:v>1805</c:v>
                </c:pt>
                <c:pt idx="96">
                  <c:v>1824</c:v>
                </c:pt>
                <c:pt idx="97">
                  <c:v>1843</c:v>
                </c:pt>
                <c:pt idx="98">
                  <c:v>1862</c:v>
                </c:pt>
                <c:pt idx="99">
                  <c:v>1881</c:v>
                </c:pt>
                <c:pt idx="100">
                  <c:v>1900</c:v>
                </c:pt>
                <c:pt idx="101">
                  <c:v>1919</c:v>
                </c:pt>
                <c:pt idx="102">
                  <c:v>1938</c:v>
                </c:pt>
                <c:pt idx="103">
                  <c:v>1957</c:v>
                </c:pt>
                <c:pt idx="104">
                  <c:v>1976</c:v>
                </c:pt>
                <c:pt idx="105">
                  <c:v>1995</c:v>
                </c:pt>
                <c:pt idx="106">
                  <c:v>2014</c:v>
                </c:pt>
                <c:pt idx="107">
                  <c:v>2033</c:v>
                </c:pt>
                <c:pt idx="108">
                  <c:v>2052</c:v>
                </c:pt>
                <c:pt idx="109">
                  <c:v>2071</c:v>
                </c:pt>
                <c:pt idx="110">
                  <c:v>2090</c:v>
                </c:pt>
                <c:pt idx="111">
                  <c:v>2109</c:v>
                </c:pt>
                <c:pt idx="112">
                  <c:v>2128</c:v>
                </c:pt>
                <c:pt idx="113">
                  <c:v>2147</c:v>
                </c:pt>
                <c:pt idx="114">
                  <c:v>2166</c:v>
                </c:pt>
                <c:pt idx="115">
                  <c:v>2185</c:v>
                </c:pt>
                <c:pt idx="116">
                  <c:v>2204</c:v>
                </c:pt>
                <c:pt idx="117">
                  <c:v>2223</c:v>
                </c:pt>
                <c:pt idx="118">
                  <c:v>2242</c:v>
                </c:pt>
                <c:pt idx="119">
                  <c:v>2261</c:v>
                </c:pt>
                <c:pt idx="120">
                  <c:v>2280</c:v>
                </c:pt>
                <c:pt idx="121">
                  <c:v>2299</c:v>
                </c:pt>
                <c:pt idx="122">
                  <c:v>2318</c:v>
                </c:pt>
                <c:pt idx="123">
                  <c:v>2337</c:v>
                </c:pt>
                <c:pt idx="124">
                  <c:v>2356</c:v>
                </c:pt>
                <c:pt idx="125">
                  <c:v>2375</c:v>
                </c:pt>
                <c:pt idx="126">
                  <c:v>2394</c:v>
                </c:pt>
                <c:pt idx="127">
                  <c:v>2413</c:v>
                </c:pt>
                <c:pt idx="128">
                  <c:v>2432</c:v>
                </c:pt>
                <c:pt idx="129">
                  <c:v>2451</c:v>
                </c:pt>
                <c:pt idx="130">
                  <c:v>2470</c:v>
                </c:pt>
                <c:pt idx="131">
                  <c:v>2489</c:v>
                </c:pt>
                <c:pt idx="132">
                  <c:v>2508</c:v>
                </c:pt>
                <c:pt idx="133">
                  <c:v>2527</c:v>
                </c:pt>
                <c:pt idx="134">
                  <c:v>2546</c:v>
                </c:pt>
                <c:pt idx="135">
                  <c:v>2565</c:v>
                </c:pt>
                <c:pt idx="136">
                  <c:v>2584</c:v>
                </c:pt>
                <c:pt idx="137">
                  <c:v>2603</c:v>
                </c:pt>
                <c:pt idx="138">
                  <c:v>2622</c:v>
                </c:pt>
                <c:pt idx="139">
                  <c:v>2641</c:v>
                </c:pt>
                <c:pt idx="140">
                  <c:v>2660</c:v>
                </c:pt>
                <c:pt idx="141">
                  <c:v>2679</c:v>
                </c:pt>
                <c:pt idx="142">
                  <c:v>2698</c:v>
                </c:pt>
                <c:pt idx="143">
                  <c:v>2717</c:v>
                </c:pt>
                <c:pt idx="144">
                  <c:v>2736</c:v>
                </c:pt>
                <c:pt idx="145">
                  <c:v>2755</c:v>
                </c:pt>
                <c:pt idx="146">
                  <c:v>2774</c:v>
                </c:pt>
                <c:pt idx="147">
                  <c:v>2793</c:v>
                </c:pt>
                <c:pt idx="148">
                  <c:v>2812</c:v>
                </c:pt>
                <c:pt idx="149">
                  <c:v>2831</c:v>
                </c:pt>
                <c:pt idx="150">
                  <c:v>2850</c:v>
                </c:pt>
                <c:pt idx="151">
                  <c:v>2869</c:v>
                </c:pt>
                <c:pt idx="152">
                  <c:v>2888</c:v>
                </c:pt>
                <c:pt idx="153">
                  <c:v>2907</c:v>
                </c:pt>
                <c:pt idx="154">
                  <c:v>2926</c:v>
                </c:pt>
                <c:pt idx="155">
                  <c:v>2945</c:v>
                </c:pt>
                <c:pt idx="156">
                  <c:v>2964</c:v>
                </c:pt>
                <c:pt idx="157">
                  <c:v>2983</c:v>
                </c:pt>
                <c:pt idx="158">
                  <c:v>3002</c:v>
                </c:pt>
                <c:pt idx="159">
                  <c:v>3021</c:v>
                </c:pt>
                <c:pt idx="160">
                  <c:v>3040</c:v>
                </c:pt>
                <c:pt idx="161">
                  <c:v>3059</c:v>
                </c:pt>
                <c:pt idx="162">
                  <c:v>3078</c:v>
                </c:pt>
                <c:pt idx="163">
                  <c:v>3097</c:v>
                </c:pt>
                <c:pt idx="164">
                  <c:v>3116</c:v>
                </c:pt>
                <c:pt idx="165">
                  <c:v>3135</c:v>
                </c:pt>
                <c:pt idx="166">
                  <c:v>3154</c:v>
                </c:pt>
                <c:pt idx="167">
                  <c:v>3173</c:v>
                </c:pt>
                <c:pt idx="168">
                  <c:v>3192</c:v>
                </c:pt>
                <c:pt idx="169">
                  <c:v>3211</c:v>
                </c:pt>
                <c:pt idx="170">
                  <c:v>3230</c:v>
                </c:pt>
                <c:pt idx="171">
                  <c:v>3249</c:v>
                </c:pt>
                <c:pt idx="172">
                  <c:v>3268</c:v>
                </c:pt>
                <c:pt idx="173">
                  <c:v>3287</c:v>
                </c:pt>
                <c:pt idx="174">
                  <c:v>3306</c:v>
                </c:pt>
                <c:pt idx="175">
                  <c:v>3325</c:v>
                </c:pt>
                <c:pt idx="176">
                  <c:v>3344</c:v>
                </c:pt>
                <c:pt idx="177">
                  <c:v>3363</c:v>
                </c:pt>
                <c:pt idx="178">
                  <c:v>3382</c:v>
                </c:pt>
                <c:pt idx="179">
                  <c:v>3401</c:v>
                </c:pt>
                <c:pt idx="180">
                  <c:v>3420</c:v>
                </c:pt>
                <c:pt idx="181">
                  <c:v>3439</c:v>
                </c:pt>
                <c:pt idx="182">
                  <c:v>3458</c:v>
                </c:pt>
                <c:pt idx="183">
                  <c:v>3477</c:v>
                </c:pt>
                <c:pt idx="184">
                  <c:v>3496</c:v>
                </c:pt>
                <c:pt idx="185">
                  <c:v>3515</c:v>
                </c:pt>
                <c:pt idx="186">
                  <c:v>3534</c:v>
                </c:pt>
                <c:pt idx="187">
                  <c:v>3553</c:v>
                </c:pt>
                <c:pt idx="188">
                  <c:v>3572</c:v>
                </c:pt>
                <c:pt idx="189">
                  <c:v>3591</c:v>
                </c:pt>
                <c:pt idx="190">
                  <c:v>3610</c:v>
                </c:pt>
                <c:pt idx="191">
                  <c:v>3629</c:v>
                </c:pt>
                <c:pt idx="192">
                  <c:v>3648</c:v>
                </c:pt>
                <c:pt idx="193">
                  <c:v>3667</c:v>
                </c:pt>
                <c:pt idx="194">
                  <c:v>3686</c:v>
                </c:pt>
                <c:pt idx="195">
                  <c:v>3705</c:v>
                </c:pt>
                <c:pt idx="196">
                  <c:v>3724</c:v>
                </c:pt>
                <c:pt idx="197">
                  <c:v>3743</c:v>
                </c:pt>
                <c:pt idx="198">
                  <c:v>3762</c:v>
                </c:pt>
                <c:pt idx="199">
                  <c:v>3781</c:v>
                </c:pt>
                <c:pt idx="200">
                  <c:v>3800</c:v>
                </c:pt>
                <c:pt idx="201">
                  <c:v>3819</c:v>
                </c:pt>
                <c:pt idx="202">
                  <c:v>3838</c:v>
                </c:pt>
                <c:pt idx="203">
                  <c:v>3857</c:v>
                </c:pt>
                <c:pt idx="204">
                  <c:v>3876</c:v>
                </c:pt>
                <c:pt idx="205">
                  <c:v>3895</c:v>
                </c:pt>
                <c:pt idx="206">
                  <c:v>3914</c:v>
                </c:pt>
                <c:pt idx="207">
                  <c:v>3933</c:v>
                </c:pt>
                <c:pt idx="208">
                  <c:v>3952</c:v>
                </c:pt>
                <c:pt idx="209">
                  <c:v>3971</c:v>
                </c:pt>
                <c:pt idx="210">
                  <c:v>3990</c:v>
                </c:pt>
                <c:pt idx="211">
                  <c:v>4009</c:v>
                </c:pt>
                <c:pt idx="212">
                  <c:v>4028</c:v>
                </c:pt>
                <c:pt idx="213">
                  <c:v>4047</c:v>
                </c:pt>
                <c:pt idx="214">
                  <c:v>4066</c:v>
                </c:pt>
                <c:pt idx="215">
                  <c:v>4085</c:v>
                </c:pt>
                <c:pt idx="216">
                  <c:v>4104</c:v>
                </c:pt>
                <c:pt idx="217">
                  <c:v>4123</c:v>
                </c:pt>
                <c:pt idx="218">
                  <c:v>4142</c:v>
                </c:pt>
                <c:pt idx="219">
                  <c:v>4161</c:v>
                </c:pt>
                <c:pt idx="220">
                  <c:v>4180</c:v>
                </c:pt>
                <c:pt idx="221">
                  <c:v>4199</c:v>
                </c:pt>
                <c:pt idx="222">
                  <c:v>4218</c:v>
                </c:pt>
                <c:pt idx="223">
                  <c:v>4237</c:v>
                </c:pt>
                <c:pt idx="224">
                  <c:v>4256</c:v>
                </c:pt>
                <c:pt idx="225">
                  <c:v>4275</c:v>
                </c:pt>
                <c:pt idx="226">
                  <c:v>4294</c:v>
                </c:pt>
                <c:pt idx="227">
                  <c:v>4313</c:v>
                </c:pt>
                <c:pt idx="228">
                  <c:v>4332</c:v>
                </c:pt>
                <c:pt idx="229">
                  <c:v>4351</c:v>
                </c:pt>
                <c:pt idx="230">
                  <c:v>4370</c:v>
                </c:pt>
                <c:pt idx="231">
                  <c:v>4389</c:v>
                </c:pt>
                <c:pt idx="232">
                  <c:v>4408</c:v>
                </c:pt>
                <c:pt idx="233">
                  <c:v>4427</c:v>
                </c:pt>
                <c:pt idx="234">
                  <c:v>4446</c:v>
                </c:pt>
                <c:pt idx="235">
                  <c:v>4465</c:v>
                </c:pt>
                <c:pt idx="236">
                  <c:v>4484</c:v>
                </c:pt>
                <c:pt idx="237">
                  <c:v>4503</c:v>
                </c:pt>
                <c:pt idx="238">
                  <c:v>4522</c:v>
                </c:pt>
                <c:pt idx="239">
                  <c:v>4541</c:v>
                </c:pt>
                <c:pt idx="240">
                  <c:v>4560</c:v>
                </c:pt>
                <c:pt idx="241">
                  <c:v>4579</c:v>
                </c:pt>
                <c:pt idx="242">
                  <c:v>4598</c:v>
                </c:pt>
                <c:pt idx="243">
                  <c:v>4617</c:v>
                </c:pt>
                <c:pt idx="244">
                  <c:v>4636</c:v>
                </c:pt>
                <c:pt idx="245">
                  <c:v>4655</c:v>
                </c:pt>
                <c:pt idx="246">
                  <c:v>4674</c:v>
                </c:pt>
                <c:pt idx="247">
                  <c:v>4693</c:v>
                </c:pt>
                <c:pt idx="248">
                  <c:v>4712</c:v>
                </c:pt>
                <c:pt idx="249">
                  <c:v>4731</c:v>
                </c:pt>
                <c:pt idx="250">
                  <c:v>4750</c:v>
                </c:pt>
                <c:pt idx="251">
                  <c:v>4769</c:v>
                </c:pt>
                <c:pt idx="252">
                  <c:v>4788</c:v>
                </c:pt>
                <c:pt idx="253">
                  <c:v>4807</c:v>
                </c:pt>
                <c:pt idx="254">
                  <c:v>4826</c:v>
                </c:pt>
                <c:pt idx="255">
                  <c:v>4845</c:v>
                </c:pt>
                <c:pt idx="256">
                  <c:v>4864</c:v>
                </c:pt>
                <c:pt idx="257">
                  <c:v>4883</c:v>
                </c:pt>
                <c:pt idx="258">
                  <c:v>4902</c:v>
                </c:pt>
                <c:pt idx="259">
                  <c:v>4921</c:v>
                </c:pt>
                <c:pt idx="260">
                  <c:v>4940</c:v>
                </c:pt>
                <c:pt idx="261">
                  <c:v>4959</c:v>
                </c:pt>
                <c:pt idx="262">
                  <c:v>4978</c:v>
                </c:pt>
                <c:pt idx="263">
                  <c:v>4997</c:v>
                </c:pt>
                <c:pt idx="264">
                  <c:v>5016</c:v>
                </c:pt>
                <c:pt idx="265">
                  <c:v>5035</c:v>
                </c:pt>
                <c:pt idx="266">
                  <c:v>5054</c:v>
                </c:pt>
                <c:pt idx="267">
                  <c:v>5073</c:v>
                </c:pt>
                <c:pt idx="268">
                  <c:v>5092</c:v>
                </c:pt>
                <c:pt idx="269">
                  <c:v>5111</c:v>
                </c:pt>
                <c:pt idx="270">
                  <c:v>5130</c:v>
                </c:pt>
                <c:pt idx="271">
                  <c:v>5149</c:v>
                </c:pt>
                <c:pt idx="272">
                  <c:v>5168</c:v>
                </c:pt>
                <c:pt idx="273">
                  <c:v>5187</c:v>
                </c:pt>
                <c:pt idx="274">
                  <c:v>5206</c:v>
                </c:pt>
                <c:pt idx="275">
                  <c:v>5225</c:v>
                </c:pt>
                <c:pt idx="276">
                  <c:v>5244</c:v>
                </c:pt>
                <c:pt idx="277">
                  <c:v>5263</c:v>
                </c:pt>
                <c:pt idx="278">
                  <c:v>5282</c:v>
                </c:pt>
                <c:pt idx="279">
                  <c:v>5301</c:v>
                </c:pt>
                <c:pt idx="280">
                  <c:v>5320</c:v>
                </c:pt>
                <c:pt idx="281">
                  <c:v>5339</c:v>
                </c:pt>
                <c:pt idx="282">
                  <c:v>5358</c:v>
                </c:pt>
                <c:pt idx="283">
                  <c:v>5377</c:v>
                </c:pt>
                <c:pt idx="284">
                  <c:v>5396</c:v>
                </c:pt>
                <c:pt idx="285">
                  <c:v>5415</c:v>
                </c:pt>
                <c:pt idx="286">
                  <c:v>5434</c:v>
                </c:pt>
                <c:pt idx="287">
                  <c:v>5453</c:v>
                </c:pt>
                <c:pt idx="288">
                  <c:v>5472</c:v>
                </c:pt>
                <c:pt idx="289">
                  <c:v>5491</c:v>
                </c:pt>
                <c:pt idx="290">
                  <c:v>5510</c:v>
                </c:pt>
                <c:pt idx="291">
                  <c:v>5529</c:v>
                </c:pt>
                <c:pt idx="292">
                  <c:v>5548</c:v>
                </c:pt>
                <c:pt idx="293">
                  <c:v>5567</c:v>
                </c:pt>
                <c:pt idx="294">
                  <c:v>5586</c:v>
                </c:pt>
                <c:pt idx="295">
                  <c:v>5605</c:v>
                </c:pt>
                <c:pt idx="296">
                  <c:v>5624</c:v>
                </c:pt>
                <c:pt idx="297">
                  <c:v>5643</c:v>
                </c:pt>
                <c:pt idx="298">
                  <c:v>5662</c:v>
                </c:pt>
                <c:pt idx="299">
                  <c:v>5681</c:v>
                </c:pt>
                <c:pt idx="300">
                  <c:v>5700</c:v>
                </c:pt>
                <c:pt idx="301">
                  <c:v>5719</c:v>
                </c:pt>
                <c:pt idx="302">
                  <c:v>5738</c:v>
                </c:pt>
                <c:pt idx="303">
                  <c:v>5757</c:v>
                </c:pt>
                <c:pt idx="304">
                  <c:v>5776</c:v>
                </c:pt>
                <c:pt idx="305">
                  <c:v>5795</c:v>
                </c:pt>
                <c:pt idx="306">
                  <c:v>5814</c:v>
                </c:pt>
                <c:pt idx="307">
                  <c:v>5833</c:v>
                </c:pt>
                <c:pt idx="308">
                  <c:v>5852</c:v>
                </c:pt>
                <c:pt idx="309">
                  <c:v>5871</c:v>
                </c:pt>
                <c:pt idx="310">
                  <c:v>5890</c:v>
                </c:pt>
                <c:pt idx="311">
                  <c:v>5909</c:v>
                </c:pt>
                <c:pt idx="312">
                  <c:v>5928</c:v>
                </c:pt>
                <c:pt idx="313">
                  <c:v>5947</c:v>
                </c:pt>
                <c:pt idx="314">
                  <c:v>5966</c:v>
                </c:pt>
                <c:pt idx="315">
                  <c:v>5985</c:v>
                </c:pt>
                <c:pt idx="316">
                  <c:v>6004</c:v>
                </c:pt>
                <c:pt idx="317">
                  <c:v>6023</c:v>
                </c:pt>
                <c:pt idx="318">
                  <c:v>6042</c:v>
                </c:pt>
                <c:pt idx="319">
                  <c:v>6061</c:v>
                </c:pt>
                <c:pt idx="320">
                  <c:v>6080</c:v>
                </c:pt>
                <c:pt idx="321">
                  <c:v>6099</c:v>
                </c:pt>
                <c:pt idx="322">
                  <c:v>6118</c:v>
                </c:pt>
                <c:pt idx="323">
                  <c:v>6137</c:v>
                </c:pt>
                <c:pt idx="324">
                  <c:v>6156</c:v>
                </c:pt>
                <c:pt idx="325">
                  <c:v>6175</c:v>
                </c:pt>
                <c:pt idx="326">
                  <c:v>6194</c:v>
                </c:pt>
                <c:pt idx="327">
                  <c:v>6213</c:v>
                </c:pt>
                <c:pt idx="328">
                  <c:v>6232</c:v>
                </c:pt>
                <c:pt idx="329">
                  <c:v>6251</c:v>
                </c:pt>
                <c:pt idx="330">
                  <c:v>6270</c:v>
                </c:pt>
                <c:pt idx="331">
                  <c:v>6289</c:v>
                </c:pt>
                <c:pt idx="332">
                  <c:v>6308</c:v>
                </c:pt>
                <c:pt idx="333">
                  <c:v>6327</c:v>
                </c:pt>
                <c:pt idx="334">
                  <c:v>6346</c:v>
                </c:pt>
                <c:pt idx="335">
                  <c:v>6365</c:v>
                </c:pt>
                <c:pt idx="336">
                  <c:v>6384</c:v>
                </c:pt>
                <c:pt idx="337">
                  <c:v>6403</c:v>
                </c:pt>
                <c:pt idx="338">
                  <c:v>6422</c:v>
                </c:pt>
                <c:pt idx="339">
                  <c:v>6441</c:v>
                </c:pt>
                <c:pt idx="340">
                  <c:v>6460</c:v>
                </c:pt>
                <c:pt idx="341">
                  <c:v>6479</c:v>
                </c:pt>
                <c:pt idx="342">
                  <c:v>6498</c:v>
                </c:pt>
                <c:pt idx="343">
                  <c:v>6517</c:v>
                </c:pt>
                <c:pt idx="344">
                  <c:v>6536</c:v>
                </c:pt>
                <c:pt idx="345">
                  <c:v>6555</c:v>
                </c:pt>
                <c:pt idx="346">
                  <c:v>6574</c:v>
                </c:pt>
                <c:pt idx="347">
                  <c:v>6593</c:v>
                </c:pt>
                <c:pt idx="348">
                  <c:v>6612</c:v>
                </c:pt>
                <c:pt idx="349">
                  <c:v>6631</c:v>
                </c:pt>
                <c:pt idx="350">
                  <c:v>6650</c:v>
                </c:pt>
                <c:pt idx="351">
                  <c:v>6669</c:v>
                </c:pt>
                <c:pt idx="352">
                  <c:v>6688</c:v>
                </c:pt>
                <c:pt idx="353">
                  <c:v>6707</c:v>
                </c:pt>
                <c:pt idx="354">
                  <c:v>6726</c:v>
                </c:pt>
                <c:pt idx="355">
                  <c:v>6745</c:v>
                </c:pt>
                <c:pt idx="356">
                  <c:v>6764</c:v>
                </c:pt>
                <c:pt idx="357">
                  <c:v>6783</c:v>
                </c:pt>
                <c:pt idx="358">
                  <c:v>6802</c:v>
                </c:pt>
                <c:pt idx="359">
                  <c:v>6821</c:v>
                </c:pt>
                <c:pt idx="360">
                  <c:v>6840</c:v>
                </c:pt>
                <c:pt idx="361">
                  <c:v>6859</c:v>
                </c:pt>
                <c:pt idx="362">
                  <c:v>6878</c:v>
                </c:pt>
                <c:pt idx="363">
                  <c:v>6897</c:v>
                </c:pt>
                <c:pt idx="364">
                  <c:v>6916</c:v>
                </c:pt>
                <c:pt idx="365">
                  <c:v>6935</c:v>
                </c:pt>
                <c:pt idx="366">
                  <c:v>6954</c:v>
                </c:pt>
                <c:pt idx="367">
                  <c:v>6973</c:v>
                </c:pt>
                <c:pt idx="368">
                  <c:v>6992</c:v>
                </c:pt>
                <c:pt idx="369">
                  <c:v>7011</c:v>
                </c:pt>
                <c:pt idx="370">
                  <c:v>7030</c:v>
                </c:pt>
                <c:pt idx="371">
                  <c:v>7049</c:v>
                </c:pt>
                <c:pt idx="372">
                  <c:v>7068</c:v>
                </c:pt>
                <c:pt idx="373">
                  <c:v>7087</c:v>
                </c:pt>
                <c:pt idx="374">
                  <c:v>7106</c:v>
                </c:pt>
                <c:pt idx="375">
                  <c:v>7125</c:v>
                </c:pt>
                <c:pt idx="376">
                  <c:v>7144</c:v>
                </c:pt>
                <c:pt idx="377">
                  <c:v>7163</c:v>
                </c:pt>
                <c:pt idx="378">
                  <c:v>7182</c:v>
                </c:pt>
                <c:pt idx="379">
                  <c:v>7201</c:v>
                </c:pt>
                <c:pt idx="380">
                  <c:v>7220</c:v>
                </c:pt>
                <c:pt idx="381">
                  <c:v>7239</c:v>
                </c:pt>
                <c:pt idx="382">
                  <c:v>7258</c:v>
                </c:pt>
                <c:pt idx="383">
                  <c:v>7277</c:v>
                </c:pt>
                <c:pt idx="384">
                  <c:v>7296</c:v>
                </c:pt>
                <c:pt idx="385">
                  <c:v>7315</c:v>
                </c:pt>
                <c:pt idx="386">
                  <c:v>7334</c:v>
                </c:pt>
                <c:pt idx="387">
                  <c:v>7353</c:v>
                </c:pt>
                <c:pt idx="388">
                  <c:v>7372</c:v>
                </c:pt>
                <c:pt idx="389">
                  <c:v>7391</c:v>
                </c:pt>
                <c:pt idx="390">
                  <c:v>7410</c:v>
                </c:pt>
                <c:pt idx="391">
                  <c:v>7429</c:v>
                </c:pt>
                <c:pt idx="392">
                  <c:v>7448</c:v>
                </c:pt>
                <c:pt idx="393">
                  <c:v>7467</c:v>
                </c:pt>
                <c:pt idx="394">
                  <c:v>7486</c:v>
                </c:pt>
                <c:pt idx="395">
                  <c:v>7505</c:v>
                </c:pt>
                <c:pt idx="396">
                  <c:v>7524</c:v>
                </c:pt>
                <c:pt idx="397">
                  <c:v>7543</c:v>
                </c:pt>
                <c:pt idx="398">
                  <c:v>7562</c:v>
                </c:pt>
                <c:pt idx="399">
                  <c:v>7581</c:v>
                </c:pt>
                <c:pt idx="400">
                  <c:v>7600</c:v>
                </c:pt>
                <c:pt idx="401">
                  <c:v>7619</c:v>
                </c:pt>
                <c:pt idx="402">
                  <c:v>7638</c:v>
                </c:pt>
                <c:pt idx="403">
                  <c:v>7657</c:v>
                </c:pt>
                <c:pt idx="404">
                  <c:v>7676</c:v>
                </c:pt>
                <c:pt idx="405">
                  <c:v>7695</c:v>
                </c:pt>
                <c:pt idx="406">
                  <c:v>7714</c:v>
                </c:pt>
                <c:pt idx="407">
                  <c:v>7733</c:v>
                </c:pt>
                <c:pt idx="408">
                  <c:v>7752</c:v>
                </c:pt>
                <c:pt idx="409">
                  <c:v>7771</c:v>
                </c:pt>
                <c:pt idx="410">
                  <c:v>7790</c:v>
                </c:pt>
                <c:pt idx="411">
                  <c:v>7809</c:v>
                </c:pt>
                <c:pt idx="412">
                  <c:v>7828</c:v>
                </c:pt>
                <c:pt idx="413">
                  <c:v>7847</c:v>
                </c:pt>
                <c:pt idx="414">
                  <c:v>7866</c:v>
                </c:pt>
                <c:pt idx="415">
                  <c:v>7885</c:v>
                </c:pt>
                <c:pt idx="416">
                  <c:v>7904</c:v>
                </c:pt>
                <c:pt idx="417">
                  <c:v>7923</c:v>
                </c:pt>
                <c:pt idx="418">
                  <c:v>7942</c:v>
                </c:pt>
                <c:pt idx="419">
                  <c:v>7961</c:v>
                </c:pt>
                <c:pt idx="420">
                  <c:v>7980</c:v>
                </c:pt>
                <c:pt idx="421">
                  <c:v>7999</c:v>
                </c:pt>
                <c:pt idx="422">
                  <c:v>8018</c:v>
                </c:pt>
                <c:pt idx="423">
                  <c:v>8037</c:v>
                </c:pt>
                <c:pt idx="424">
                  <c:v>8056</c:v>
                </c:pt>
                <c:pt idx="425">
                  <c:v>8075</c:v>
                </c:pt>
                <c:pt idx="426">
                  <c:v>8094</c:v>
                </c:pt>
                <c:pt idx="427">
                  <c:v>8113</c:v>
                </c:pt>
                <c:pt idx="428">
                  <c:v>8132</c:v>
                </c:pt>
                <c:pt idx="429">
                  <c:v>8151</c:v>
                </c:pt>
                <c:pt idx="430">
                  <c:v>8170</c:v>
                </c:pt>
                <c:pt idx="431">
                  <c:v>8189</c:v>
                </c:pt>
                <c:pt idx="432">
                  <c:v>8208</c:v>
                </c:pt>
                <c:pt idx="433">
                  <c:v>8227</c:v>
                </c:pt>
                <c:pt idx="434">
                  <c:v>8246</c:v>
                </c:pt>
                <c:pt idx="435">
                  <c:v>8265</c:v>
                </c:pt>
                <c:pt idx="436">
                  <c:v>8284</c:v>
                </c:pt>
                <c:pt idx="437">
                  <c:v>8303</c:v>
                </c:pt>
                <c:pt idx="438">
                  <c:v>8322</c:v>
                </c:pt>
                <c:pt idx="439">
                  <c:v>8341</c:v>
                </c:pt>
                <c:pt idx="440">
                  <c:v>8360</c:v>
                </c:pt>
                <c:pt idx="441">
                  <c:v>8379</c:v>
                </c:pt>
                <c:pt idx="442">
                  <c:v>8398</c:v>
                </c:pt>
                <c:pt idx="443">
                  <c:v>8417</c:v>
                </c:pt>
                <c:pt idx="444">
                  <c:v>8436</c:v>
                </c:pt>
                <c:pt idx="445">
                  <c:v>8455</c:v>
                </c:pt>
                <c:pt idx="446">
                  <c:v>8474</c:v>
                </c:pt>
                <c:pt idx="447">
                  <c:v>8493</c:v>
                </c:pt>
                <c:pt idx="448">
                  <c:v>8512</c:v>
                </c:pt>
                <c:pt idx="449">
                  <c:v>8531</c:v>
                </c:pt>
                <c:pt idx="450">
                  <c:v>8550</c:v>
                </c:pt>
                <c:pt idx="451">
                  <c:v>8569</c:v>
                </c:pt>
                <c:pt idx="452">
                  <c:v>8588</c:v>
                </c:pt>
                <c:pt idx="453">
                  <c:v>8607</c:v>
                </c:pt>
                <c:pt idx="454">
                  <c:v>8626</c:v>
                </c:pt>
                <c:pt idx="455">
                  <c:v>8645</c:v>
                </c:pt>
                <c:pt idx="456">
                  <c:v>8664</c:v>
                </c:pt>
                <c:pt idx="457">
                  <c:v>8683</c:v>
                </c:pt>
                <c:pt idx="458">
                  <c:v>8702</c:v>
                </c:pt>
                <c:pt idx="459">
                  <c:v>8721</c:v>
                </c:pt>
                <c:pt idx="460">
                  <c:v>8740</c:v>
                </c:pt>
                <c:pt idx="461">
                  <c:v>8759</c:v>
                </c:pt>
                <c:pt idx="462">
                  <c:v>8778</c:v>
                </c:pt>
                <c:pt idx="463">
                  <c:v>8797</c:v>
                </c:pt>
                <c:pt idx="464">
                  <c:v>8816</c:v>
                </c:pt>
                <c:pt idx="465">
                  <c:v>8835</c:v>
                </c:pt>
                <c:pt idx="466">
                  <c:v>8854</c:v>
                </c:pt>
                <c:pt idx="467">
                  <c:v>8873</c:v>
                </c:pt>
                <c:pt idx="468">
                  <c:v>8892</c:v>
                </c:pt>
                <c:pt idx="469">
                  <c:v>8911</c:v>
                </c:pt>
                <c:pt idx="470">
                  <c:v>8930</c:v>
                </c:pt>
                <c:pt idx="471">
                  <c:v>8949</c:v>
                </c:pt>
                <c:pt idx="472">
                  <c:v>8968</c:v>
                </c:pt>
                <c:pt idx="473">
                  <c:v>8987</c:v>
                </c:pt>
                <c:pt idx="474">
                  <c:v>9006</c:v>
                </c:pt>
                <c:pt idx="475">
                  <c:v>9025</c:v>
                </c:pt>
                <c:pt idx="476">
                  <c:v>9044</c:v>
                </c:pt>
                <c:pt idx="477">
                  <c:v>9063</c:v>
                </c:pt>
                <c:pt idx="478">
                  <c:v>9082</c:v>
                </c:pt>
                <c:pt idx="479">
                  <c:v>9101</c:v>
                </c:pt>
                <c:pt idx="480">
                  <c:v>9120</c:v>
                </c:pt>
                <c:pt idx="481">
                  <c:v>9139</c:v>
                </c:pt>
                <c:pt idx="482">
                  <c:v>9158</c:v>
                </c:pt>
                <c:pt idx="483">
                  <c:v>9177</c:v>
                </c:pt>
                <c:pt idx="484">
                  <c:v>9196</c:v>
                </c:pt>
                <c:pt idx="485">
                  <c:v>9215</c:v>
                </c:pt>
                <c:pt idx="486">
                  <c:v>9234</c:v>
                </c:pt>
                <c:pt idx="487">
                  <c:v>9253</c:v>
                </c:pt>
                <c:pt idx="488">
                  <c:v>9272</c:v>
                </c:pt>
                <c:pt idx="489">
                  <c:v>9291</c:v>
                </c:pt>
                <c:pt idx="490">
                  <c:v>9310</c:v>
                </c:pt>
                <c:pt idx="491">
                  <c:v>9329</c:v>
                </c:pt>
                <c:pt idx="492">
                  <c:v>9348</c:v>
                </c:pt>
                <c:pt idx="493">
                  <c:v>9367</c:v>
                </c:pt>
                <c:pt idx="494">
                  <c:v>9386</c:v>
                </c:pt>
                <c:pt idx="495">
                  <c:v>9405</c:v>
                </c:pt>
                <c:pt idx="496">
                  <c:v>9424</c:v>
                </c:pt>
                <c:pt idx="497">
                  <c:v>9443</c:v>
                </c:pt>
                <c:pt idx="498">
                  <c:v>9462</c:v>
                </c:pt>
                <c:pt idx="499">
                  <c:v>9481</c:v>
                </c:pt>
                <c:pt idx="500">
                  <c:v>9500</c:v>
                </c:pt>
              </c:numCache>
            </c:numRef>
          </c:xVal>
          <c:yVal>
            <c:numRef>
              <c:f>'181.A0'!$Y$6:$Y$506</c:f>
              <c:numCache>
                <c:formatCode>0.00</c:formatCode>
                <c:ptCount val="501"/>
                <c:pt idx="0">
                  <c:v>0</c:v>
                </c:pt>
                <c:pt idx="1">
                  <c:v>2.9354999999999999E-2</c:v>
                </c:pt>
                <c:pt idx="2">
                  <c:v>5.8709999999999998E-2</c:v>
                </c:pt>
                <c:pt idx="3">
                  <c:v>8.8064999999999991E-2</c:v>
                </c:pt>
                <c:pt idx="4">
                  <c:v>0.11742</c:v>
                </c:pt>
                <c:pt idx="5">
                  <c:v>0.14677499999999999</c:v>
                </c:pt>
                <c:pt idx="6">
                  <c:v>0.17612999999999998</c:v>
                </c:pt>
                <c:pt idx="7">
                  <c:v>0.205485</c:v>
                </c:pt>
                <c:pt idx="8">
                  <c:v>0.23483999999999999</c:v>
                </c:pt>
                <c:pt idx="9">
                  <c:v>0.26419500000000001</c:v>
                </c:pt>
                <c:pt idx="10">
                  <c:v>0.29354999999999998</c:v>
                </c:pt>
                <c:pt idx="11">
                  <c:v>0.322905</c:v>
                </c:pt>
                <c:pt idx="12">
                  <c:v>0.35225999999999996</c:v>
                </c:pt>
                <c:pt idx="13">
                  <c:v>0.38161499999999998</c:v>
                </c:pt>
                <c:pt idx="14">
                  <c:v>0.41097</c:v>
                </c:pt>
                <c:pt idx="15">
                  <c:v>0.44032499999999997</c:v>
                </c:pt>
                <c:pt idx="16">
                  <c:v>0.46967999999999999</c:v>
                </c:pt>
                <c:pt idx="17">
                  <c:v>0.49903499999999995</c:v>
                </c:pt>
                <c:pt idx="18">
                  <c:v>0.52839000000000003</c:v>
                </c:pt>
                <c:pt idx="19">
                  <c:v>0.55774499999999994</c:v>
                </c:pt>
                <c:pt idx="20">
                  <c:v>0.58709999999999996</c:v>
                </c:pt>
                <c:pt idx="21">
                  <c:v>0.61645499999999998</c:v>
                </c:pt>
                <c:pt idx="22">
                  <c:v>0.64581</c:v>
                </c:pt>
                <c:pt idx="23">
                  <c:v>0.67516500000000002</c:v>
                </c:pt>
                <c:pt idx="24">
                  <c:v>0.70451999999999992</c:v>
                </c:pt>
                <c:pt idx="25">
                  <c:v>0.73387499999999994</c:v>
                </c:pt>
                <c:pt idx="26">
                  <c:v>0.76322999999999996</c:v>
                </c:pt>
                <c:pt idx="27">
                  <c:v>0.79258499999999998</c:v>
                </c:pt>
                <c:pt idx="28">
                  <c:v>0.82194</c:v>
                </c:pt>
                <c:pt idx="29">
                  <c:v>0.85129499999999991</c:v>
                </c:pt>
                <c:pt idx="30">
                  <c:v>0.88064999999999993</c:v>
                </c:pt>
                <c:pt idx="31">
                  <c:v>0.91000499999999995</c:v>
                </c:pt>
                <c:pt idx="32">
                  <c:v>0.93935999999999997</c:v>
                </c:pt>
                <c:pt idx="33">
                  <c:v>0.96871499999999999</c:v>
                </c:pt>
                <c:pt idx="34">
                  <c:v>0.9980699999999999</c:v>
                </c:pt>
                <c:pt idx="35">
                  <c:v>1.027425</c:v>
                </c:pt>
                <c:pt idx="36">
                  <c:v>1.0567800000000001</c:v>
                </c:pt>
                <c:pt idx="37">
                  <c:v>1.0861349999999999</c:v>
                </c:pt>
                <c:pt idx="38">
                  <c:v>1.1154899999999999</c:v>
                </c:pt>
                <c:pt idx="39">
                  <c:v>1.1448449999999999</c:v>
                </c:pt>
                <c:pt idx="40">
                  <c:v>1.1741999999999999</c:v>
                </c:pt>
                <c:pt idx="41">
                  <c:v>1.2035549999999999</c:v>
                </c:pt>
                <c:pt idx="42">
                  <c:v>1.23291</c:v>
                </c:pt>
                <c:pt idx="43">
                  <c:v>1.262265</c:v>
                </c:pt>
                <c:pt idx="44">
                  <c:v>1.29162</c:v>
                </c:pt>
                <c:pt idx="45">
                  <c:v>1.320975</c:v>
                </c:pt>
                <c:pt idx="46">
                  <c:v>1.35033</c:v>
                </c:pt>
                <c:pt idx="47">
                  <c:v>1.3796850000000001</c:v>
                </c:pt>
                <c:pt idx="48">
                  <c:v>1.4090399999999998</c:v>
                </c:pt>
                <c:pt idx="49">
                  <c:v>1.4383949999999999</c:v>
                </c:pt>
                <c:pt idx="50">
                  <c:v>1.4677499999999999</c:v>
                </c:pt>
                <c:pt idx="51">
                  <c:v>1.4971049999999999</c:v>
                </c:pt>
                <c:pt idx="52">
                  <c:v>1.5264599999999999</c:v>
                </c:pt>
                <c:pt idx="53">
                  <c:v>1.5558149999999999</c:v>
                </c:pt>
                <c:pt idx="54">
                  <c:v>1.58517</c:v>
                </c:pt>
                <c:pt idx="55">
                  <c:v>1.614525</c:v>
                </c:pt>
                <c:pt idx="56">
                  <c:v>1.64388</c:v>
                </c:pt>
                <c:pt idx="57">
                  <c:v>1.673235</c:v>
                </c:pt>
                <c:pt idx="58">
                  <c:v>1.7025899999999998</c:v>
                </c:pt>
                <c:pt idx="59">
                  <c:v>1.7319449999999998</c:v>
                </c:pt>
                <c:pt idx="60">
                  <c:v>1.7612999999999999</c:v>
                </c:pt>
                <c:pt idx="61">
                  <c:v>1.7906549999999999</c:v>
                </c:pt>
                <c:pt idx="62">
                  <c:v>1.8200099999999999</c:v>
                </c:pt>
                <c:pt idx="63">
                  <c:v>1.8493649999999999</c:v>
                </c:pt>
                <c:pt idx="64">
                  <c:v>1.8787199999999999</c:v>
                </c:pt>
                <c:pt idx="65">
                  <c:v>1.908075</c:v>
                </c:pt>
                <c:pt idx="66">
                  <c:v>1.93743</c:v>
                </c:pt>
                <c:pt idx="67">
                  <c:v>1.966785</c:v>
                </c:pt>
                <c:pt idx="68">
                  <c:v>1.9961399999999998</c:v>
                </c:pt>
                <c:pt idx="69">
                  <c:v>2.0254949999999998</c:v>
                </c:pt>
                <c:pt idx="70">
                  <c:v>2.0548500000000001</c:v>
                </c:pt>
                <c:pt idx="71">
                  <c:v>2.0842049999999999</c:v>
                </c:pt>
                <c:pt idx="72">
                  <c:v>2.1135600000000001</c:v>
                </c:pt>
                <c:pt idx="73">
                  <c:v>2.1429149999999999</c:v>
                </c:pt>
                <c:pt idx="74">
                  <c:v>2.1722699999999997</c:v>
                </c:pt>
                <c:pt idx="75">
                  <c:v>2.2016249999999999</c:v>
                </c:pt>
                <c:pt idx="76">
                  <c:v>2.2309799999999997</c:v>
                </c:pt>
                <c:pt idx="77">
                  <c:v>2.260335</c:v>
                </c:pt>
                <c:pt idx="78">
                  <c:v>2.2896899999999998</c:v>
                </c:pt>
                <c:pt idx="79">
                  <c:v>2.319045</c:v>
                </c:pt>
                <c:pt idx="80">
                  <c:v>2.3483999999999998</c:v>
                </c:pt>
                <c:pt idx="81">
                  <c:v>2.3777550000000001</c:v>
                </c:pt>
                <c:pt idx="82">
                  <c:v>2.4071099999999999</c:v>
                </c:pt>
                <c:pt idx="83">
                  <c:v>2.4364650000000001</c:v>
                </c:pt>
                <c:pt idx="84">
                  <c:v>2.4658199999999999</c:v>
                </c:pt>
                <c:pt idx="85">
                  <c:v>2.4951749999999997</c:v>
                </c:pt>
                <c:pt idx="86">
                  <c:v>2.5245299999999999</c:v>
                </c:pt>
                <c:pt idx="87">
                  <c:v>2.5538849999999997</c:v>
                </c:pt>
                <c:pt idx="88">
                  <c:v>2.58324</c:v>
                </c:pt>
                <c:pt idx="89">
                  <c:v>2.6125949999999998</c:v>
                </c:pt>
                <c:pt idx="90">
                  <c:v>2.64195</c:v>
                </c:pt>
                <c:pt idx="91">
                  <c:v>2.6713049999999998</c:v>
                </c:pt>
                <c:pt idx="92">
                  <c:v>2.7006600000000001</c:v>
                </c:pt>
                <c:pt idx="93">
                  <c:v>2.7300149999999999</c:v>
                </c:pt>
                <c:pt idx="94">
                  <c:v>2.7593700000000001</c:v>
                </c:pt>
                <c:pt idx="95">
                  <c:v>2.7887249999999999</c:v>
                </c:pt>
                <c:pt idx="96">
                  <c:v>2.8180799999999997</c:v>
                </c:pt>
                <c:pt idx="97">
                  <c:v>2.8474349999999999</c:v>
                </c:pt>
                <c:pt idx="98">
                  <c:v>2.8767899999999997</c:v>
                </c:pt>
                <c:pt idx="99">
                  <c:v>2.906145</c:v>
                </c:pt>
                <c:pt idx="100">
                  <c:v>2.9354999999999998</c:v>
                </c:pt>
                <c:pt idx="101">
                  <c:v>2.964855</c:v>
                </c:pt>
                <c:pt idx="102">
                  <c:v>2.9942099999999998</c:v>
                </c:pt>
                <c:pt idx="103">
                  <c:v>3.0235650000000001</c:v>
                </c:pt>
                <c:pt idx="104">
                  <c:v>3.0529199999999999</c:v>
                </c:pt>
                <c:pt idx="105">
                  <c:v>3.0822749999999997</c:v>
                </c:pt>
                <c:pt idx="106">
                  <c:v>3.1116299999999999</c:v>
                </c:pt>
                <c:pt idx="107">
                  <c:v>3.1409849999999997</c:v>
                </c:pt>
                <c:pt idx="108">
                  <c:v>3.1703399999999999</c:v>
                </c:pt>
                <c:pt idx="109">
                  <c:v>5.2145460000000003</c:v>
                </c:pt>
                <c:pt idx="110">
                  <c:v>5.2473400000000003</c:v>
                </c:pt>
                <c:pt idx="111">
                  <c:v>5.2801340000000003</c:v>
                </c:pt>
                <c:pt idx="112">
                  <c:v>5.3129280000000003</c:v>
                </c:pt>
                <c:pt idx="113">
                  <c:v>5.3457220000000003</c:v>
                </c:pt>
                <c:pt idx="114">
                  <c:v>5.3785160000000003</c:v>
                </c:pt>
                <c:pt idx="115">
                  <c:v>5.4113100000000003</c:v>
                </c:pt>
                <c:pt idx="116">
                  <c:v>5.4441040000000003</c:v>
                </c:pt>
                <c:pt idx="117">
                  <c:v>5.4768980000000003</c:v>
                </c:pt>
                <c:pt idx="118">
                  <c:v>5.5096920000000003</c:v>
                </c:pt>
                <c:pt idx="119">
                  <c:v>5.5424860000000002</c:v>
                </c:pt>
                <c:pt idx="120">
                  <c:v>5.5752800000000002</c:v>
                </c:pt>
                <c:pt idx="121">
                  <c:v>5.6080740000000002</c:v>
                </c:pt>
                <c:pt idx="122">
                  <c:v>5.6408680000000002</c:v>
                </c:pt>
                <c:pt idx="123">
                  <c:v>5.6736620000000002</c:v>
                </c:pt>
                <c:pt idx="124">
                  <c:v>5.7064560000000002</c:v>
                </c:pt>
                <c:pt idx="125">
                  <c:v>5.7392500000000002</c:v>
                </c:pt>
                <c:pt idx="126">
                  <c:v>5.7720440000000002</c:v>
                </c:pt>
                <c:pt idx="127">
                  <c:v>5.8048380000000002</c:v>
                </c:pt>
                <c:pt idx="128">
                  <c:v>5.8376320000000002</c:v>
                </c:pt>
                <c:pt idx="129">
                  <c:v>5.8704260000000001</c:v>
                </c:pt>
                <c:pt idx="130">
                  <c:v>5.9032200000000001</c:v>
                </c:pt>
                <c:pt idx="131">
                  <c:v>5.9360140000000001</c:v>
                </c:pt>
                <c:pt idx="132">
                  <c:v>5.9688080000000001</c:v>
                </c:pt>
                <c:pt idx="133">
                  <c:v>6.0016020000000001</c:v>
                </c:pt>
                <c:pt idx="134">
                  <c:v>6.0343960000000001</c:v>
                </c:pt>
                <c:pt idx="135">
                  <c:v>6.0671900000000001</c:v>
                </c:pt>
                <c:pt idx="136">
                  <c:v>6.0999840000000001</c:v>
                </c:pt>
                <c:pt idx="137">
                  <c:v>6.1327780000000001</c:v>
                </c:pt>
                <c:pt idx="138">
                  <c:v>6.1655720000000001</c:v>
                </c:pt>
                <c:pt idx="139">
                  <c:v>6.198366</c:v>
                </c:pt>
                <c:pt idx="140">
                  <c:v>6.23116</c:v>
                </c:pt>
                <c:pt idx="141">
                  <c:v>6.263954</c:v>
                </c:pt>
                <c:pt idx="142">
                  <c:v>6.296748</c:v>
                </c:pt>
                <c:pt idx="143">
                  <c:v>6.329542</c:v>
                </c:pt>
                <c:pt idx="144">
                  <c:v>6.362336</c:v>
                </c:pt>
                <c:pt idx="145">
                  <c:v>6.39513</c:v>
                </c:pt>
                <c:pt idx="146">
                  <c:v>6.427924</c:v>
                </c:pt>
                <c:pt idx="147">
                  <c:v>6.460718</c:v>
                </c:pt>
                <c:pt idx="148">
                  <c:v>6.493512</c:v>
                </c:pt>
                <c:pt idx="149">
                  <c:v>6.5263059999999999</c:v>
                </c:pt>
                <c:pt idx="150">
                  <c:v>6.5590999999999999</c:v>
                </c:pt>
                <c:pt idx="151">
                  <c:v>6.5918939999999999</c:v>
                </c:pt>
                <c:pt idx="152">
                  <c:v>6.6246879999999999</c:v>
                </c:pt>
                <c:pt idx="153">
                  <c:v>6.6574819999999999</c:v>
                </c:pt>
                <c:pt idx="154">
                  <c:v>6.6902759999999999</c:v>
                </c:pt>
                <c:pt idx="155">
                  <c:v>6.7230699999999999</c:v>
                </c:pt>
                <c:pt idx="156">
                  <c:v>6.7558639999999999</c:v>
                </c:pt>
                <c:pt idx="157">
                  <c:v>6.7886579999999999</c:v>
                </c:pt>
                <c:pt idx="158">
                  <c:v>6.8214519999999998</c:v>
                </c:pt>
                <c:pt idx="159">
                  <c:v>6.8542459999999998</c:v>
                </c:pt>
                <c:pt idx="160">
                  <c:v>6.8870399999999998</c:v>
                </c:pt>
                <c:pt idx="161">
                  <c:v>6.9198339999999998</c:v>
                </c:pt>
                <c:pt idx="162">
                  <c:v>6.9526279999999998</c:v>
                </c:pt>
                <c:pt idx="163">
                  <c:v>6.9854219999999998</c:v>
                </c:pt>
                <c:pt idx="164">
                  <c:v>7.0182159999999998</c:v>
                </c:pt>
                <c:pt idx="165">
                  <c:v>7.0510099999999998</c:v>
                </c:pt>
                <c:pt idx="166">
                  <c:v>7.0838039999999998</c:v>
                </c:pt>
                <c:pt idx="167">
                  <c:v>7.1165979999999998</c:v>
                </c:pt>
                <c:pt idx="168">
                  <c:v>7.1493919999999997</c:v>
                </c:pt>
                <c:pt idx="169">
                  <c:v>7.1821859999999997</c:v>
                </c:pt>
                <c:pt idx="170">
                  <c:v>7.2149799999999997</c:v>
                </c:pt>
                <c:pt idx="171">
                  <c:v>7.2477739999999997</c:v>
                </c:pt>
                <c:pt idx="172">
                  <c:v>7.2805679999999997</c:v>
                </c:pt>
                <c:pt idx="173">
                  <c:v>7.3133619999999997</c:v>
                </c:pt>
                <c:pt idx="174">
                  <c:v>7.3461559999999997</c:v>
                </c:pt>
                <c:pt idx="175">
                  <c:v>7.3789499999999997</c:v>
                </c:pt>
                <c:pt idx="176">
                  <c:v>7.4117439999999997</c:v>
                </c:pt>
                <c:pt idx="177">
                  <c:v>7.4445379999999997</c:v>
                </c:pt>
                <c:pt idx="178">
                  <c:v>7.4773319999999996</c:v>
                </c:pt>
                <c:pt idx="179">
                  <c:v>7.5101259999999996</c:v>
                </c:pt>
                <c:pt idx="180">
                  <c:v>7.5429199999999996</c:v>
                </c:pt>
                <c:pt idx="181">
                  <c:v>7.5757139999999996</c:v>
                </c:pt>
                <c:pt idx="182">
                  <c:v>7.6085079999999996</c:v>
                </c:pt>
                <c:pt idx="183">
                  <c:v>7.6413020000000005</c:v>
                </c:pt>
                <c:pt idx="184">
                  <c:v>7.6740960000000005</c:v>
                </c:pt>
                <c:pt idx="185">
                  <c:v>7.7068900000000005</c:v>
                </c:pt>
                <c:pt idx="186">
                  <c:v>7.7396840000000005</c:v>
                </c:pt>
                <c:pt idx="187">
                  <c:v>7.7724780000000004</c:v>
                </c:pt>
                <c:pt idx="188">
                  <c:v>7.8052720000000004</c:v>
                </c:pt>
                <c:pt idx="189">
                  <c:v>7.8380660000000004</c:v>
                </c:pt>
                <c:pt idx="190">
                  <c:v>7.8708600000000004</c:v>
                </c:pt>
                <c:pt idx="191">
                  <c:v>7.9036540000000004</c:v>
                </c:pt>
                <c:pt idx="192">
                  <c:v>7.9364480000000004</c:v>
                </c:pt>
                <c:pt idx="193">
                  <c:v>7.9692420000000004</c:v>
                </c:pt>
                <c:pt idx="194">
                  <c:v>8.0020360000000004</c:v>
                </c:pt>
                <c:pt idx="195">
                  <c:v>8.0348300000000012</c:v>
                </c:pt>
                <c:pt idx="196">
                  <c:v>8.0676240000000004</c:v>
                </c:pt>
                <c:pt idx="197">
                  <c:v>8.1004180000000012</c:v>
                </c:pt>
                <c:pt idx="198">
                  <c:v>8.1332120000000003</c:v>
                </c:pt>
                <c:pt idx="199">
                  <c:v>8.1660060000000012</c:v>
                </c:pt>
                <c:pt idx="200">
                  <c:v>8.1988000000000003</c:v>
                </c:pt>
                <c:pt idx="201">
                  <c:v>8.2315940000000012</c:v>
                </c:pt>
                <c:pt idx="202">
                  <c:v>8.2643880000000003</c:v>
                </c:pt>
                <c:pt idx="203">
                  <c:v>8.2971820000000012</c:v>
                </c:pt>
                <c:pt idx="204">
                  <c:v>8.3299760000000003</c:v>
                </c:pt>
                <c:pt idx="205">
                  <c:v>8.3627700000000011</c:v>
                </c:pt>
                <c:pt idx="206">
                  <c:v>8.3955640000000002</c:v>
                </c:pt>
                <c:pt idx="207">
                  <c:v>8.4283580000000011</c:v>
                </c:pt>
                <c:pt idx="208">
                  <c:v>8.4611520000000002</c:v>
                </c:pt>
                <c:pt idx="209">
                  <c:v>8.4939460000000011</c:v>
                </c:pt>
                <c:pt idx="210">
                  <c:v>8.5267400000000002</c:v>
                </c:pt>
                <c:pt idx="211">
                  <c:v>8.5595340000000011</c:v>
                </c:pt>
                <c:pt idx="212">
                  <c:v>8.5923280000000002</c:v>
                </c:pt>
                <c:pt idx="213">
                  <c:v>8.6251220000000011</c:v>
                </c:pt>
                <c:pt idx="214">
                  <c:v>8.6579160000000002</c:v>
                </c:pt>
                <c:pt idx="215">
                  <c:v>8.690710000000001</c:v>
                </c:pt>
                <c:pt idx="216">
                  <c:v>8.7235040000000001</c:v>
                </c:pt>
                <c:pt idx="217">
                  <c:v>8.756298000000001</c:v>
                </c:pt>
                <c:pt idx="218">
                  <c:v>8.7890920000000001</c:v>
                </c:pt>
                <c:pt idx="219">
                  <c:v>8.821886000000001</c:v>
                </c:pt>
                <c:pt idx="220">
                  <c:v>8.8546800000000001</c:v>
                </c:pt>
                <c:pt idx="221">
                  <c:v>8.887474000000001</c:v>
                </c:pt>
                <c:pt idx="222">
                  <c:v>8.9202680000000001</c:v>
                </c:pt>
                <c:pt idx="223">
                  <c:v>8.953062000000001</c:v>
                </c:pt>
                <c:pt idx="224">
                  <c:v>8.9858560000000001</c:v>
                </c:pt>
                <c:pt idx="225">
                  <c:v>9.0186500000000009</c:v>
                </c:pt>
                <c:pt idx="226">
                  <c:v>9.051444</c:v>
                </c:pt>
                <c:pt idx="227">
                  <c:v>9.0842380000000009</c:v>
                </c:pt>
                <c:pt idx="228">
                  <c:v>9.117032</c:v>
                </c:pt>
                <c:pt idx="229">
                  <c:v>9.1498260000000009</c:v>
                </c:pt>
                <c:pt idx="230">
                  <c:v>9.18262</c:v>
                </c:pt>
                <c:pt idx="231">
                  <c:v>9.2154140000000009</c:v>
                </c:pt>
                <c:pt idx="232">
                  <c:v>9.248208</c:v>
                </c:pt>
                <c:pt idx="233">
                  <c:v>9.2810020000000009</c:v>
                </c:pt>
                <c:pt idx="234">
                  <c:v>9.313796</c:v>
                </c:pt>
                <c:pt idx="235">
                  <c:v>9.3465900000000008</c:v>
                </c:pt>
                <c:pt idx="236">
                  <c:v>9.3793839999999999</c:v>
                </c:pt>
                <c:pt idx="237">
                  <c:v>9.4121780000000008</c:v>
                </c:pt>
                <c:pt idx="238">
                  <c:v>9.4449719999999999</c:v>
                </c:pt>
                <c:pt idx="239">
                  <c:v>9.4777660000000008</c:v>
                </c:pt>
                <c:pt idx="240">
                  <c:v>9.5105599999999999</c:v>
                </c:pt>
                <c:pt idx="241">
                  <c:v>9.5433540000000008</c:v>
                </c:pt>
                <c:pt idx="242">
                  <c:v>9.5761479999999999</c:v>
                </c:pt>
                <c:pt idx="243">
                  <c:v>9.6089420000000008</c:v>
                </c:pt>
                <c:pt idx="244">
                  <c:v>9.6417360000000016</c:v>
                </c:pt>
                <c:pt idx="245">
                  <c:v>9.6745300000000007</c:v>
                </c:pt>
                <c:pt idx="246">
                  <c:v>9.7073240000000016</c:v>
                </c:pt>
                <c:pt idx="247">
                  <c:v>9.7401180000000007</c:v>
                </c:pt>
                <c:pt idx="248">
                  <c:v>9.7729120000000016</c:v>
                </c:pt>
                <c:pt idx="249">
                  <c:v>9.8057060000000007</c:v>
                </c:pt>
                <c:pt idx="250">
                  <c:v>9.8385000000000016</c:v>
                </c:pt>
                <c:pt idx="251">
                  <c:v>9.8712940000000007</c:v>
                </c:pt>
                <c:pt idx="252">
                  <c:v>9.9040880000000016</c:v>
                </c:pt>
                <c:pt idx="253">
                  <c:v>9.9368820000000007</c:v>
                </c:pt>
                <c:pt idx="254">
                  <c:v>9.9696760000000015</c:v>
                </c:pt>
                <c:pt idx="255">
                  <c:v>10.002470000000001</c:v>
                </c:pt>
                <c:pt idx="256">
                  <c:v>10.035264000000002</c:v>
                </c:pt>
                <c:pt idx="257">
                  <c:v>10.068058000000001</c:v>
                </c:pt>
                <c:pt idx="258">
                  <c:v>10.100852000000001</c:v>
                </c:pt>
                <c:pt idx="259">
                  <c:v>10.133646000000001</c:v>
                </c:pt>
                <c:pt idx="260">
                  <c:v>10.166440000000001</c:v>
                </c:pt>
                <c:pt idx="261">
                  <c:v>10.199234000000001</c:v>
                </c:pt>
                <c:pt idx="262">
                  <c:v>10.232028000000001</c:v>
                </c:pt>
                <c:pt idx="263">
                  <c:v>10.264822000000001</c:v>
                </c:pt>
                <c:pt idx="264">
                  <c:v>10.297616000000001</c:v>
                </c:pt>
                <c:pt idx="265">
                  <c:v>10.330410000000001</c:v>
                </c:pt>
                <c:pt idx="266">
                  <c:v>10.363204000000001</c:v>
                </c:pt>
                <c:pt idx="267">
                  <c:v>10.395998000000001</c:v>
                </c:pt>
                <c:pt idx="268">
                  <c:v>10.428792000000001</c:v>
                </c:pt>
                <c:pt idx="269">
                  <c:v>10.461586</c:v>
                </c:pt>
                <c:pt idx="270">
                  <c:v>10.494380000000001</c:v>
                </c:pt>
                <c:pt idx="271">
                  <c:v>10.527174</c:v>
                </c:pt>
                <c:pt idx="272">
                  <c:v>10.559968000000001</c:v>
                </c:pt>
                <c:pt idx="273">
                  <c:v>10.592762</c:v>
                </c:pt>
                <c:pt idx="274">
                  <c:v>10.625556000000001</c:v>
                </c:pt>
                <c:pt idx="275">
                  <c:v>10.65835</c:v>
                </c:pt>
                <c:pt idx="276">
                  <c:v>10.691144000000001</c:v>
                </c:pt>
                <c:pt idx="277">
                  <c:v>10.723938</c:v>
                </c:pt>
                <c:pt idx="278">
                  <c:v>10.756732000000001</c:v>
                </c:pt>
                <c:pt idx="279">
                  <c:v>10.789526</c:v>
                </c:pt>
                <c:pt idx="280">
                  <c:v>10.822320000000001</c:v>
                </c:pt>
                <c:pt idx="281">
                  <c:v>10.855114</c:v>
                </c:pt>
                <c:pt idx="282">
                  <c:v>10.887908000000001</c:v>
                </c:pt>
                <c:pt idx="283">
                  <c:v>10.920702</c:v>
                </c:pt>
                <c:pt idx="284">
                  <c:v>10.953496000000001</c:v>
                </c:pt>
                <c:pt idx="285">
                  <c:v>10.98629</c:v>
                </c:pt>
                <c:pt idx="286">
                  <c:v>11.019084000000001</c:v>
                </c:pt>
                <c:pt idx="287">
                  <c:v>11.051878</c:v>
                </c:pt>
                <c:pt idx="288">
                  <c:v>11.084672000000001</c:v>
                </c:pt>
                <c:pt idx="289">
                  <c:v>11.117466</c:v>
                </c:pt>
                <c:pt idx="290">
                  <c:v>11.150260000000001</c:v>
                </c:pt>
                <c:pt idx="291">
                  <c:v>11.183054</c:v>
                </c:pt>
                <c:pt idx="292">
                  <c:v>11.215848000000001</c:v>
                </c:pt>
                <c:pt idx="293">
                  <c:v>11.248642000000002</c:v>
                </c:pt>
                <c:pt idx="294">
                  <c:v>11.281436000000001</c:v>
                </c:pt>
                <c:pt idx="295">
                  <c:v>11.314230000000002</c:v>
                </c:pt>
                <c:pt idx="296">
                  <c:v>11.347024000000001</c:v>
                </c:pt>
                <c:pt idx="297">
                  <c:v>11.379818000000002</c:v>
                </c:pt>
                <c:pt idx="298">
                  <c:v>11.412612000000001</c:v>
                </c:pt>
                <c:pt idx="299">
                  <c:v>11.445406000000002</c:v>
                </c:pt>
                <c:pt idx="300">
                  <c:v>11.478200000000001</c:v>
                </c:pt>
                <c:pt idx="301">
                  <c:v>11.510994000000002</c:v>
                </c:pt>
                <c:pt idx="302">
                  <c:v>11.543788000000001</c:v>
                </c:pt>
                <c:pt idx="303">
                  <c:v>11.576582000000002</c:v>
                </c:pt>
                <c:pt idx="304">
                  <c:v>11.609376000000001</c:v>
                </c:pt>
                <c:pt idx="305">
                  <c:v>11.642170000000002</c:v>
                </c:pt>
                <c:pt idx="306">
                  <c:v>11.674964000000001</c:v>
                </c:pt>
                <c:pt idx="307">
                  <c:v>11.707758000000002</c:v>
                </c:pt>
                <c:pt idx="308">
                  <c:v>11.740552000000001</c:v>
                </c:pt>
                <c:pt idx="309">
                  <c:v>11.773346000000002</c:v>
                </c:pt>
                <c:pt idx="310">
                  <c:v>11.806140000000001</c:v>
                </c:pt>
                <c:pt idx="311">
                  <c:v>11.838934000000002</c:v>
                </c:pt>
                <c:pt idx="312">
                  <c:v>11.871728000000001</c:v>
                </c:pt>
                <c:pt idx="313">
                  <c:v>11.904522000000002</c:v>
                </c:pt>
                <c:pt idx="314">
                  <c:v>11.937316000000001</c:v>
                </c:pt>
                <c:pt idx="315">
                  <c:v>11.970110000000002</c:v>
                </c:pt>
                <c:pt idx="316">
                  <c:v>12.002904000000001</c:v>
                </c:pt>
                <c:pt idx="317">
                  <c:v>12.035698000000002</c:v>
                </c:pt>
                <c:pt idx="318">
                  <c:v>12.068492000000001</c:v>
                </c:pt>
                <c:pt idx="319">
                  <c:v>12.101286000000002</c:v>
                </c:pt>
                <c:pt idx="320">
                  <c:v>12.134080000000001</c:v>
                </c:pt>
                <c:pt idx="321">
                  <c:v>12.166874000000002</c:v>
                </c:pt>
                <c:pt idx="322">
                  <c:v>12.199668000000001</c:v>
                </c:pt>
                <c:pt idx="323">
                  <c:v>12.232462000000002</c:v>
                </c:pt>
                <c:pt idx="324">
                  <c:v>12.265256000000001</c:v>
                </c:pt>
                <c:pt idx="325">
                  <c:v>12.298050000000002</c:v>
                </c:pt>
                <c:pt idx="326">
                  <c:v>12.330844000000001</c:v>
                </c:pt>
                <c:pt idx="327">
                  <c:v>12.363638000000002</c:v>
                </c:pt>
                <c:pt idx="328">
                  <c:v>12.396432000000001</c:v>
                </c:pt>
                <c:pt idx="329">
                  <c:v>12.429226000000002</c:v>
                </c:pt>
                <c:pt idx="330">
                  <c:v>12.462020000000001</c:v>
                </c:pt>
                <c:pt idx="331">
                  <c:v>12.494814000000002</c:v>
                </c:pt>
                <c:pt idx="332">
                  <c:v>12.527608000000001</c:v>
                </c:pt>
                <c:pt idx="333">
                  <c:v>12.560402000000002</c:v>
                </c:pt>
                <c:pt idx="334">
                  <c:v>12.593196000000001</c:v>
                </c:pt>
                <c:pt idx="335">
                  <c:v>12.625990000000002</c:v>
                </c:pt>
                <c:pt idx="336">
                  <c:v>12.658784000000001</c:v>
                </c:pt>
                <c:pt idx="337">
                  <c:v>12.691578000000002</c:v>
                </c:pt>
                <c:pt idx="338">
                  <c:v>12.724372000000001</c:v>
                </c:pt>
                <c:pt idx="339">
                  <c:v>12.757166000000002</c:v>
                </c:pt>
                <c:pt idx="340">
                  <c:v>12.789960000000001</c:v>
                </c:pt>
                <c:pt idx="341">
                  <c:v>12.822754000000002</c:v>
                </c:pt>
                <c:pt idx="342">
                  <c:v>12.855548000000001</c:v>
                </c:pt>
                <c:pt idx="343">
                  <c:v>12.888342000000002</c:v>
                </c:pt>
                <c:pt idx="344">
                  <c:v>12.921136000000001</c:v>
                </c:pt>
                <c:pt idx="345">
                  <c:v>12.953930000000001</c:v>
                </c:pt>
                <c:pt idx="346">
                  <c:v>12.986724000000001</c:v>
                </c:pt>
                <c:pt idx="347">
                  <c:v>13.019518000000001</c:v>
                </c:pt>
                <c:pt idx="348">
                  <c:v>13.052312000000001</c:v>
                </c:pt>
                <c:pt idx="349">
                  <c:v>13.085106000000001</c:v>
                </c:pt>
                <c:pt idx="350">
                  <c:v>13.117900000000001</c:v>
                </c:pt>
                <c:pt idx="351">
                  <c:v>13.150694000000001</c:v>
                </c:pt>
                <c:pt idx="352">
                  <c:v>13.183488000000001</c:v>
                </c:pt>
                <c:pt idx="353">
                  <c:v>13.216282000000001</c:v>
                </c:pt>
                <c:pt idx="354">
                  <c:v>13.249076000000001</c:v>
                </c:pt>
                <c:pt idx="355">
                  <c:v>13.281870000000001</c:v>
                </c:pt>
                <c:pt idx="356">
                  <c:v>13.314664</c:v>
                </c:pt>
                <c:pt idx="357">
                  <c:v>13.347458000000001</c:v>
                </c:pt>
                <c:pt idx="358">
                  <c:v>13.380252</c:v>
                </c:pt>
                <c:pt idx="359">
                  <c:v>13.413046000000001</c:v>
                </c:pt>
                <c:pt idx="360">
                  <c:v>13.44584</c:v>
                </c:pt>
                <c:pt idx="361">
                  <c:v>13.478634000000001</c:v>
                </c:pt>
                <c:pt idx="362">
                  <c:v>13.511428</c:v>
                </c:pt>
                <c:pt idx="363">
                  <c:v>13.544222000000001</c:v>
                </c:pt>
                <c:pt idx="364">
                  <c:v>13.577016</c:v>
                </c:pt>
                <c:pt idx="365">
                  <c:v>13.609810000000001</c:v>
                </c:pt>
                <c:pt idx="366">
                  <c:v>13.642604000000002</c:v>
                </c:pt>
                <c:pt idx="367">
                  <c:v>13.675398000000001</c:v>
                </c:pt>
                <c:pt idx="368">
                  <c:v>13.708192000000002</c:v>
                </c:pt>
                <c:pt idx="369">
                  <c:v>13.740986000000001</c:v>
                </c:pt>
                <c:pt idx="370">
                  <c:v>13.773780000000002</c:v>
                </c:pt>
                <c:pt idx="371">
                  <c:v>13.806574000000001</c:v>
                </c:pt>
                <c:pt idx="372">
                  <c:v>13.839368000000002</c:v>
                </c:pt>
                <c:pt idx="373">
                  <c:v>13.872162000000001</c:v>
                </c:pt>
                <c:pt idx="374">
                  <c:v>13.904956000000002</c:v>
                </c:pt>
                <c:pt idx="375">
                  <c:v>13.937750000000001</c:v>
                </c:pt>
                <c:pt idx="376">
                  <c:v>13.970544000000002</c:v>
                </c:pt>
                <c:pt idx="377">
                  <c:v>14.003338000000001</c:v>
                </c:pt>
                <c:pt idx="378">
                  <c:v>14.036132000000002</c:v>
                </c:pt>
                <c:pt idx="379">
                  <c:v>14.068926000000001</c:v>
                </c:pt>
                <c:pt idx="380">
                  <c:v>14.101720000000002</c:v>
                </c:pt>
                <c:pt idx="381">
                  <c:v>14.134514000000001</c:v>
                </c:pt>
                <c:pt idx="382">
                  <c:v>14.167308000000002</c:v>
                </c:pt>
                <c:pt idx="383">
                  <c:v>14.200102000000001</c:v>
                </c:pt>
                <c:pt idx="384">
                  <c:v>14.232896000000002</c:v>
                </c:pt>
                <c:pt idx="385">
                  <c:v>14.265690000000001</c:v>
                </c:pt>
                <c:pt idx="386">
                  <c:v>14.298484000000002</c:v>
                </c:pt>
                <c:pt idx="387">
                  <c:v>14.331278000000001</c:v>
                </c:pt>
                <c:pt idx="388">
                  <c:v>14.364072000000002</c:v>
                </c:pt>
                <c:pt idx="389">
                  <c:v>14.396866000000001</c:v>
                </c:pt>
                <c:pt idx="390">
                  <c:v>14.429660000000002</c:v>
                </c:pt>
                <c:pt idx="391">
                  <c:v>14.462454000000001</c:v>
                </c:pt>
                <c:pt idx="392">
                  <c:v>14.495248000000002</c:v>
                </c:pt>
                <c:pt idx="393">
                  <c:v>14.528042000000001</c:v>
                </c:pt>
                <c:pt idx="394">
                  <c:v>14.560836000000002</c:v>
                </c:pt>
                <c:pt idx="395">
                  <c:v>14.593630000000001</c:v>
                </c:pt>
                <c:pt idx="396">
                  <c:v>14.626424000000002</c:v>
                </c:pt>
                <c:pt idx="397">
                  <c:v>14.659218000000001</c:v>
                </c:pt>
                <c:pt idx="398">
                  <c:v>14.692012000000002</c:v>
                </c:pt>
                <c:pt idx="399">
                  <c:v>14.724806000000001</c:v>
                </c:pt>
                <c:pt idx="400">
                  <c:v>14.757600000000002</c:v>
                </c:pt>
                <c:pt idx="401">
                  <c:v>14.790394000000001</c:v>
                </c:pt>
                <c:pt idx="402">
                  <c:v>14.823188000000002</c:v>
                </c:pt>
                <c:pt idx="403">
                  <c:v>14.855982000000001</c:v>
                </c:pt>
                <c:pt idx="404">
                  <c:v>14.888776000000002</c:v>
                </c:pt>
                <c:pt idx="405">
                  <c:v>14.921570000000001</c:v>
                </c:pt>
                <c:pt idx="406">
                  <c:v>14.954364000000002</c:v>
                </c:pt>
                <c:pt idx="407">
                  <c:v>14.987158000000001</c:v>
                </c:pt>
                <c:pt idx="408">
                  <c:v>15.019952000000002</c:v>
                </c:pt>
                <c:pt idx="409">
                  <c:v>15.052746000000001</c:v>
                </c:pt>
                <c:pt idx="410">
                  <c:v>15.085540000000002</c:v>
                </c:pt>
                <c:pt idx="411">
                  <c:v>15.118334000000001</c:v>
                </c:pt>
                <c:pt idx="412">
                  <c:v>15.151128000000002</c:v>
                </c:pt>
                <c:pt idx="413">
                  <c:v>15.183922000000001</c:v>
                </c:pt>
                <c:pt idx="414">
                  <c:v>15.216716000000002</c:v>
                </c:pt>
                <c:pt idx="415">
                  <c:v>15.249510000000001</c:v>
                </c:pt>
                <c:pt idx="416">
                  <c:v>15.282304000000002</c:v>
                </c:pt>
                <c:pt idx="417">
                  <c:v>15.315098000000001</c:v>
                </c:pt>
                <c:pt idx="418">
                  <c:v>15.347892000000002</c:v>
                </c:pt>
                <c:pt idx="419">
                  <c:v>15.380686000000001</c:v>
                </c:pt>
                <c:pt idx="420">
                  <c:v>15.413480000000002</c:v>
                </c:pt>
                <c:pt idx="421">
                  <c:v>15.446274000000001</c:v>
                </c:pt>
                <c:pt idx="422">
                  <c:v>15.479068000000002</c:v>
                </c:pt>
                <c:pt idx="423">
                  <c:v>15.511862000000001</c:v>
                </c:pt>
                <c:pt idx="424">
                  <c:v>15.544656000000002</c:v>
                </c:pt>
                <c:pt idx="425">
                  <c:v>15.577450000000001</c:v>
                </c:pt>
                <c:pt idx="426">
                  <c:v>15.610244000000002</c:v>
                </c:pt>
                <c:pt idx="427">
                  <c:v>15.643038000000001</c:v>
                </c:pt>
                <c:pt idx="428">
                  <c:v>15.675832000000002</c:v>
                </c:pt>
                <c:pt idx="429">
                  <c:v>15.708626000000001</c:v>
                </c:pt>
                <c:pt idx="430">
                  <c:v>15.741420000000002</c:v>
                </c:pt>
                <c:pt idx="431">
                  <c:v>15.774214000000001</c:v>
                </c:pt>
                <c:pt idx="432">
                  <c:v>15.807008000000002</c:v>
                </c:pt>
                <c:pt idx="433">
                  <c:v>15.839802000000001</c:v>
                </c:pt>
                <c:pt idx="434">
                  <c:v>15.872596000000001</c:v>
                </c:pt>
                <c:pt idx="435">
                  <c:v>15.905390000000001</c:v>
                </c:pt>
                <c:pt idx="436">
                  <c:v>15.938184000000001</c:v>
                </c:pt>
                <c:pt idx="437">
                  <c:v>15.970978000000001</c:v>
                </c:pt>
                <c:pt idx="438">
                  <c:v>16.003772000000001</c:v>
                </c:pt>
                <c:pt idx="439">
                  <c:v>16.036566000000001</c:v>
                </c:pt>
                <c:pt idx="440">
                  <c:v>16.06936</c:v>
                </c:pt>
                <c:pt idx="441">
                  <c:v>16.102154000000002</c:v>
                </c:pt>
                <c:pt idx="442">
                  <c:v>16.134948000000001</c:v>
                </c:pt>
                <c:pt idx="443">
                  <c:v>16.167742000000001</c:v>
                </c:pt>
                <c:pt idx="444">
                  <c:v>16.200536</c:v>
                </c:pt>
                <c:pt idx="445">
                  <c:v>16.233330000000002</c:v>
                </c:pt>
                <c:pt idx="446">
                  <c:v>16.266124000000001</c:v>
                </c:pt>
                <c:pt idx="447">
                  <c:v>16.298918</c:v>
                </c:pt>
                <c:pt idx="448">
                  <c:v>16.331712</c:v>
                </c:pt>
                <c:pt idx="449">
                  <c:v>16.364506000000002</c:v>
                </c:pt>
                <c:pt idx="450">
                  <c:v>16.397300000000001</c:v>
                </c:pt>
                <c:pt idx="451">
                  <c:v>16.430094</c:v>
                </c:pt>
                <c:pt idx="452">
                  <c:v>16.462888</c:v>
                </c:pt>
                <c:pt idx="453">
                  <c:v>16.495682000000002</c:v>
                </c:pt>
                <c:pt idx="454">
                  <c:v>16.528476000000001</c:v>
                </c:pt>
                <c:pt idx="455">
                  <c:v>16.56127</c:v>
                </c:pt>
                <c:pt idx="456">
                  <c:v>16.594063999999999</c:v>
                </c:pt>
                <c:pt idx="457">
                  <c:v>16.626858000000002</c:v>
                </c:pt>
                <c:pt idx="458">
                  <c:v>16.659652000000001</c:v>
                </c:pt>
                <c:pt idx="459">
                  <c:v>16.692446</c:v>
                </c:pt>
                <c:pt idx="460">
                  <c:v>16.725239999999999</c:v>
                </c:pt>
                <c:pt idx="461">
                  <c:v>16.758034000000002</c:v>
                </c:pt>
                <c:pt idx="462">
                  <c:v>16.790828000000001</c:v>
                </c:pt>
                <c:pt idx="463">
                  <c:v>16.823622</c:v>
                </c:pt>
                <c:pt idx="464">
                  <c:v>16.856415999999999</c:v>
                </c:pt>
                <c:pt idx="465">
                  <c:v>16.889210000000002</c:v>
                </c:pt>
                <c:pt idx="466">
                  <c:v>16.922004000000001</c:v>
                </c:pt>
                <c:pt idx="467">
                  <c:v>16.954798</c:v>
                </c:pt>
                <c:pt idx="468">
                  <c:v>16.987591999999999</c:v>
                </c:pt>
                <c:pt idx="469">
                  <c:v>17.020386000000002</c:v>
                </c:pt>
                <c:pt idx="470">
                  <c:v>17.053180000000001</c:v>
                </c:pt>
                <c:pt idx="471">
                  <c:v>17.085974</c:v>
                </c:pt>
                <c:pt idx="472">
                  <c:v>17.118767999999999</c:v>
                </c:pt>
                <c:pt idx="473">
                  <c:v>17.151562000000002</c:v>
                </c:pt>
                <c:pt idx="474">
                  <c:v>17.184356000000001</c:v>
                </c:pt>
                <c:pt idx="475">
                  <c:v>17.21715</c:v>
                </c:pt>
                <c:pt idx="476">
                  <c:v>17.249943999999999</c:v>
                </c:pt>
                <c:pt idx="477">
                  <c:v>17.282738000000002</c:v>
                </c:pt>
                <c:pt idx="478">
                  <c:v>17.315532000000001</c:v>
                </c:pt>
                <c:pt idx="479">
                  <c:v>17.348326</c:v>
                </c:pt>
                <c:pt idx="480">
                  <c:v>17.381119999999999</c:v>
                </c:pt>
                <c:pt idx="481">
                  <c:v>17.413914000000002</c:v>
                </c:pt>
                <c:pt idx="482">
                  <c:v>17.446708000000001</c:v>
                </c:pt>
                <c:pt idx="483">
                  <c:v>17.479502</c:v>
                </c:pt>
                <c:pt idx="484">
                  <c:v>17.512295999999999</c:v>
                </c:pt>
                <c:pt idx="485">
                  <c:v>17.545090000000002</c:v>
                </c:pt>
                <c:pt idx="486">
                  <c:v>17.577884000000001</c:v>
                </c:pt>
                <c:pt idx="487">
                  <c:v>17.610678</c:v>
                </c:pt>
                <c:pt idx="488">
                  <c:v>17.643472000000003</c:v>
                </c:pt>
                <c:pt idx="489">
                  <c:v>17.676266000000002</c:v>
                </c:pt>
                <c:pt idx="490">
                  <c:v>17.709060000000001</c:v>
                </c:pt>
                <c:pt idx="491">
                  <c:v>17.741854</c:v>
                </c:pt>
                <c:pt idx="492">
                  <c:v>17.774648000000003</c:v>
                </c:pt>
                <c:pt idx="493">
                  <c:v>17.807442000000002</c:v>
                </c:pt>
                <c:pt idx="494">
                  <c:v>17.840236000000001</c:v>
                </c:pt>
                <c:pt idx="495">
                  <c:v>17.87303</c:v>
                </c:pt>
                <c:pt idx="496">
                  <c:v>17.905824000000003</c:v>
                </c:pt>
                <c:pt idx="497">
                  <c:v>17.938618000000002</c:v>
                </c:pt>
                <c:pt idx="498">
                  <c:v>17.971412000000001</c:v>
                </c:pt>
                <c:pt idx="499">
                  <c:v>18.004206</c:v>
                </c:pt>
                <c:pt idx="500">
                  <c:v>18.037000000000003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D8-4E50-AECB-4B4BED6421EE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7BCA5BB5-4449-4E85-A438-9EDF45605712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D3D8-4E50-AECB-4B4BED6421E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2047DEA-D56D-4A97-9290-CC47DBA931A0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D3D8-4E50-AECB-4B4BED6421E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C3BC092-3206-4D75-B4CB-DFA17B2A471F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D3D8-4E50-AECB-4B4BED6421E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00BF790-1EF8-4D46-8F25-7BC39259950C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D3D8-4E50-AECB-4B4BED6421E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D3D8-4E50-AECB-4B4BED6421E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D3D8-4E50-AECB-4B4BED6421E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D3D8-4E50-AECB-4B4BED6421EE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'181.A0'!$K$9:$K$15</c:f>
              <c:numCache>
                <c:formatCode>General</c:formatCode>
                <c:ptCount val="7"/>
                <c:pt idx="0">
                  <c:v>2419</c:v>
                </c:pt>
                <c:pt idx="1">
                  <c:v>2523</c:v>
                </c:pt>
                <c:pt idx="2">
                  <c:v>2563</c:v>
                </c:pt>
                <c:pt idx="3">
                  <c:v>3121</c:v>
                </c:pt>
              </c:numCache>
            </c:numRef>
          </c:xVal>
          <c:yVal>
            <c:numRef>
              <c:f>'181.A0'!$L$9:$L$15</c:f>
              <c:numCache>
                <c:formatCode>0.00</c:formatCode>
                <c:ptCount val="7"/>
                <c:pt idx="0">
                  <c:v>5.815194</c:v>
                </c:pt>
                <c:pt idx="1">
                  <c:v>5.9946979999999996</c:v>
                </c:pt>
                <c:pt idx="2">
                  <c:v>6.0637379999999999</c:v>
                </c:pt>
                <c:pt idx="3">
                  <c:v>7.0268459999999999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'181.A0'!$I$9:$I$15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D3D8-4E50-AECB-4B4BED6421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'200.B0'!$Y$5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'200.B0'!$X$6:$X$506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41</c:v>
                </c:pt>
                <c:pt idx="2">
                  <c:v>82</c:v>
                </c:pt>
                <c:pt idx="3">
                  <c:v>123</c:v>
                </c:pt>
                <c:pt idx="4">
                  <c:v>164</c:v>
                </c:pt>
                <c:pt idx="5">
                  <c:v>205</c:v>
                </c:pt>
                <c:pt idx="6">
                  <c:v>246</c:v>
                </c:pt>
                <c:pt idx="7">
                  <c:v>287</c:v>
                </c:pt>
                <c:pt idx="8">
                  <c:v>328</c:v>
                </c:pt>
                <c:pt idx="9">
                  <c:v>369</c:v>
                </c:pt>
                <c:pt idx="10">
                  <c:v>410</c:v>
                </c:pt>
                <c:pt idx="11">
                  <c:v>451</c:v>
                </c:pt>
                <c:pt idx="12">
                  <c:v>492</c:v>
                </c:pt>
                <c:pt idx="13">
                  <c:v>533</c:v>
                </c:pt>
                <c:pt idx="14">
                  <c:v>574</c:v>
                </c:pt>
                <c:pt idx="15">
                  <c:v>615</c:v>
                </c:pt>
                <c:pt idx="16">
                  <c:v>656</c:v>
                </c:pt>
                <c:pt idx="17">
                  <c:v>697</c:v>
                </c:pt>
                <c:pt idx="18">
                  <c:v>738</c:v>
                </c:pt>
                <c:pt idx="19">
                  <c:v>779</c:v>
                </c:pt>
                <c:pt idx="20">
                  <c:v>820</c:v>
                </c:pt>
                <c:pt idx="21">
                  <c:v>861</c:v>
                </c:pt>
                <c:pt idx="22">
                  <c:v>902</c:v>
                </c:pt>
                <c:pt idx="23">
                  <c:v>943</c:v>
                </c:pt>
                <c:pt idx="24">
                  <c:v>984</c:v>
                </c:pt>
                <c:pt idx="25">
                  <c:v>1025</c:v>
                </c:pt>
                <c:pt idx="26">
                  <c:v>1066</c:v>
                </c:pt>
                <c:pt idx="27">
                  <c:v>1107</c:v>
                </c:pt>
                <c:pt idx="28">
                  <c:v>1148</c:v>
                </c:pt>
                <c:pt idx="29">
                  <c:v>1189</c:v>
                </c:pt>
                <c:pt idx="30">
                  <c:v>1230</c:v>
                </c:pt>
                <c:pt idx="31">
                  <c:v>1271</c:v>
                </c:pt>
                <c:pt idx="32">
                  <c:v>1312</c:v>
                </c:pt>
                <c:pt idx="33">
                  <c:v>1353</c:v>
                </c:pt>
                <c:pt idx="34">
                  <c:v>1394</c:v>
                </c:pt>
                <c:pt idx="35">
                  <c:v>1435</c:v>
                </c:pt>
                <c:pt idx="36">
                  <c:v>1476</c:v>
                </c:pt>
                <c:pt idx="37">
                  <c:v>1517</c:v>
                </c:pt>
                <c:pt idx="38">
                  <c:v>1558</c:v>
                </c:pt>
                <c:pt idx="39">
                  <c:v>1599</c:v>
                </c:pt>
                <c:pt idx="40">
                  <c:v>1640</c:v>
                </c:pt>
                <c:pt idx="41">
                  <c:v>1681</c:v>
                </c:pt>
                <c:pt idx="42">
                  <c:v>1722</c:v>
                </c:pt>
                <c:pt idx="43">
                  <c:v>1763</c:v>
                </c:pt>
                <c:pt idx="44">
                  <c:v>1804</c:v>
                </c:pt>
                <c:pt idx="45">
                  <c:v>1845</c:v>
                </c:pt>
                <c:pt idx="46">
                  <c:v>1886</c:v>
                </c:pt>
                <c:pt idx="47">
                  <c:v>1927</c:v>
                </c:pt>
                <c:pt idx="48">
                  <c:v>1968</c:v>
                </c:pt>
                <c:pt idx="49">
                  <c:v>2009</c:v>
                </c:pt>
                <c:pt idx="50">
                  <c:v>2050</c:v>
                </c:pt>
                <c:pt idx="51">
                  <c:v>2091</c:v>
                </c:pt>
                <c:pt idx="52">
                  <c:v>2132</c:v>
                </c:pt>
                <c:pt idx="53">
                  <c:v>2173</c:v>
                </c:pt>
                <c:pt idx="54">
                  <c:v>2214</c:v>
                </c:pt>
                <c:pt idx="55">
                  <c:v>2255</c:v>
                </c:pt>
                <c:pt idx="56">
                  <c:v>2296</c:v>
                </c:pt>
                <c:pt idx="57">
                  <c:v>2337</c:v>
                </c:pt>
                <c:pt idx="58">
                  <c:v>2378</c:v>
                </c:pt>
                <c:pt idx="59">
                  <c:v>2419</c:v>
                </c:pt>
                <c:pt idx="60">
                  <c:v>2460</c:v>
                </c:pt>
                <c:pt idx="61">
                  <c:v>2501</c:v>
                </c:pt>
                <c:pt idx="62">
                  <c:v>2542</c:v>
                </c:pt>
                <c:pt idx="63">
                  <c:v>2583</c:v>
                </c:pt>
                <c:pt idx="64">
                  <c:v>2624</c:v>
                </c:pt>
                <c:pt idx="65">
                  <c:v>2665</c:v>
                </c:pt>
                <c:pt idx="66">
                  <c:v>2706</c:v>
                </c:pt>
                <c:pt idx="67">
                  <c:v>2747</c:v>
                </c:pt>
                <c:pt idx="68">
                  <c:v>2788</c:v>
                </c:pt>
                <c:pt idx="69">
                  <c:v>2829</c:v>
                </c:pt>
                <c:pt idx="70">
                  <c:v>2870</c:v>
                </c:pt>
                <c:pt idx="71">
                  <c:v>2911</c:v>
                </c:pt>
                <c:pt idx="72">
                  <c:v>2952</c:v>
                </c:pt>
                <c:pt idx="73">
                  <c:v>2993</c:v>
                </c:pt>
                <c:pt idx="74">
                  <c:v>3034</c:v>
                </c:pt>
                <c:pt idx="75">
                  <c:v>3075</c:v>
                </c:pt>
                <c:pt idx="76">
                  <c:v>3116</c:v>
                </c:pt>
                <c:pt idx="77">
                  <c:v>3157</c:v>
                </c:pt>
                <c:pt idx="78">
                  <c:v>3198</c:v>
                </c:pt>
                <c:pt idx="79">
                  <c:v>3239</c:v>
                </c:pt>
                <c:pt idx="80">
                  <c:v>3280</c:v>
                </c:pt>
                <c:pt idx="81">
                  <c:v>3321</c:v>
                </c:pt>
                <c:pt idx="82">
                  <c:v>3362</c:v>
                </c:pt>
                <c:pt idx="83">
                  <c:v>3403</c:v>
                </c:pt>
                <c:pt idx="84">
                  <c:v>3444</c:v>
                </c:pt>
                <c:pt idx="85">
                  <c:v>3485</c:v>
                </c:pt>
                <c:pt idx="86">
                  <c:v>3526</c:v>
                </c:pt>
                <c:pt idx="87">
                  <c:v>3567</c:v>
                </c:pt>
                <c:pt idx="88">
                  <c:v>3608</c:v>
                </c:pt>
                <c:pt idx="89">
                  <c:v>3649</c:v>
                </c:pt>
                <c:pt idx="90">
                  <c:v>3690</c:v>
                </c:pt>
                <c:pt idx="91">
                  <c:v>3731</c:v>
                </c:pt>
                <c:pt idx="92">
                  <c:v>3772</c:v>
                </c:pt>
                <c:pt idx="93">
                  <c:v>3813</c:v>
                </c:pt>
                <c:pt idx="94">
                  <c:v>3854</c:v>
                </c:pt>
                <c:pt idx="95">
                  <c:v>3895</c:v>
                </c:pt>
                <c:pt idx="96">
                  <c:v>3936</c:v>
                </c:pt>
                <c:pt idx="97">
                  <c:v>3977</c:v>
                </c:pt>
                <c:pt idx="98">
                  <c:v>4018</c:v>
                </c:pt>
                <c:pt idx="99">
                  <c:v>4059</c:v>
                </c:pt>
                <c:pt idx="100">
                  <c:v>4100</c:v>
                </c:pt>
                <c:pt idx="101">
                  <c:v>4141</c:v>
                </c:pt>
                <c:pt idx="102">
                  <c:v>4182</c:v>
                </c:pt>
                <c:pt idx="103">
                  <c:v>4223</c:v>
                </c:pt>
                <c:pt idx="104">
                  <c:v>4264</c:v>
                </c:pt>
                <c:pt idx="105">
                  <c:v>4305</c:v>
                </c:pt>
                <c:pt idx="106">
                  <c:v>4346</c:v>
                </c:pt>
                <c:pt idx="107">
                  <c:v>4387</c:v>
                </c:pt>
                <c:pt idx="108">
                  <c:v>4428</c:v>
                </c:pt>
                <c:pt idx="109">
                  <c:v>4469</c:v>
                </c:pt>
                <c:pt idx="110">
                  <c:v>4510</c:v>
                </c:pt>
                <c:pt idx="111">
                  <c:v>4551</c:v>
                </c:pt>
                <c:pt idx="112">
                  <c:v>4592</c:v>
                </c:pt>
                <c:pt idx="113">
                  <c:v>4633</c:v>
                </c:pt>
                <c:pt idx="114">
                  <c:v>4674</c:v>
                </c:pt>
                <c:pt idx="115">
                  <c:v>4715</c:v>
                </c:pt>
                <c:pt idx="116">
                  <c:v>4756</c:v>
                </c:pt>
                <c:pt idx="117">
                  <c:v>4797</c:v>
                </c:pt>
                <c:pt idx="118">
                  <c:v>4838</c:v>
                </c:pt>
                <c:pt idx="119">
                  <c:v>4879</c:v>
                </c:pt>
                <c:pt idx="120">
                  <c:v>4920</c:v>
                </c:pt>
                <c:pt idx="121">
                  <c:v>4961</c:v>
                </c:pt>
                <c:pt idx="122">
                  <c:v>5002</c:v>
                </c:pt>
                <c:pt idx="123">
                  <c:v>5043</c:v>
                </c:pt>
                <c:pt idx="124">
                  <c:v>5084</c:v>
                </c:pt>
                <c:pt idx="125">
                  <c:v>5125</c:v>
                </c:pt>
                <c:pt idx="126">
                  <c:v>5166</c:v>
                </c:pt>
                <c:pt idx="127">
                  <c:v>5207</c:v>
                </c:pt>
                <c:pt idx="128">
                  <c:v>5248</c:v>
                </c:pt>
                <c:pt idx="129">
                  <c:v>5289</c:v>
                </c:pt>
                <c:pt idx="130">
                  <c:v>5330</c:v>
                </c:pt>
                <c:pt idx="131">
                  <c:v>5371</c:v>
                </c:pt>
                <c:pt idx="132">
                  <c:v>5412</c:v>
                </c:pt>
                <c:pt idx="133">
                  <c:v>5453</c:v>
                </c:pt>
                <c:pt idx="134">
                  <c:v>5494</c:v>
                </c:pt>
                <c:pt idx="135">
                  <c:v>5535</c:v>
                </c:pt>
                <c:pt idx="136">
                  <c:v>5576</c:v>
                </c:pt>
                <c:pt idx="137">
                  <c:v>5617</c:v>
                </c:pt>
                <c:pt idx="138">
                  <c:v>5658</c:v>
                </c:pt>
                <c:pt idx="139">
                  <c:v>5699</c:v>
                </c:pt>
                <c:pt idx="140">
                  <c:v>5740</c:v>
                </c:pt>
                <c:pt idx="141">
                  <c:v>5781</c:v>
                </c:pt>
                <c:pt idx="142">
                  <c:v>5822</c:v>
                </c:pt>
                <c:pt idx="143">
                  <c:v>5863</c:v>
                </c:pt>
                <c:pt idx="144">
                  <c:v>5904</c:v>
                </c:pt>
                <c:pt idx="145">
                  <c:v>5945</c:v>
                </c:pt>
                <c:pt idx="146">
                  <c:v>5986</c:v>
                </c:pt>
                <c:pt idx="147">
                  <c:v>6027</c:v>
                </c:pt>
                <c:pt idx="148">
                  <c:v>6068</c:v>
                </c:pt>
                <c:pt idx="149">
                  <c:v>6109</c:v>
                </c:pt>
                <c:pt idx="150">
                  <c:v>6150</c:v>
                </c:pt>
                <c:pt idx="151">
                  <c:v>6191</c:v>
                </c:pt>
                <c:pt idx="152">
                  <c:v>6232</c:v>
                </c:pt>
                <c:pt idx="153">
                  <c:v>6273</c:v>
                </c:pt>
                <c:pt idx="154">
                  <c:v>6314</c:v>
                </c:pt>
                <c:pt idx="155">
                  <c:v>6355</c:v>
                </c:pt>
                <c:pt idx="156">
                  <c:v>6396</c:v>
                </c:pt>
                <c:pt idx="157">
                  <c:v>6437</c:v>
                </c:pt>
                <c:pt idx="158">
                  <c:v>6478</c:v>
                </c:pt>
                <c:pt idx="159">
                  <c:v>6519</c:v>
                </c:pt>
                <c:pt idx="160">
                  <c:v>6560</c:v>
                </c:pt>
                <c:pt idx="161">
                  <c:v>6601</c:v>
                </c:pt>
                <c:pt idx="162">
                  <c:v>6642</c:v>
                </c:pt>
                <c:pt idx="163">
                  <c:v>6683</c:v>
                </c:pt>
                <c:pt idx="164">
                  <c:v>6724</c:v>
                </c:pt>
                <c:pt idx="165">
                  <c:v>6765</c:v>
                </c:pt>
                <c:pt idx="166">
                  <c:v>6806</c:v>
                </c:pt>
                <c:pt idx="167">
                  <c:v>6847</c:v>
                </c:pt>
                <c:pt idx="168">
                  <c:v>6888</c:v>
                </c:pt>
                <c:pt idx="169">
                  <c:v>6929</c:v>
                </c:pt>
                <c:pt idx="170">
                  <c:v>6970</c:v>
                </c:pt>
                <c:pt idx="171">
                  <c:v>7011</c:v>
                </c:pt>
                <c:pt idx="172">
                  <c:v>7052</c:v>
                </c:pt>
                <c:pt idx="173">
                  <c:v>7093</c:v>
                </c:pt>
                <c:pt idx="174">
                  <c:v>7134</c:v>
                </c:pt>
                <c:pt idx="175">
                  <c:v>7175</c:v>
                </c:pt>
                <c:pt idx="176">
                  <c:v>7216</c:v>
                </c:pt>
                <c:pt idx="177">
                  <c:v>7257</c:v>
                </c:pt>
                <c:pt idx="178">
                  <c:v>7298</c:v>
                </c:pt>
                <c:pt idx="179">
                  <c:v>7339</c:v>
                </c:pt>
                <c:pt idx="180">
                  <c:v>7380</c:v>
                </c:pt>
                <c:pt idx="181">
                  <c:v>7421</c:v>
                </c:pt>
                <c:pt idx="182">
                  <c:v>7462</c:v>
                </c:pt>
                <c:pt idx="183">
                  <c:v>7503</c:v>
                </c:pt>
                <c:pt idx="184">
                  <c:v>7544</c:v>
                </c:pt>
                <c:pt idx="185">
                  <c:v>7585</c:v>
                </c:pt>
                <c:pt idx="186">
                  <c:v>7626</c:v>
                </c:pt>
                <c:pt idx="187">
                  <c:v>7667</c:v>
                </c:pt>
                <c:pt idx="188">
                  <c:v>7708</c:v>
                </c:pt>
                <c:pt idx="189">
                  <c:v>7749</c:v>
                </c:pt>
                <c:pt idx="190">
                  <c:v>7790</c:v>
                </c:pt>
                <c:pt idx="191">
                  <c:v>7831</c:v>
                </c:pt>
                <c:pt idx="192">
                  <c:v>7872</c:v>
                </c:pt>
                <c:pt idx="193">
                  <c:v>7913</c:v>
                </c:pt>
                <c:pt idx="194">
                  <c:v>7954</c:v>
                </c:pt>
                <c:pt idx="195">
                  <c:v>7995</c:v>
                </c:pt>
                <c:pt idx="196">
                  <c:v>8036</c:v>
                </c:pt>
                <c:pt idx="197">
                  <c:v>8077</c:v>
                </c:pt>
                <c:pt idx="198">
                  <c:v>8118</c:v>
                </c:pt>
                <c:pt idx="199">
                  <c:v>8159</c:v>
                </c:pt>
                <c:pt idx="200">
                  <c:v>8200</c:v>
                </c:pt>
                <c:pt idx="201">
                  <c:v>8241</c:v>
                </c:pt>
                <c:pt idx="202">
                  <c:v>8282</c:v>
                </c:pt>
                <c:pt idx="203">
                  <c:v>8323</c:v>
                </c:pt>
                <c:pt idx="204">
                  <c:v>8364</c:v>
                </c:pt>
                <c:pt idx="205">
                  <c:v>8405</c:v>
                </c:pt>
                <c:pt idx="206">
                  <c:v>8446</c:v>
                </c:pt>
                <c:pt idx="207">
                  <c:v>8487</c:v>
                </c:pt>
                <c:pt idx="208">
                  <c:v>8528</c:v>
                </c:pt>
                <c:pt idx="209">
                  <c:v>8569</c:v>
                </c:pt>
                <c:pt idx="210">
                  <c:v>8610</c:v>
                </c:pt>
                <c:pt idx="211">
                  <c:v>8651</c:v>
                </c:pt>
                <c:pt idx="212">
                  <c:v>8692</c:v>
                </c:pt>
                <c:pt idx="213">
                  <c:v>8733</c:v>
                </c:pt>
                <c:pt idx="214">
                  <c:v>8774</c:v>
                </c:pt>
                <c:pt idx="215">
                  <c:v>8815</c:v>
                </c:pt>
                <c:pt idx="216">
                  <c:v>8856</c:v>
                </c:pt>
                <c:pt idx="217">
                  <c:v>8897</c:v>
                </c:pt>
                <c:pt idx="218">
                  <c:v>8938</c:v>
                </c:pt>
                <c:pt idx="219">
                  <c:v>8979</c:v>
                </c:pt>
                <c:pt idx="220">
                  <c:v>9020</c:v>
                </c:pt>
                <c:pt idx="221">
                  <c:v>9061</c:v>
                </c:pt>
                <c:pt idx="222">
                  <c:v>9102</c:v>
                </c:pt>
                <c:pt idx="223">
                  <c:v>9143</c:v>
                </c:pt>
                <c:pt idx="224">
                  <c:v>9184</c:v>
                </c:pt>
                <c:pt idx="225">
                  <c:v>9225</c:v>
                </c:pt>
                <c:pt idx="226">
                  <c:v>9266</c:v>
                </c:pt>
                <c:pt idx="227">
                  <c:v>9307</c:v>
                </c:pt>
                <c:pt idx="228">
                  <c:v>9348</c:v>
                </c:pt>
                <c:pt idx="229">
                  <c:v>9389</c:v>
                </c:pt>
                <c:pt idx="230">
                  <c:v>9430</c:v>
                </c:pt>
                <c:pt idx="231">
                  <c:v>9471</c:v>
                </c:pt>
                <c:pt idx="232">
                  <c:v>9512</c:v>
                </c:pt>
                <c:pt idx="233">
                  <c:v>9553</c:v>
                </c:pt>
                <c:pt idx="234">
                  <c:v>9594</c:v>
                </c:pt>
                <c:pt idx="235">
                  <c:v>9635</c:v>
                </c:pt>
                <c:pt idx="236">
                  <c:v>9676</c:v>
                </c:pt>
                <c:pt idx="237">
                  <c:v>9717</c:v>
                </c:pt>
                <c:pt idx="238">
                  <c:v>9758</c:v>
                </c:pt>
                <c:pt idx="239">
                  <c:v>9799</c:v>
                </c:pt>
                <c:pt idx="240">
                  <c:v>9840</c:v>
                </c:pt>
                <c:pt idx="241">
                  <c:v>9881</c:v>
                </c:pt>
                <c:pt idx="242">
                  <c:v>9922</c:v>
                </c:pt>
                <c:pt idx="243">
                  <c:v>9963</c:v>
                </c:pt>
                <c:pt idx="244">
                  <c:v>10004</c:v>
                </c:pt>
                <c:pt idx="245">
                  <c:v>10045</c:v>
                </c:pt>
                <c:pt idx="246">
                  <c:v>10086</c:v>
                </c:pt>
                <c:pt idx="247">
                  <c:v>10127</c:v>
                </c:pt>
                <c:pt idx="248">
                  <c:v>10168</c:v>
                </c:pt>
                <c:pt idx="249">
                  <c:v>10209</c:v>
                </c:pt>
                <c:pt idx="250">
                  <c:v>10250</c:v>
                </c:pt>
                <c:pt idx="251">
                  <c:v>10291</c:v>
                </c:pt>
                <c:pt idx="252">
                  <c:v>10332</c:v>
                </c:pt>
                <c:pt idx="253">
                  <c:v>10373</c:v>
                </c:pt>
                <c:pt idx="254">
                  <c:v>10414</c:v>
                </c:pt>
                <c:pt idx="255">
                  <c:v>10455</c:v>
                </c:pt>
                <c:pt idx="256">
                  <c:v>10496</c:v>
                </c:pt>
                <c:pt idx="257">
                  <c:v>10537</c:v>
                </c:pt>
                <c:pt idx="258">
                  <c:v>10578</c:v>
                </c:pt>
                <c:pt idx="259">
                  <c:v>10619</c:v>
                </c:pt>
                <c:pt idx="260">
                  <c:v>10660</c:v>
                </c:pt>
                <c:pt idx="261">
                  <c:v>10701</c:v>
                </c:pt>
                <c:pt idx="262">
                  <c:v>10742</c:v>
                </c:pt>
                <c:pt idx="263">
                  <c:v>10783</c:v>
                </c:pt>
                <c:pt idx="264">
                  <c:v>10824</c:v>
                </c:pt>
                <c:pt idx="265">
                  <c:v>10865</c:v>
                </c:pt>
                <c:pt idx="266">
                  <c:v>10906</c:v>
                </c:pt>
                <c:pt idx="267">
                  <c:v>10947</c:v>
                </c:pt>
                <c:pt idx="268">
                  <c:v>10988</c:v>
                </c:pt>
                <c:pt idx="269">
                  <c:v>11029</c:v>
                </c:pt>
                <c:pt idx="270">
                  <c:v>11070</c:v>
                </c:pt>
                <c:pt idx="271">
                  <c:v>11111</c:v>
                </c:pt>
                <c:pt idx="272">
                  <c:v>11152</c:v>
                </c:pt>
                <c:pt idx="273">
                  <c:v>11193</c:v>
                </c:pt>
                <c:pt idx="274">
                  <c:v>11234</c:v>
                </c:pt>
                <c:pt idx="275">
                  <c:v>11275</c:v>
                </c:pt>
                <c:pt idx="276">
                  <c:v>11316</c:v>
                </c:pt>
                <c:pt idx="277">
                  <c:v>11357</c:v>
                </c:pt>
                <c:pt idx="278">
                  <c:v>11398</c:v>
                </c:pt>
                <c:pt idx="279">
                  <c:v>11439</c:v>
                </c:pt>
                <c:pt idx="280">
                  <c:v>11480</c:v>
                </c:pt>
                <c:pt idx="281">
                  <c:v>11521</c:v>
                </c:pt>
                <c:pt idx="282">
                  <c:v>11562</c:v>
                </c:pt>
                <c:pt idx="283">
                  <c:v>11603</c:v>
                </c:pt>
                <c:pt idx="284">
                  <c:v>11644</c:v>
                </c:pt>
                <c:pt idx="285">
                  <c:v>11685</c:v>
                </c:pt>
                <c:pt idx="286">
                  <c:v>11726</c:v>
                </c:pt>
                <c:pt idx="287">
                  <c:v>11767</c:v>
                </c:pt>
                <c:pt idx="288">
                  <c:v>11808</c:v>
                </c:pt>
                <c:pt idx="289">
                  <c:v>11849</c:v>
                </c:pt>
                <c:pt idx="290">
                  <c:v>11890</c:v>
                </c:pt>
                <c:pt idx="291">
                  <c:v>11931</c:v>
                </c:pt>
                <c:pt idx="292">
                  <c:v>11972</c:v>
                </c:pt>
                <c:pt idx="293">
                  <c:v>12013</c:v>
                </c:pt>
                <c:pt idx="294">
                  <c:v>12054</c:v>
                </c:pt>
                <c:pt idx="295">
                  <c:v>12095</c:v>
                </c:pt>
                <c:pt idx="296">
                  <c:v>12136</c:v>
                </c:pt>
                <c:pt idx="297">
                  <c:v>12177</c:v>
                </c:pt>
                <c:pt idx="298">
                  <c:v>12218</c:v>
                </c:pt>
                <c:pt idx="299">
                  <c:v>12259</c:v>
                </c:pt>
                <c:pt idx="300">
                  <c:v>12300</c:v>
                </c:pt>
                <c:pt idx="301">
                  <c:v>12341</c:v>
                </c:pt>
                <c:pt idx="302">
                  <c:v>12382</c:v>
                </c:pt>
                <c:pt idx="303">
                  <c:v>12423</c:v>
                </c:pt>
                <c:pt idx="304">
                  <c:v>12464</c:v>
                </c:pt>
                <c:pt idx="305">
                  <c:v>12505</c:v>
                </c:pt>
                <c:pt idx="306">
                  <c:v>12546</c:v>
                </c:pt>
                <c:pt idx="307">
                  <c:v>12587</c:v>
                </c:pt>
                <c:pt idx="308">
                  <c:v>12628</c:v>
                </c:pt>
                <c:pt idx="309">
                  <c:v>12669</c:v>
                </c:pt>
                <c:pt idx="310">
                  <c:v>12710</c:v>
                </c:pt>
                <c:pt idx="311">
                  <c:v>12751</c:v>
                </c:pt>
                <c:pt idx="312">
                  <c:v>12792</c:v>
                </c:pt>
                <c:pt idx="313">
                  <c:v>12833</c:v>
                </c:pt>
                <c:pt idx="314">
                  <c:v>12874</c:v>
                </c:pt>
                <c:pt idx="315">
                  <c:v>12915</c:v>
                </c:pt>
                <c:pt idx="316">
                  <c:v>12956</c:v>
                </c:pt>
                <c:pt idx="317">
                  <c:v>12997</c:v>
                </c:pt>
                <c:pt idx="318">
                  <c:v>13038</c:v>
                </c:pt>
                <c:pt idx="319">
                  <c:v>13079</c:v>
                </c:pt>
                <c:pt idx="320">
                  <c:v>13120</c:v>
                </c:pt>
                <c:pt idx="321">
                  <c:v>13161</c:v>
                </c:pt>
                <c:pt idx="322">
                  <c:v>13202</c:v>
                </c:pt>
                <c:pt idx="323">
                  <c:v>13243</c:v>
                </c:pt>
                <c:pt idx="324">
                  <c:v>13284</c:v>
                </c:pt>
                <c:pt idx="325">
                  <c:v>13325</c:v>
                </c:pt>
                <c:pt idx="326">
                  <c:v>13366</c:v>
                </c:pt>
                <c:pt idx="327">
                  <c:v>13407</c:v>
                </c:pt>
                <c:pt idx="328">
                  <c:v>13448</c:v>
                </c:pt>
                <c:pt idx="329">
                  <c:v>13489</c:v>
                </c:pt>
                <c:pt idx="330">
                  <c:v>13530</c:v>
                </c:pt>
                <c:pt idx="331">
                  <c:v>13571</c:v>
                </c:pt>
                <c:pt idx="332">
                  <c:v>13612</c:v>
                </c:pt>
                <c:pt idx="333">
                  <c:v>13653</c:v>
                </c:pt>
                <c:pt idx="334">
                  <c:v>13694</c:v>
                </c:pt>
                <c:pt idx="335">
                  <c:v>13735</c:v>
                </c:pt>
                <c:pt idx="336">
                  <c:v>13776</c:v>
                </c:pt>
                <c:pt idx="337">
                  <c:v>13817</c:v>
                </c:pt>
                <c:pt idx="338">
                  <c:v>13858</c:v>
                </c:pt>
                <c:pt idx="339">
                  <c:v>13899</c:v>
                </c:pt>
                <c:pt idx="340">
                  <c:v>13940</c:v>
                </c:pt>
                <c:pt idx="341">
                  <c:v>13981</c:v>
                </c:pt>
                <c:pt idx="342">
                  <c:v>14022</c:v>
                </c:pt>
                <c:pt idx="343">
                  <c:v>14063</c:v>
                </c:pt>
                <c:pt idx="344">
                  <c:v>14104</c:v>
                </c:pt>
                <c:pt idx="345">
                  <c:v>14145</c:v>
                </c:pt>
                <c:pt idx="346">
                  <c:v>14186</c:v>
                </c:pt>
                <c:pt idx="347">
                  <c:v>14227</c:v>
                </c:pt>
                <c:pt idx="348">
                  <c:v>14268</c:v>
                </c:pt>
                <c:pt idx="349">
                  <c:v>14309</c:v>
                </c:pt>
                <c:pt idx="350">
                  <c:v>14350</c:v>
                </c:pt>
                <c:pt idx="351">
                  <c:v>14391</c:v>
                </c:pt>
                <c:pt idx="352">
                  <c:v>14432</c:v>
                </c:pt>
                <c:pt idx="353">
                  <c:v>14473</c:v>
                </c:pt>
                <c:pt idx="354">
                  <c:v>14514</c:v>
                </c:pt>
                <c:pt idx="355">
                  <c:v>14555</c:v>
                </c:pt>
                <c:pt idx="356">
                  <c:v>14596</c:v>
                </c:pt>
                <c:pt idx="357">
                  <c:v>14637</c:v>
                </c:pt>
                <c:pt idx="358">
                  <c:v>14678</c:v>
                </c:pt>
                <c:pt idx="359">
                  <c:v>14719</c:v>
                </c:pt>
                <c:pt idx="360">
                  <c:v>14760</c:v>
                </c:pt>
                <c:pt idx="361">
                  <c:v>14801</c:v>
                </c:pt>
                <c:pt idx="362">
                  <c:v>14842</c:v>
                </c:pt>
                <c:pt idx="363">
                  <c:v>14883</c:v>
                </c:pt>
                <c:pt idx="364">
                  <c:v>14924</c:v>
                </c:pt>
                <c:pt idx="365">
                  <c:v>14965</c:v>
                </c:pt>
                <c:pt idx="366">
                  <c:v>15006</c:v>
                </c:pt>
                <c:pt idx="367">
                  <c:v>15047</c:v>
                </c:pt>
                <c:pt idx="368">
                  <c:v>15088</c:v>
                </c:pt>
                <c:pt idx="369">
                  <c:v>15129</c:v>
                </c:pt>
                <c:pt idx="370">
                  <c:v>15170</c:v>
                </c:pt>
                <c:pt idx="371">
                  <c:v>15211</c:v>
                </c:pt>
                <c:pt idx="372">
                  <c:v>15252</c:v>
                </c:pt>
                <c:pt idx="373">
                  <c:v>15293</c:v>
                </c:pt>
                <c:pt idx="374">
                  <c:v>15334</c:v>
                </c:pt>
                <c:pt idx="375">
                  <c:v>15375</c:v>
                </c:pt>
                <c:pt idx="376">
                  <c:v>15416</c:v>
                </c:pt>
                <c:pt idx="377">
                  <c:v>15457</c:v>
                </c:pt>
                <c:pt idx="378">
                  <c:v>15498</c:v>
                </c:pt>
                <c:pt idx="379">
                  <c:v>15539</c:v>
                </c:pt>
                <c:pt idx="380">
                  <c:v>15580</c:v>
                </c:pt>
                <c:pt idx="381">
                  <c:v>15621</c:v>
                </c:pt>
                <c:pt idx="382">
                  <c:v>15662</c:v>
                </c:pt>
                <c:pt idx="383">
                  <c:v>15703</c:v>
                </c:pt>
                <c:pt idx="384">
                  <c:v>15744</c:v>
                </c:pt>
                <c:pt idx="385">
                  <c:v>15785</c:v>
                </c:pt>
                <c:pt idx="386">
                  <c:v>15826</c:v>
                </c:pt>
                <c:pt idx="387">
                  <c:v>15867</c:v>
                </c:pt>
                <c:pt idx="388">
                  <c:v>15908</c:v>
                </c:pt>
                <c:pt idx="389">
                  <c:v>15949</c:v>
                </c:pt>
                <c:pt idx="390">
                  <c:v>15990</c:v>
                </c:pt>
                <c:pt idx="391">
                  <c:v>16031</c:v>
                </c:pt>
                <c:pt idx="392">
                  <c:v>16072</c:v>
                </c:pt>
                <c:pt idx="393">
                  <c:v>16113</c:v>
                </c:pt>
                <c:pt idx="394">
                  <c:v>16154</c:v>
                </c:pt>
                <c:pt idx="395">
                  <c:v>16195</c:v>
                </c:pt>
                <c:pt idx="396">
                  <c:v>16236</c:v>
                </c:pt>
                <c:pt idx="397">
                  <c:v>16277</c:v>
                </c:pt>
                <c:pt idx="398">
                  <c:v>16318</c:v>
                </c:pt>
                <c:pt idx="399">
                  <c:v>16359</c:v>
                </c:pt>
                <c:pt idx="400">
                  <c:v>16400</c:v>
                </c:pt>
                <c:pt idx="401">
                  <c:v>16441</c:v>
                </c:pt>
                <c:pt idx="402">
                  <c:v>16482</c:v>
                </c:pt>
                <c:pt idx="403">
                  <c:v>16523</c:v>
                </c:pt>
                <c:pt idx="404">
                  <c:v>16564</c:v>
                </c:pt>
                <c:pt idx="405">
                  <c:v>16605</c:v>
                </c:pt>
                <c:pt idx="406">
                  <c:v>16646</c:v>
                </c:pt>
                <c:pt idx="407">
                  <c:v>16687</c:v>
                </c:pt>
                <c:pt idx="408">
                  <c:v>16728</c:v>
                </c:pt>
                <c:pt idx="409">
                  <c:v>16769</c:v>
                </c:pt>
                <c:pt idx="410">
                  <c:v>16810</c:v>
                </c:pt>
                <c:pt idx="411">
                  <c:v>16851</c:v>
                </c:pt>
                <c:pt idx="412">
                  <c:v>16892</c:v>
                </c:pt>
                <c:pt idx="413">
                  <c:v>16933</c:v>
                </c:pt>
                <c:pt idx="414">
                  <c:v>16974</c:v>
                </c:pt>
                <c:pt idx="415">
                  <c:v>17015</c:v>
                </c:pt>
                <c:pt idx="416">
                  <c:v>17056</c:v>
                </c:pt>
                <c:pt idx="417">
                  <c:v>17097</c:v>
                </c:pt>
                <c:pt idx="418">
                  <c:v>17138</c:v>
                </c:pt>
                <c:pt idx="419">
                  <c:v>17179</c:v>
                </c:pt>
                <c:pt idx="420">
                  <c:v>17220</c:v>
                </c:pt>
                <c:pt idx="421">
                  <c:v>17261</c:v>
                </c:pt>
                <c:pt idx="422">
                  <c:v>17302</c:v>
                </c:pt>
                <c:pt idx="423">
                  <c:v>17343</c:v>
                </c:pt>
                <c:pt idx="424">
                  <c:v>17384</c:v>
                </c:pt>
                <c:pt idx="425">
                  <c:v>17425</c:v>
                </c:pt>
                <c:pt idx="426">
                  <c:v>17466</c:v>
                </c:pt>
                <c:pt idx="427">
                  <c:v>17507</c:v>
                </c:pt>
                <c:pt idx="428">
                  <c:v>17548</c:v>
                </c:pt>
                <c:pt idx="429">
                  <c:v>17589</c:v>
                </c:pt>
                <c:pt idx="430">
                  <c:v>17630</c:v>
                </c:pt>
                <c:pt idx="431">
                  <c:v>17671</c:v>
                </c:pt>
                <c:pt idx="432">
                  <c:v>17712</c:v>
                </c:pt>
                <c:pt idx="433">
                  <c:v>17753</c:v>
                </c:pt>
                <c:pt idx="434">
                  <c:v>17794</c:v>
                </c:pt>
                <c:pt idx="435">
                  <c:v>17835</c:v>
                </c:pt>
                <c:pt idx="436">
                  <c:v>17876</c:v>
                </c:pt>
                <c:pt idx="437">
                  <c:v>17917</c:v>
                </c:pt>
                <c:pt idx="438">
                  <c:v>17958</c:v>
                </c:pt>
                <c:pt idx="439">
                  <c:v>17999</c:v>
                </c:pt>
                <c:pt idx="440">
                  <c:v>18040</c:v>
                </c:pt>
                <c:pt idx="441">
                  <c:v>18081</c:v>
                </c:pt>
                <c:pt idx="442">
                  <c:v>18122</c:v>
                </c:pt>
                <c:pt idx="443">
                  <c:v>18163</c:v>
                </c:pt>
                <c:pt idx="444">
                  <c:v>18204</c:v>
                </c:pt>
                <c:pt idx="445">
                  <c:v>18245</c:v>
                </c:pt>
                <c:pt idx="446">
                  <c:v>18286</c:v>
                </c:pt>
                <c:pt idx="447">
                  <c:v>18327</c:v>
                </c:pt>
                <c:pt idx="448">
                  <c:v>18368</c:v>
                </c:pt>
                <c:pt idx="449">
                  <c:v>18409</c:v>
                </c:pt>
                <c:pt idx="450">
                  <c:v>18450</c:v>
                </c:pt>
                <c:pt idx="451">
                  <c:v>18491</c:v>
                </c:pt>
                <c:pt idx="452">
                  <c:v>18532</c:v>
                </c:pt>
                <c:pt idx="453">
                  <c:v>18573</c:v>
                </c:pt>
                <c:pt idx="454">
                  <c:v>18614</c:v>
                </c:pt>
                <c:pt idx="455">
                  <c:v>18655</c:v>
                </c:pt>
                <c:pt idx="456">
                  <c:v>18696</c:v>
                </c:pt>
                <c:pt idx="457">
                  <c:v>18737</c:v>
                </c:pt>
                <c:pt idx="458">
                  <c:v>18778</c:v>
                </c:pt>
                <c:pt idx="459">
                  <c:v>18819</c:v>
                </c:pt>
                <c:pt idx="460">
                  <c:v>18860</c:v>
                </c:pt>
                <c:pt idx="461">
                  <c:v>18901</c:v>
                </c:pt>
                <c:pt idx="462">
                  <c:v>18942</c:v>
                </c:pt>
                <c:pt idx="463">
                  <c:v>18983</c:v>
                </c:pt>
                <c:pt idx="464">
                  <c:v>19024</c:v>
                </c:pt>
                <c:pt idx="465">
                  <c:v>19065</c:v>
                </c:pt>
                <c:pt idx="466">
                  <c:v>19106</c:v>
                </c:pt>
                <c:pt idx="467">
                  <c:v>19147</c:v>
                </c:pt>
                <c:pt idx="468">
                  <c:v>19188</c:v>
                </c:pt>
                <c:pt idx="469">
                  <c:v>19229</c:v>
                </c:pt>
                <c:pt idx="470">
                  <c:v>19270</c:v>
                </c:pt>
                <c:pt idx="471">
                  <c:v>19311</c:v>
                </c:pt>
                <c:pt idx="472">
                  <c:v>19352</c:v>
                </c:pt>
                <c:pt idx="473">
                  <c:v>19393</c:v>
                </c:pt>
                <c:pt idx="474">
                  <c:v>19434</c:v>
                </c:pt>
                <c:pt idx="475">
                  <c:v>19475</c:v>
                </c:pt>
                <c:pt idx="476">
                  <c:v>19516</c:v>
                </c:pt>
                <c:pt idx="477">
                  <c:v>19557</c:v>
                </c:pt>
                <c:pt idx="478">
                  <c:v>19598</c:v>
                </c:pt>
                <c:pt idx="479">
                  <c:v>19639</c:v>
                </c:pt>
                <c:pt idx="480">
                  <c:v>19680</c:v>
                </c:pt>
                <c:pt idx="481">
                  <c:v>19721</c:v>
                </c:pt>
                <c:pt idx="482">
                  <c:v>19762</c:v>
                </c:pt>
                <c:pt idx="483">
                  <c:v>19803</c:v>
                </c:pt>
                <c:pt idx="484">
                  <c:v>19844</c:v>
                </c:pt>
                <c:pt idx="485">
                  <c:v>19885</c:v>
                </c:pt>
                <c:pt idx="486">
                  <c:v>19926</c:v>
                </c:pt>
                <c:pt idx="487">
                  <c:v>19967</c:v>
                </c:pt>
                <c:pt idx="488">
                  <c:v>20008</c:v>
                </c:pt>
                <c:pt idx="489">
                  <c:v>20049</c:v>
                </c:pt>
                <c:pt idx="490">
                  <c:v>20090</c:v>
                </c:pt>
                <c:pt idx="491">
                  <c:v>20131</c:v>
                </c:pt>
                <c:pt idx="492">
                  <c:v>20172</c:v>
                </c:pt>
                <c:pt idx="493">
                  <c:v>20213</c:v>
                </c:pt>
                <c:pt idx="494">
                  <c:v>20254</c:v>
                </c:pt>
                <c:pt idx="495">
                  <c:v>20295</c:v>
                </c:pt>
                <c:pt idx="496">
                  <c:v>20336</c:v>
                </c:pt>
                <c:pt idx="497">
                  <c:v>20377</c:v>
                </c:pt>
                <c:pt idx="498">
                  <c:v>20418</c:v>
                </c:pt>
                <c:pt idx="499">
                  <c:v>20459</c:v>
                </c:pt>
                <c:pt idx="500">
                  <c:v>20500</c:v>
                </c:pt>
              </c:numCache>
            </c:numRef>
          </c:xVal>
          <c:yVal>
            <c:numRef>
              <c:f>'200.B0'!$Y$6:$Y$506</c:f>
              <c:numCache>
                <c:formatCode>0.00</c:formatCode>
                <c:ptCount val="501"/>
                <c:pt idx="0">
                  <c:v>0</c:v>
                </c:pt>
                <c:pt idx="1">
                  <c:v>6.3344999999999999E-2</c:v>
                </c:pt>
                <c:pt idx="2">
                  <c:v>0.12669</c:v>
                </c:pt>
                <c:pt idx="3">
                  <c:v>0.19003499999999998</c:v>
                </c:pt>
                <c:pt idx="4">
                  <c:v>0.25337999999999999</c:v>
                </c:pt>
                <c:pt idx="5">
                  <c:v>1.2750650000000001</c:v>
                </c:pt>
                <c:pt idx="6">
                  <c:v>1.3280780000000001</c:v>
                </c:pt>
                <c:pt idx="7">
                  <c:v>1.3810910000000001</c:v>
                </c:pt>
                <c:pt idx="8">
                  <c:v>1.434104</c:v>
                </c:pt>
                <c:pt idx="9">
                  <c:v>1.487117</c:v>
                </c:pt>
                <c:pt idx="10">
                  <c:v>1.54013</c:v>
                </c:pt>
                <c:pt idx="11">
                  <c:v>1.593143</c:v>
                </c:pt>
                <c:pt idx="12">
                  <c:v>1.646156</c:v>
                </c:pt>
                <c:pt idx="13">
                  <c:v>1.6991689999999999</c:v>
                </c:pt>
                <c:pt idx="14">
                  <c:v>1.7521819999999999</c:v>
                </c:pt>
                <c:pt idx="15">
                  <c:v>1.8051950000000001</c:v>
                </c:pt>
                <c:pt idx="16">
                  <c:v>1.8582080000000001</c:v>
                </c:pt>
                <c:pt idx="17">
                  <c:v>1.9112210000000001</c:v>
                </c:pt>
                <c:pt idx="18">
                  <c:v>1.964234</c:v>
                </c:pt>
                <c:pt idx="19">
                  <c:v>2.0172470000000002</c:v>
                </c:pt>
                <c:pt idx="20">
                  <c:v>2.0702600000000002</c:v>
                </c:pt>
                <c:pt idx="21">
                  <c:v>2.1232730000000002</c:v>
                </c:pt>
                <c:pt idx="22">
                  <c:v>2.1762860000000002</c:v>
                </c:pt>
                <c:pt idx="23">
                  <c:v>2.2292990000000001</c:v>
                </c:pt>
                <c:pt idx="24">
                  <c:v>2.2823120000000001</c:v>
                </c:pt>
                <c:pt idx="25">
                  <c:v>2.3353250000000001</c:v>
                </c:pt>
                <c:pt idx="26">
                  <c:v>2.3883380000000001</c:v>
                </c:pt>
                <c:pt idx="27">
                  <c:v>2.441351</c:v>
                </c:pt>
                <c:pt idx="28">
                  <c:v>2.494364</c:v>
                </c:pt>
                <c:pt idx="29">
                  <c:v>2.547377</c:v>
                </c:pt>
                <c:pt idx="30">
                  <c:v>2.60039</c:v>
                </c:pt>
                <c:pt idx="31">
                  <c:v>2.653403</c:v>
                </c:pt>
                <c:pt idx="32">
                  <c:v>2.7064159999999999</c:v>
                </c:pt>
                <c:pt idx="33">
                  <c:v>2.7594289999999999</c:v>
                </c:pt>
                <c:pt idx="34">
                  <c:v>2.8124419999999999</c:v>
                </c:pt>
                <c:pt idx="35">
                  <c:v>2.8654549999999999</c:v>
                </c:pt>
                <c:pt idx="36">
                  <c:v>2.9184679999999998</c:v>
                </c:pt>
                <c:pt idx="37">
                  <c:v>2.9714810000000003</c:v>
                </c:pt>
                <c:pt idx="38">
                  <c:v>3.0244939999999998</c:v>
                </c:pt>
                <c:pt idx="39">
                  <c:v>3.0775069999999998</c:v>
                </c:pt>
                <c:pt idx="40">
                  <c:v>3.1305199999999997</c:v>
                </c:pt>
                <c:pt idx="41">
                  <c:v>3.1835330000000006</c:v>
                </c:pt>
                <c:pt idx="42">
                  <c:v>3.2365460000000006</c:v>
                </c:pt>
                <c:pt idx="43">
                  <c:v>3.2895590000000006</c:v>
                </c:pt>
                <c:pt idx="44">
                  <c:v>3.3425720000000005</c:v>
                </c:pt>
                <c:pt idx="45">
                  <c:v>3.3955850000000005</c:v>
                </c:pt>
                <c:pt idx="46">
                  <c:v>3.4485980000000005</c:v>
                </c:pt>
                <c:pt idx="47">
                  <c:v>3.5016110000000005</c:v>
                </c:pt>
                <c:pt idx="48">
                  <c:v>3.5546240000000004</c:v>
                </c:pt>
                <c:pt idx="49">
                  <c:v>3.6076370000000004</c:v>
                </c:pt>
                <c:pt idx="50">
                  <c:v>3.6606500000000004</c:v>
                </c:pt>
                <c:pt idx="51">
                  <c:v>3.7136630000000004</c:v>
                </c:pt>
                <c:pt idx="52">
                  <c:v>3.7666760000000004</c:v>
                </c:pt>
                <c:pt idx="53">
                  <c:v>3.8196890000000003</c:v>
                </c:pt>
                <c:pt idx="54">
                  <c:v>3.8727020000000003</c:v>
                </c:pt>
                <c:pt idx="55">
                  <c:v>3.9257150000000003</c:v>
                </c:pt>
                <c:pt idx="56">
                  <c:v>3.9787280000000003</c:v>
                </c:pt>
                <c:pt idx="57">
                  <c:v>4.0317410000000002</c:v>
                </c:pt>
                <c:pt idx="58">
                  <c:v>4.0847540000000002</c:v>
                </c:pt>
                <c:pt idx="59">
                  <c:v>4.1377670000000002</c:v>
                </c:pt>
                <c:pt idx="60">
                  <c:v>4.1907800000000002</c:v>
                </c:pt>
                <c:pt idx="61">
                  <c:v>4.2437930000000001</c:v>
                </c:pt>
                <c:pt idx="62">
                  <c:v>4.2968060000000001</c:v>
                </c:pt>
                <c:pt idx="63">
                  <c:v>4.3498190000000001</c:v>
                </c:pt>
                <c:pt idx="64">
                  <c:v>4.4028320000000001</c:v>
                </c:pt>
                <c:pt idx="65">
                  <c:v>4.4558450000000001</c:v>
                </c:pt>
                <c:pt idx="66">
                  <c:v>4.508858</c:v>
                </c:pt>
                <c:pt idx="67">
                  <c:v>4.561871</c:v>
                </c:pt>
                <c:pt idx="68">
                  <c:v>4.614884</c:v>
                </c:pt>
                <c:pt idx="69">
                  <c:v>4.667897</c:v>
                </c:pt>
                <c:pt idx="70">
                  <c:v>4.7209099999999999</c:v>
                </c:pt>
                <c:pt idx="71">
                  <c:v>4.7739229999999999</c:v>
                </c:pt>
                <c:pt idx="72">
                  <c:v>4.8269359999999999</c:v>
                </c:pt>
                <c:pt idx="73">
                  <c:v>4.8799489999999999</c:v>
                </c:pt>
                <c:pt idx="74">
                  <c:v>4.9329620000000007</c:v>
                </c:pt>
                <c:pt idx="75">
                  <c:v>4.9859750000000007</c:v>
                </c:pt>
                <c:pt idx="76">
                  <c:v>5.0389879999999998</c:v>
                </c:pt>
                <c:pt idx="77">
                  <c:v>5.0920009999999998</c:v>
                </c:pt>
                <c:pt idx="78">
                  <c:v>5.1450139999999998</c:v>
                </c:pt>
                <c:pt idx="79">
                  <c:v>5.1980269999999997</c:v>
                </c:pt>
                <c:pt idx="80">
                  <c:v>5.2510399999999997</c:v>
                </c:pt>
                <c:pt idx="81">
                  <c:v>5.3040529999999997</c:v>
                </c:pt>
                <c:pt idx="82">
                  <c:v>5.3570660000000005</c:v>
                </c:pt>
                <c:pt idx="83">
                  <c:v>5.4100790000000005</c:v>
                </c:pt>
                <c:pt idx="84">
                  <c:v>5.4630920000000005</c:v>
                </c:pt>
                <c:pt idx="85">
                  <c:v>5.5161050000000005</c:v>
                </c:pt>
                <c:pt idx="86">
                  <c:v>5.5691180000000005</c:v>
                </c:pt>
                <c:pt idx="87">
                  <c:v>5.6221310000000004</c:v>
                </c:pt>
                <c:pt idx="88">
                  <c:v>5.6751440000000004</c:v>
                </c:pt>
                <c:pt idx="89">
                  <c:v>5.7281570000000004</c:v>
                </c:pt>
                <c:pt idx="90">
                  <c:v>5.7811700000000004</c:v>
                </c:pt>
                <c:pt idx="91">
                  <c:v>5.8341830000000003</c:v>
                </c:pt>
                <c:pt idx="92">
                  <c:v>5.8871960000000003</c:v>
                </c:pt>
                <c:pt idx="93">
                  <c:v>5.9402090000000003</c:v>
                </c:pt>
                <c:pt idx="94">
                  <c:v>5.9932220000000003</c:v>
                </c:pt>
                <c:pt idx="95">
                  <c:v>6.0462350000000002</c:v>
                </c:pt>
                <c:pt idx="96">
                  <c:v>6.0992480000000002</c:v>
                </c:pt>
                <c:pt idx="97">
                  <c:v>6.1522610000000002</c:v>
                </c:pt>
                <c:pt idx="98">
                  <c:v>6.2052740000000002</c:v>
                </c:pt>
                <c:pt idx="99">
                  <c:v>6.2582870000000002</c:v>
                </c:pt>
                <c:pt idx="100">
                  <c:v>6.3113000000000001</c:v>
                </c:pt>
                <c:pt idx="101">
                  <c:v>6.3643130000000001</c:v>
                </c:pt>
                <c:pt idx="102">
                  <c:v>6.4173260000000001</c:v>
                </c:pt>
                <c:pt idx="103">
                  <c:v>6.4703390000000001</c:v>
                </c:pt>
                <c:pt idx="104">
                  <c:v>6.523352</c:v>
                </c:pt>
                <c:pt idx="105">
                  <c:v>6.576365</c:v>
                </c:pt>
                <c:pt idx="106">
                  <c:v>6.629378</c:v>
                </c:pt>
                <c:pt idx="107">
                  <c:v>6.682391</c:v>
                </c:pt>
                <c:pt idx="108">
                  <c:v>6.7354039999999999</c:v>
                </c:pt>
                <c:pt idx="109">
                  <c:v>6.7884169999999999</c:v>
                </c:pt>
                <c:pt idx="110">
                  <c:v>6.8414299999999999</c:v>
                </c:pt>
                <c:pt idx="111">
                  <c:v>6.8944429999999999</c:v>
                </c:pt>
                <c:pt idx="112">
                  <c:v>6.9474559999999999</c:v>
                </c:pt>
                <c:pt idx="113">
                  <c:v>7.0004689999999998</c:v>
                </c:pt>
                <c:pt idx="114">
                  <c:v>7.0534819999999998</c:v>
                </c:pt>
                <c:pt idx="115">
                  <c:v>7.1064950000000007</c:v>
                </c:pt>
                <c:pt idx="116">
                  <c:v>7.1595080000000006</c:v>
                </c:pt>
                <c:pt idx="117">
                  <c:v>7.2125210000000006</c:v>
                </c:pt>
                <c:pt idx="118">
                  <c:v>7.2655340000000006</c:v>
                </c:pt>
                <c:pt idx="119">
                  <c:v>7.3185470000000006</c:v>
                </c:pt>
                <c:pt idx="120">
                  <c:v>7.3715600000000006</c:v>
                </c:pt>
                <c:pt idx="121">
                  <c:v>7.4245730000000005</c:v>
                </c:pt>
                <c:pt idx="122">
                  <c:v>7.4775860000000005</c:v>
                </c:pt>
                <c:pt idx="123">
                  <c:v>7.5305990000000005</c:v>
                </c:pt>
                <c:pt idx="124">
                  <c:v>7.5836120000000005</c:v>
                </c:pt>
                <c:pt idx="125">
                  <c:v>7.6366250000000004</c:v>
                </c:pt>
                <c:pt idx="126">
                  <c:v>7.6896380000000004</c:v>
                </c:pt>
                <c:pt idx="127">
                  <c:v>7.7426510000000004</c:v>
                </c:pt>
                <c:pt idx="128">
                  <c:v>7.7956640000000004</c:v>
                </c:pt>
                <c:pt idx="129">
                  <c:v>7.8486770000000003</c:v>
                </c:pt>
                <c:pt idx="130">
                  <c:v>7.9016900000000003</c:v>
                </c:pt>
                <c:pt idx="131">
                  <c:v>7.9547030000000003</c:v>
                </c:pt>
                <c:pt idx="132">
                  <c:v>8.0077160000000003</c:v>
                </c:pt>
                <c:pt idx="133">
                  <c:v>8.0607290000000003</c:v>
                </c:pt>
                <c:pt idx="134">
                  <c:v>8.1137420000000002</c:v>
                </c:pt>
                <c:pt idx="135">
                  <c:v>8.1667550000000002</c:v>
                </c:pt>
                <c:pt idx="136">
                  <c:v>8.2197680000000002</c:v>
                </c:pt>
                <c:pt idx="137">
                  <c:v>8.2727810000000002</c:v>
                </c:pt>
                <c:pt idx="138">
                  <c:v>8.3257940000000001</c:v>
                </c:pt>
                <c:pt idx="139">
                  <c:v>8.3788070000000001</c:v>
                </c:pt>
                <c:pt idx="140">
                  <c:v>8.4318200000000001</c:v>
                </c:pt>
                <c:pt idx="141">
                  <c:v>8.4848330000000001</c:v>
                </c:pt>
                <c:pt idx="142">
                  <c:v>8.537846</c:v>
                </c:pt>
                <c:pt idx="143">
                  <c:v>8.590859</c:v>
                </c:pt>
                <c:pt idx="144">
                  <c:v>8.643872</c:v>
                </c:pt>
                <c:pt idx="145">
                  <c:v>8.696885</c:v>
                </c:pt>
                <c:pt idx="146">
                  <c:v>8.749898</c:v>
                </c:pt>
                <c:pt idx="147">
                  <c:v>8.8029109999999999</c:v>
                </c:pt>
                <c:pt idx="148">
                  <c:v>8.8559240000000017</c:v>
                </c:pt>
                <c:pt idx="149">
                  <c:v>8.9089370000000017</c:v>
                </c:pt>
                <c:pt idx="150">
                  <c:v>8.9619500000000016</c:v>
                </c:pt>
                <c:pt idx="151">
                  <c:v>9.0149629999999998</c:v>
                </c:pt>
                <c:pt idx="152">
                  <c:v>9.0679759999999998</c:v>
                </c:pt>
                <c:pt idx="153">
                  <c:v>9.1209889999999998</c:v>
                </c:pt>
                <c:pt idx="154">
                  <c:v>9.1740019999999998</c:v>
                </c:pt>
                <c:pt idx="155">
                  <c:v>9.2270149999999997</c:v>
                </c:pt>
                <c:pt idx="156">
                  <c:v>9.2800279999999997</c:v>
                </c:pt>
                <c:pt idx="157">
                  <c:v>9.3330409999999997</c:v>
                </c:pt>
                <c:pt idx="158">
                  <c:v>9.3860539999999997</c:v>
                </c:pt>
                <c:pt idx="159">
                  <c:v>9.4390669999999997</c:v>
                </c:pt>
                <c:pt idx="160">
                  <c:v>9.4920799999999996</c:v>
                </c:pt>
                <c:pt idx="161">
                  <c:v>9.5450929999999996</c:v>
                </c:pt>
                <c:pt idx="162">
                  <c:v>9.5981059999999996</c:v>
                </c:pt>
                <c:pt idx="163">
                  <c:v>9.6511189999999996</c:v>
                </c:pt>
                <c:pt idx="164">
                  <c:v>9.7041320000000013</c:v>
                </c:pt>
                <c:pt idx="165">
                  <c:v>9.7571450000000013</c:v>
                </c:pt>
                <c:pt idx="166">
                  <c:v>9.8101580000000013</c:v>
                </c:pt>
                <c:pt idx="167">
                  <c:v>9.8631710000000012</c:v>
                </c:pt>
                <c:pt idx="168">
                  <c:v>9.9161840000000012</c:v>
                </c:pt>
                <c:pt idx="169">
                  <c:v>9.9691970000000012</c:v>
                </c:pt>
                <c:pt idx="170">
                  <c:v>10.022210000000001</c:v>
                </c:pt>
                <c:pt idx="171">
                  <c:v>10.075223000000001</c:v>
                </c:pt>
                <c:pt idx="172">
                  <c:v>10.128236000000001</c:v>
                </c:pt>
                <c:pt idx="173">
                  <c:v>10.181249000000001</c:v>
                </c:pt>
                <c:pt idx="174">
                  <c:v>10.234262000000001</c:v>
                </c:pt>
                <c:pt idx="175">
                  <c:v>10.287275000000001</c:v>
                </c:pt>
                <c:pt idx="176">
                  <c:v>10.340288000000001</c:v>
                </c:pt>
                <c:pt idx="177">
                  <c:v>10.393301000000001</c:v>
                </c:pt>
                <c:pt idx="178">
                  <c:v>10.446314000000001</c:v>
                </c:pt>
                <c:pt idx="179">
                  <c:v>10.499327000000001</c:v>
                </c:pt>
                <c:pt idx="180">
                  <c:v>10.552340000000001</c:v>
                </c:pt>
                <c:pt idx="181">
                  <c:v>10.605353000000001</c:v>
                </c:pt>
                <c:pt idx="182">
                  <c:v>10.658366000000001</c:v>
                </c:pt>
                <c:pt idx="183">
                  <c:v>10.711379000000001</c:v>
                </c:pt>
                <c:pt idx="184">
                  <c:v>10.764392000000001</c:v>
                </c:pt>
                <c:pt idx="185">
                  <c:v>10.817405000000001</c:v>
                </c:pt>
                <c:pt idx="186">
                  <c:v>10.870418000000001</c:v>
                </c:pt>
                <c:pt idx="187">
                  <c:v>10.923431000000001</c:v>
                </c:pt>
                <c:pt idx="188">
                  <c:v>10.976444000000001</c:v>
                </c:pt>
                <c:pt idx="189">
                  <c:v>11.029457000000001</c:v>
                </c:pt>
                <c:pt idx="190">
                  <c:v>11.082470000000001</c:v>
                </c:pt>
                <c:pt idx="191">
                  <c:v>11.135483000000001</c:v>
                </c:pt>
                <c:pt idx="192">
                  <c:v>11.188496000000001</c:v>
                </c:pt>
                <c:pt idx="193">
                  <c:v>11.241509000000001</c:v>
                </c:pt>
                <c:pt idx="194">
                  <c:v>11.294522000000001</c:v>
                </c:pt>
                <c:pt idx="195">
                  <c:v>11.347535000000001</c:v>
                </c:pt>
                <c:pt idx="196">
                  <c:v>11.400548000000001</c:v>
                </c:pt>
                <c:pt idx="197">
                  <c:v>11.453561000000001</c:v>
                </c:pt>
                <c:pt idx="198">
                  <c:v>11.506574000000001</c:v>
                </c:pt>
                <c:pt idx="199">
                  <c:v>11.559587000000001</c:v>
                </c:pt>
                <c:pt idx="200">
                  <c:v>11.6126</c:v>
                </c:pt>
                <c:pt idx="201">
                  <c:v>11.665613</c:v>
                </c:pt>
                <c:pt idx="202">
                  <c:v>11.718626</c:v>
                </c:pt>
                <c:pt idx="203">
                  <c:v>11.771639</c:v>
                </c:pt>
                <c:pt idx="204">
                  <c:v>11.824652</c:v>
                </c:pt>
                <c:pt idx="205">
                  <c:v>11.877665</c:v>
                </c:pt>
                <c:pt idx="206">
                  <c:v>11.930678</c:v>
                </c:pt>
                <c:pt idx="207">
                  <c:v>11.983691</c:v>
                </c:pt>
                <c:pt idx="208">
                  <c:v>12.036704</c:v>
                </c:pt>
                <c:pt idx="209">
                  <c:v>12.089717</c:v>
                </c:pt>
                <c:pt idx="210">
                  <c:v>12.14273</c:v>
                </c:pt>
                <c:pt idx="211">
                  <c:v>12.195743</c:v>
                </c:pt>
                <c:pt idx="212">
                  <c:v>12.248756</c:v>
                </c:pt>
                <c:pt idx="213">
                  <c:v>12.301769</c:v>
                </c:pt>
                <c:pt idx="214">
                  <c:v>12.354782</c:v>
                </c:pt>
                <c:pt idx="215">
                  <c:v>12.407795</c:v>
                </c:pt>
                <c:pt idx="216">
                  <c:v>12.460808</c:v>
                </c:pt>
                <c:pt idx="217">
                  <c:v>12.513821</c:v>
                </c:pt>
                <c:pt idx="218">
                  <c:v>12.566834</c:v>
                </c:pt>
                <c:pt idx="219">
                  <c:v>12.619847</c:v>
                </c:pt>
                <c:pt idx="220">
                  <c:v>12.67286</c:v>
                </c:pt>
                <c:pt idx="221">
                  <c:v>12.725873</c:v>
                </c:pt>
                <c:pt idx="222">
                  <c:v>12.778886</c:v>
                </c:pt>
                <c:pt idx="223">
                  <c:v>12.831899</c:v>
                </c:pt>
                <c:pt idx="224">
                  <c:v>12.884912</c:v>
                </c:pt>
                <c:pt idx="225">
                  <c:v>12.937925</c:v>
                </c:pt>
                <c:pt idx="226">
                  <c:v>12.990938</c:v>
                </c:pt>
                <c:pt idx="227">
                  <c:v>13.043951</c:v>
                </c:pt>
                <c:pt idx="228">
                  <c:v>13.096964</c:v>
                </c:pt>
                <c:pt idx="229">
                  <c:v>13.149977</c:v>
                </c:pt>
                <c:pt idx="230">
                  <c:v>13.202990000000002</c:v>
                </c:pt>
                <c:pt idx="231">
                  <c:v>13.256003000000002</c:v>
                </c:pt>
                <c:pt idx="232">
                  <c:v>13.309016000000002</c:v>
                </c:pt>
                <c:pt idx="233">
                  <c:v>13.362029000000001</c:v>
                </c:pt>
                <c:pt idx="234">
                  <c:v>13.415042000000001</c:v>
                </c:pt>
                <c:pt idx="235">
                  <c:v>13.468055000000001</c:v>
                </c:pt>
                <c:pt idx="236">
                  <c:v>13.521068000000001</c:v>
                </c:pt>
                <c:pt idx="237">
                  <c:v>13.574081000000001</c:v>
                </c:pt>
                <c:pt idx="238">
                  <c:v>13.627094000000001</c:v>
                </c:pt>
                <c:pt idx="239">
                  <c:v>13.680107000000001</c:v>
                </c:pt>
                <c:pt idx="240">
                  <c:v>13.733120000000001</c:v>
                </c:pt>
                <c:pt idx="241">
                  <c:v>13.786133000000001</c:v>
                </c:pt>
                <c:pt idx="242">
                  <c:v>13.839146000000001</c:v>
                </c:pt>
                <c:pt idx="243">
                  <c:v>13.892159000000001</c:v>
                </c:pt>
                <c:pt idx="244">
                  <c:v>13.945172000000001</c:v>
                </c:pt>
                <c:pt idx="245">
                  <c:v>13.998185000000001</c:v>
                </c:pt>
                <c:pt idx="246">
                  <c:v>14.051198000000001</c:v>
                </c:pt>
                <c:pt idx="247">
                  <c:v>14.104211000000001</c:v>
                </c:pt>
                <c:pt idx="248">
                  <c:v>14.157224000000001</c:v>
                </c:pt>
                <c:pt idx="249">
                  <c:v>14.210237000000001</c:v>
                </c:pt>
                <c:pt idx="250">
                  <c:v>14.263250000000001</c:v>
                </c:pt>
                <c:pt idx="251">
                  <c:v>14.316263000000001</c:v>
                </c:pt>
                <c:pt idx="252">
                  <c:v>14.369276000000001</c:v>
                </c:pt>
                <c:pt idx="253">
                  <c:v>14.422289000000001</c:v>
                </c:pt>
                <c:pt idx="254">
                  <c:v>14.475302000000001</c:v>
                </c:pt>
                <c:pt idx="255">
                  <c:v>14.528315000000001</c:v>
                </c:pt>
                <c:pt idx="256">
                  <c:v>14.581328000000001</c:v>
                </c:pt>
                <c:pt idx="257">
                  <c:v>14.634341000000001</c:v>
                </c:pt>
                <c:pt idx="258">
                  <c:v>14.687354000000001</c:v>
                </c:pt>
                <c:pt idx="259">
                  <c:v>14.740367000000001</c:v>
                </c:pt>
                <c:pt idx="260">
                  <c:v>14.793380000000001</c:v>
                </c:pt>
                <c:pt idx="261">
                  <c:v>14.846393000000001</c:v>
                </c:pt>
                <c:pt idx="262">
                  <c:v>14.899406000000001</c:v>
                </c:pt>
                <c:pt idx="263">
                  <c:v>14.952419000000001</c:v>
                </c:pt>
                <c:pt idx="264">
                  <c:v>15.005432000000001</c:v>
                </c:pt>
                <c:pt idx="265">
                  <c:v>15.058445000000001</c:v>
                </c:pt>
                <c:pt idx="266">
                  <c:v>15.111458000000001</c:v>
                </c:pt>
                <c:pt idx="267">
                  <c:v>15.164471000000001</c:v>
                </c:pt>
                <c:pt idx="268">
                  <c:v>15.217484000000001</c:v>
                </c:pt>
                <c:pt idx="269">
                  <c:v>15.270497000000001</c:v>
                </c:pt>
                <c:pt idx="270">
                  <c:v>15.323510000000001</c:v>
                </c:pt>
                <c:pt idx="271">
                  <c:v>15.376523000000001</c:v>
                </c:pt>
                <c:pt idx="272">
                  <c:v>15.429536000000001</c:v>
                </c:pt>
                <c:pt idx="273">
                  <c:v>15.482549000000001</c:v>
                </c:pt>
                <c:pt idx="274">
                  <c:v>15.535562000000001</c:v>
                </c:pt>
                <c:pt idx="275">
                  <c:v>15.588575000000001</c:v>
                </c:pt>
                <c:pt idx="276">
                  <c:v>15.641588</c:v>
                </c:pt>
                <c:pt idx="277">
                  <c:v>15.694601</c:v>
                </c:pt>
                <c:pt idx="278">
                  <c:v>15.747614</c:v>
                </c:pt>
                <c:pt idx="279">
                  <c:v>15.800627</c:v>
                </c:pt>
                <c:pt idx="280">
                  <c:v>15.85364</c:v>
                </c:pt>
                <c:pt idx="281">
                  <c:v>15.906653</c:v>
                </c:pt>
                <c:pt idx="282">
                  <c:v>15.959666</c:v>
                </c:pt>
                <c:pt idx="283">
                  <c:v>16.012679000000002</c:v>
                </c:pt>
                <c:pt idx="284">
                  <c:v>16.065692000000002</c:v>
                </c:pt>
                <c:pt idx="285">
                  <c:v>16.118705000000002</c:v>
                </c:pt>
                <c:pt idx="286">
                  <c:v>16.171718000000002</c:v>
                </c:pt>
                <c:pt idx="287">
                  <c:v>16.224731000000002</c:v>
                </c:pt>
                <c:pt idx="288">
                  <c:v>16.277744000000002</c:v>
                </c:pt>
                <c:pt idx="289">
                  <c:v>16.330757000000002</c:v>
                </c:pt>
                <c:pt idx="290">
                  <c:v>16.383770000000002</c:v>
                </c:pt>
                <c:pt idx="291">
                  <c:v>16.436783000000002</c:v>
                </c:pt>
                <c:pt idx="292">
                  <c:v>16.489796000000002</c:v>
                </c:pt>
                <c:pt idx="293">
                  <c:v>16.542809000000002</c:v>
                </c:pt>
                <c:pt idx="294">
                  <c:v>16.595822000000002</c:v>
                </c:pt>
                <c:pt idx="295">
                  <c:v>16.648835000000002</c:v>
                </c:pt>
                <c:pt idx="296">
                  <c:v>16.701848000000002</c:v>
                </c:pt>
                <c:pt idx="297">
                  <c:v>16.754861000000002</c:v>
                </c:pt>
                <c:pt idx="298">
                  <c:v>16.807874000000002</c:v>
                </c:pt>
                <c:pt idx="299">
                  <c:v>16.860887000000002</c:v>
                </c:pt>
                <c:pt idx="300">
                  <c:v>16.913900000000002</c:v>
                </c:pt>
                <c:pt idx="301">
                  <c:v>16.966913000000002</c:v>
                </c:pt>
                <c:pt idx="302">
                  <c:v>17.019926000000002</c:v>
                </c:pt>
                <c:pt idx="303">
                  <c:v>17.072939000000002</c:v>
                </c:pt>
                <c:pt idx="304">
                  <c:v>17.125952000000002</c:v>
                </c:pt>
                <c:pt idx="305">
                  <c:v>17.178965000000002</c:v>
                </c:pt>
                <c:pt idx="306">
                  <c:v>17.231978000000002</c:v>
                </c:pt>
                <c:pt idx="307">
                  <c:v>17.284991000000002</c:v>
                </c:pt>
                <c:pt idx="308">
                  <c:v>17.338004000000002</c:v>
                </c:pt>
                <c:pt idx="309">
                  <c:v>17.391017000000002</c:v>
                </c:pt>
                <c:pt idx="310">
                  <c:v>17.444030000000001</c:v>
                </c:pt>
                <c:pt idx="311">
                  <c:v>17.497043000000001</c:v>
                </c:pt>
                <c:pt idx="312">
                  <c:v>17.550056000000001</c:v>
                </c:pt>
                <c:pt idx="313">
                  <c:v>17.603069000000001</c:v>
                </c:pt>
                <c:pt idx="314">
                  <c:v>17.656082000000001</c:v>
                </c:pt>
                <c:pt idx="315">
                  <c:v>17.709095000000001</c:v>
                </c:pt>
                <c:pt idx="316">
                  <c:v>17.762108000000001</c:v>
                </c:pt>
                <c:pt idx="317">
                  <c:v>17.815121000000001</c:v>
                </c:pt>
                <c:pt idx="318">
                  <c:v>17.868134000000001</c:v>
                </c:pt>
                <c:pt idx="319">
                  <c:v>17.921147000000001</c:v>
                </c:pt>
                <c:pt idx="320">
                  <c:v>17.974160000000001</c:v>
                </c:pt>
                <c:pt idx="321">
                  <c:v>18.027173000000001</c:v>
                </c:pt>
                <c:pt idx="322">
                  <c:v>18.080186000000001</c:v>
                </c:pt>
                <c:pt idx="323">
                  <c:v>18.133199000000001</c:v>
                </c:pt>
                <c:pt idx="324">
                  <c:v>18.186212000000001</c:v>
                </c:pt>
                <c:pt idx="325">
                  <c:v>18.239225000000001</c:v>
                </c:pt>
                <c:pt idx="326">
                  <c:v>18.292238000000001</c:v>
                </c:pt>
                <c:pt idx="327">
                  <c:v>18.345251000000001</c:v>
                </c:pt>
                <c:pt idx="328">
                  <c:v>18.398264000000005</c:v>
                </c:pt>
                <c:pt idx="329">
                  <c:v>18.451277000000005</c:v>
                </c:pt>
                <c:pt idx="330">
                  <c:v>18.504290000000005</c:v>
                </c:pt>
                <c:pt idx="331">
                  <c:v>18.557303000000005</c:v>
                </c:pt>
                <c:pt idx="332">
                  <c:v>18.610316000000005</c:v>
                </c:pt>
                <c:pt idx="333">
                  <c:v>18.663329000000004</c:v>
                </c:pt>
                <c:pt idx="334">
                  <c:v>18.716342000000004</c:v>
                </c:pt>
                <c:pt idx="335">
                  <c:v>18.769355000000004</c:v>
                </c:pt>
                <c:pt idx="336">
                  <c:v>18.822368000000004</c:v>
                </c:pt>
                <c:pt idx="337">
                  <c:v>18.875381000000004</c:v>
                </c:pt>
                <c:pt idx="338">
                  <c:v>18.928394000000004</c:v>
                </c:pt>
                <c:pt idx="339">
                  <c:v>18.981407000000004</c:v>
                </c:pt>
                <c:pt idx="340">
                  <c:v>19.034420000000004</c:v>
                </c:pt>
                <c:pt idx="341">
                  <c:v>19.087433000000004</c:v>
                </c:pt>
                <c:pt idx="342">
                  <c:v>19.140446000000004</c:v>
                </c:pt>
                <c:pt idx="343">
                  <c:v>19.193459000000004</c:v>
                </c:pt>
                <c:pt idx="344">
                  <c:v>19.246472000000004</c:v>
                </c:pt>
                <c:pt idx="345">
                  <c:v>19.299485000000004</c:v>
                </c:pt>
                <c:pt idx="346">
                  <c:v>19.352498000000004</c:v>
                </c:pt>
                <c:pt idx="347">
                  <c:v>19.405511000000004</c:v>
                </c:pt>
                <c:pt idx="348">
                  <c:v>19.458524000000004</c:v>
                </c:pt>
                <c:pt idx="349">
                  <c:v>19.511537000000004</c:v>
                </c:pt>
                <c:pt idx="350">
                  <c:v>19.564550000000004</c:v>
                </c:pt>
                <c:pt idx="351">
                  <c:v>19.617563000000004</c:v>
                </c:pt>
                <c:pt idx="352">
                  <c:v>19.670576000000004</c:v>
                </c:pt>
                <c:pt idx="353">
                  <c:v>19.723589000000004</c:v>
                </c:pt>
                <c:pt idx="354">
                  <c:v>19.776602000000004</c:v>
                </c:pt>
                <c:pt idx="355">
                  <c:v>19.829615000000004</c:v>
                </c:pt>
                <c:pt idx="356">
                  <c:v>19.882628000000004</c:v>
                </c:pt>
                <c:pt idx="357">
                  <c:v>19.935641000000004</c:v>
                </c:pt>
                <c:pt idx="358">
                  <c:v>19.988654000000004</c:v>
                </c:pt>
                <c:pt idx="359">
                  <c:v>20.041667000000004</c:v>
                </c:pt>
                <c:pt idx="360">
                  <c:v>20.094680000000004</c:v>
                </c:pt>
                <c:pt idx="361">
                  <c:v>20.147693000000004</c:v>
                </c:pt>
                <c:pt idx="362">
                  <c:v>20.200706000000004</c:v>
                </c:pt>
                <c:pt idx="363">
                  <c:v>20.253719000000004</c:v>
                </c:pt>
                <c:pt idx="364">
                  <c:v>20.306732000000004</c:v>
                </c:pt>
                <c:pt idx="365">
                  <c:v>20.359745000000004</c:v>
                </c:pt>
                <c:pt idx="366">
                  <c:v>20.412758000000004</c:v>
                </c:pt>
                <c:pt idx="367">
                  <c:v>20.465771000000004</c:v>
                </c:pt>
                <c:pt idx="368">
                  <c:v>20.518784000000004</c:v>
                </c:pt>
                <c:pt idx="369">
                  <c:v>20.571797000000004</c:v>
                </c:pt>
                <c:pt idx="370">
                  <c:v>20.624810000000004</c:v>
                </c:pt>
                <c:pt idx="371">
                  <c:v>20.677823000000004</c:v>
                </c:pt>
                <c:pt idx="372">
                  <c:v>20.730836000000004</c:v>
                </c:pt>
                <c:pt idx="373">
                  <c:v>20.783849000000004</c:v>
                </c:pt>
                <c:pt idx="374">
                  <c:v>20.836862000000004</c:v>
                </c:pt>
                <c:pt idx="375">
                  <c:v>20.889875000000004</c:v>
                </c:pt>
                <c:pt idx="376">
                  <c:v>20.942888000000004</c:v>
                </c:pt>
                <c:pt idx="377">
                  <c:v>20.995901000000003</c:v>
                </c:pt>
                <c:pt idx="378">
                  <c:v>21.048914000000003</c:v>
                </c:pt>
                <c:pt idx="379">
                  <c:v>21.101927000000003</c:v>
                </c:pt>
                <c:pt idx="380">
                  <c:v>21.154940000000003</c:v>
                </c:pt>
                <c:pt idx="381">
                  <c:v>21.207953000000003</c:v>
                </c:pt>
                <c:pt idx="382">
                  <c:v>21.260966000000003</c:v>
                </c:pt>
                <c:pt idx="383">
                  <c:v>21.313979000000003</c:v>
                </c:pt>
                <c:pt idx="384">
                  <c:v>21.366992000000003</c:v>
                </c:pt>
                <c:pt idx="385">
                  <c:v>21.420005000000003</c:v>
                </c:pt>
                <c:pt idx="386">
                  <c:v>21.473018000000003</c:v>
                </c:pt>
                <c:pt idx="387">
                  <c:v>21.526031000000003</c:v>
                </c:pt>
                <c:pt idx="388">
                  <c:v>21.579044000000003</c:v>
                </c:pt>
                <c:pt idx="389">
                  <c:v>21.632057000000003</c:v>
                </c:pt>
                <c:pt idx="390">
                  <c:v>21.685070000000003</c:v>
                </c:pt>
                <c:pt idx="391">
                  <c:v>21.738083000000003</c:v>
                </c:pt>
                <c:pt idx="392">
                  <c:v>21.791096000000003</c:v>
                </c:pt>
                <c:pt idx="393">
                  <c:v>21.844109000000003</c:v>
                </c:pt>
                <c:pt idx="394">
                  <c:v>21.897122000000003</c:v>
                </c:pt>
                <c:pt idx="395">
                  <c:v>21.950135000000003</c:v>
                </c:pt>
                <c:pt idx="396">
                  <c:v>22.003148000000003</c:v>
                </c:pt>
                <c:pt idx="397">
                  <c:v>22.056161000000003</c:v>
                </c:pt>
                <c:pt idx="398">
                  <c:v>22.109174000000003</c:v>
                </c:pt>
                <c:pt idx="399">
                  <c:v>22.162187000000003</c:v>
                </c:pt>
                <c:pt idx="400">
                  <c:v>22.215200000000003</c:v>
                </c:pt>
                <c:pt idx="401">
                  <c:v>22.268213000000003</c:v>
                </c:pt>
                <c:pt idx="402">
                  <c:v>22.321226000000003</c:v>
                </c:pt>
                <c:pt idx="403">
                  <c:v>22.374239000000003</c:v>
                </c:pt>
                <c:pt idx="404">
                  <c:v>22.427252000000003</c:v>
                </c:pt>
                <c:pt idx="405">
                  <c:v>22.480265000000003</c:v>
                </c:pt>
                <c:pt idx="406">
                  <c:v>22.533278000000003</c:v>
                </c:pt>
                <c:pt idx="407">
                  <c:v>22.586291000000003</c:v>
                </c:pt>
                <c:pt idx="408">
                  <c:v>22.639304000000003</c:v>
                </c:pt>
                <c:pt idx="409">
                  <c:v>22.692317000000003</c:v>
                </c:pt>
                <c:pt idx="410">
                  <c:v>22.745330000000003</c:v>
                </c:pt>
                <c:pt idx="411">
                  <c:v>22.798343000000003</c:v>
                </c:pt>
                <c:pt idx="412">
                  <c:v>22.851356000000003</c:v>
                </c:pt>
                <c:pt idx="413">
                  <c:v>22.904369000000003</c:v>
                </c:pt>
                <c:pt idx="414">
                  <c:v>22.957382000000003</c:v>
                </c:pt>
                <c:pt idx="415">
                  <c:v>23.010395000000003</c:v>
                </c:pt>
                <c:pt idx="416">
                  <c:v>23.063408000000003</c:v>
                </c:pt>
                <c:pt idx="417">
                  <c:v>23.116421000000003</c:v>
                </c:pt>
                <c:pt idx="418">
                  <c:v>23.169434000000003</c:v>
                </c:pt>
                <c:pt idx="419">
                  <c:v>23.222447000000003</c:v>
                </c:pt>
                <c:pt idx="420">
                  <c:v>23.275460000000002</c:v>
                </c:pt>
                <c:pt idx="421">
                  <c:v>23.328473000000002</c:v>
                </c:pt>
                <c:pt idx="422">
                  <c:v>23.381486000000002</c:v>
                </c:pt>
                <c:pt idx="423">
                  <c:v>23.434499000000002</c:v>
                </c:pt>
                <c:pt idx="424">
                  <c:v>23.487512000000002</c:v>
                </c:pt>
                <c:pt idx="425">
                  <c:v>23.540525000000002</c:v>
                </c:pt>
                <c:pt idx="426">
                  <c:v>23.593538000000002</c:v>
                </c:pt>
                <c:pt idx="427">
                  <c:v>23.646551000000002</c:v>
                </c:pt>
                <c:pt idx="428">
                  <c:v>23.699564000000002</c:v>
                </c:pt>
                <c:pt idx="429">
                  <c:v>23.752577000000002</c:v>
                </c:pt>
                <c:pt idx="430">
                  <c:v>23.805590000000002</c:v>
                </c:pt>
                <c:pt idx="431">
                  <c:v>23.858603000000002</c:v>
                </c:pt>
                <c:pt idx="432">
                  <c:v>23.911616000000002</c:v>
                </c:pt>
                <c:pt idx="433">
                  <c:v>23.964629000000002</c:v>
                </c:pt>
                <c:pt idx="434">
                  <c:v>24.017642000000002</c:v>
                </c:pt>
                <c:pt idx="435">
                  <c:v>24.070655000000002</c:v>
                </c:pt>
                <c:pt idx="436">
                  <c:v>24.123668000000002</c:v>
                </c:pt>
                <c:pt idx="437">
                  <c:v>24.176681000000002</c:v>
                </c:pt>
                <c:pt idx="438">
                  <c:v>24.229694000000002</c:v>
                </c:pt>
                <c:pt idx="439">
                  <c:v>24.282707000000002</c:v>
                </c:pt>
                <c:pt idx="440">
                  <c:v>24.335720000000002</c:v>
                </c:pt>
                <c:pt idx="441">
                  <c:v>24.388733000000002</c:v>
                </c:pt>
                <c:pt idx="442">
                  <c:v>24.441746000000002</c:v>
                </c:pt>
                <c:pt idx="443">
                  <c:v>24.494759000000002</c:v>
                </c:pt>
                <c:pt idx="444">
                  <c:v>24.547772000000002</c:v>
                </c:pt>
                <c:pt idx="445">
                  <c:v>24.600785000000002</c:v>
                </c:pt>
                <c:pt idx="446">
                  <c:v>24.653798000000002</c:v>
                </c:pt>
                <c:pt idx="447">
                  <c:v>24.706811000000002</c:v>
                </c:pt>
                <c:pt idx="448">
                  <c:v>24.759824000000002</c:v>
                </c:pt>
                <c:pt idx="449">
                  <c:v>24.812837000000002</c:v>
                </c:pt>
                <c:pt idx="450">
                  <c:v>24.865850000000002</c:v>
                </c:pt>
                <c:pt idx="451">
                  <c:v>24.918863000000002</c:v>
                </c:pt>
                <c:pt idx="452">
                  <c:v>24.971876000000002</c:v>
                </c:pt>
                <c:pt idx="453">
                  <c:v>25.024889000000002</c:v>
                </c:pt>
                <c:pt idx="454">
                  <c:v>25.077902000000002</c:v>
                </c:pt>
                <c:pt idx="455">
                  <c:v>25.130915000000002</c:v>
                </c:pt>
                <c:pt idx="456">
                  <c:v>25.183928000000002</c:v>
                </c:pt>
                <c:pt idx="457">
                  <c:v>25.236941000000002</c:v>
                </c:pt>
                <c:pt idx="458">
                  <c:v>25.289954000000002</c:v>
                </c:pt>
                <c:pt idx="459">
                  <c:v>25.342967000000005</c:v>
                </c:pt>
                <c:pt idx="460">
                  <c:v>25.395980000000005</c:v>
                </c:pt>
                <c:pt idx="461">
                  <c:v>25.448993000000005</c:v>
                </c:pt>
                <c:pt idx="462">
                  <c:v>25.502006000000005</c:v>
                </c:pt>
                <c:pt idx="463">
                  <c:v>25.555019000000005</c:v>
                </c:pt>
                <c:pt idx="464">
                  <c:v>25.608032000000005</c:v>
                </c:pt>
                <c:pt idx="465">
                  <c:v>25.661045000000005</c:v>
                </c:pt>
                <c:pt idx="466">
                  <c:v>25.714058000000005</c:v>
                </c:pt>
                <c:pt idx="467">
                  <c:v>25.767071000000005</c:v>
                </c:pt>
                <c:pt idx="468">
                  <c:v>25.820084000000005</c:v>
                </c:pt>
                <c:pt idx="469">
                  <c:v>25.873097000000005</c:v>
                </c:pt>
                <c:pt idx="470">
                  <c:v>25.926110000000005</c:v>
                </c:pt>
                <c:pt idx="471">
                  <c:v>25.979123000000005</c:v>
                </c:pt>
                <c:pt idx="472">
                  <c:v>26.032136000000005</c:v>
                </c:pt>
                <c:pt idx="473">
                  <c:v>26.085149000000005</c:v>
                </c:pt>
                <c:pt idx="474">
                  <c:v>26.138162000000005</c:v>
                </c:pt>
                <c:pt idx="475">
                  <c:v>26.191175000000005</c:v>
                </c:pt>
                <c:pt idx="476">
                  <c:v>26.244188000000005</c:v>
                </c:pt>
                <c:pt idx="477">
                  <c:v>26.297201000000005</c:v>
                </c:pt>
                <c:pt idx="478">
                  <c:v>26.350214000000005</c:v>
                </c:pt>
                <c:pt idx="479">
                  <c:v>26.403227000000005</c:v>
                </c:pt>
                <c:pt idx="480">
                  <c:v>26.456240000000005</c:v>
                </c:pt>
                <c:pt idx="481">
                  <c:v>26.509253000000005</c:v>
                </c:pt>
                <c:pt idx="482">
                  <c:v>26.562266000000005</c:v>
                </c:pt>
                <c:pt idx="483">
                  <c:v>26.615279000000005</c:v>
                </c:pt>
                <c:pt idx="484">
                  <c:v>26.668292000000005</c:v>
                </c:pt>
                <c:pt idx="485">
                  <c:v>26.721305000000005</c:v>
                </c:pt>
                <c:pt idx="486">
                  <c:v>26.774318000000005</c:v>
                </c:pt>
                <c:pt idx="487">
                  <c:v>26.827331000000004</c:v>
                </c:pt>
                <c:pt idx="488">
                  <c:v>26.880344000000004</c:v>
                </c:pt>
                <c:pt idx="489">
                  <c:v>26.933357000000004</c:v>
                </c:pt>
                <c:pt idx="490">
                  <c:v>26.986370000000004</c:v>
                </c:pt>
                <c:pt idx="491">
                  <c:v>27.039383000000004</c:v>
                </c:pt>
                <c:pt idx="492">
                  <c:v>27.092396000000004</c:v>
                </c:pt>
                <c:pt idx="493">
                  <c:v>27.145409000000004</c:v>
                </c:pt>
                <c:pt idx="494">
                  <c:v>27.198422000000004</c:v>
                </c:pt>
                <c:pt idx="495">
                  <c:v>27.251435000000004</c:v>
                </c:pt>
                <c:pt idx="496">
                  <c:v>27.304448000000004</c:v>
                </c:pt>
                <c:pt idx="497">
                  <c:v>27.357461000000004</c:v>
                </c:pt>
                <c:pt idx="498">
                  <c:v>27.410474000000004</c:v>
                </c:pt>
                <c:pt idx="499">
                  <c:v>27.463487000000004</c:v>
                </c:pt>
                <c:pt idx="500">
                  <c:v>27.516500000000004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55B-49EB-8731-570A54C0E443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51EE9491-D86C-472E-8CCD-AEBBD390ECA6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855B-49EB-8731-570A54C0E44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A30F91A-80F1-42DC-970C-94B17EE97BCC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855B-49EB-8731-570A54C0E44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CF9A3F0-0C9A-4E42-B9C5-9A3946EF7281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855B-49EB-8731-570A54C0E44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F8482DF-5A37-45B4-BF4B-320EB07F42BC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55B-49EB-8731-570A54C0E443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855B-49EB-8731-570A54C0E443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855B-49EB-8731-570A54C0E443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855B-49EB-8731-570A54C0E443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'200.B0'!$K$9:$K$15</c:f>
              <c:numCache>
                <c:formatCode>General</c:formatCode>
                <c:ptCount val="7"/>
                <c:pt idx="0">
                  <c:v>18406</c:v>
                </c:pt>
                <c:pt idx="1">
                  <c:v>17769</c:v>
                </c:pt>
                <c:pt idx="2">
                  <c:v>16491</c:v>
                </c:pt>
                <c:pt idx="3">
                  <c:v>15603</c:v>
                </c:pt>
              </c:numCache>
            </c:numRef>
          </c:xVal>
          <c:yVal>
            <c:numRef>
              <c:f>'200.B0'!$L$9:$L$15</c:f>
              <c:numCache>
                <c:formatCode>0.00</c:formatCode>
                <c:ptCount val="7"/>
                <c:pt idx="0">
                  <c:v>24.808958000000004</c:v>
                </c:pt>
                <c:pt idx="1">
                  <c:v>23.985317000000002</c:v>
                </c:pt>
                <c:pt idx="2">
                  <c:v>22.332863000000003</c:v>
                </c:pt>
                <c:pt idx="3">
                  <c:v>21.184679000000003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'200.B0'!$I$9:$I$15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855B-49EB-8731-570A54C0E4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'210.A0'!$Y$5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'210.A0'!$X$6:$X$506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12</c:v>
                </c:pt>
                <c:pt idx="4">
                  <c:v>16</c:v>
                </c:pt>
                <c:pt idx="5">
                  <c:v>20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40</c:v>
                </c:pt>
                <c:pt idx="11">
                  <c:v>44</c:v>
                </c:pt>
                <c:pt idx="12">
                  <c:v>48</c:v>
                </c:pt>
                <c:pt idx="13">
                  <c:v>52</c:v>
                </c:pt>
                <c:pt idx="14">
                  <c:v>56</c:v>
                </c:pt>
                <c:pt idx="15">
                  <c:v>60</c:v>
                </c:pt>
                <c:pt idx="16">
                  <c:v>64</c:v>
                </c:pt>
                <c:pt idx="17">
                  <c:v>68</c:v>
                </c:pt>
                <c:pt idx="18">
                  <c:v>72</c:v>
                </c:pt>
                <c:pt idx="19">
                  <c:v>76</c:v>
                </c:pt>
                <c:pt idx="20">
                  <c:v>80</c:v>
                </c:pt>
                <c:pt idx="21">
                  <c:v>84</c:v>
                </c:pt>
                <c:pt idx="22">
                  <c:v>88</c:v>
                </c:pt>
                <c:pt idx="23">
                  <c:v>92</c:v>
                </c:pt>
                <c:pt idx="24">
                  <c:v>96</c:v>
                </c:pt>
                <c:pt idx="25">
                  <c:v>100</c:v>
                </c:pt>
                <c:pt idx="26">
                  <c:v>104</c:v>
                </c:pt>
                <c:pt idx="27">
                  <c:v>108</c:v>
                </c:pt>
                <c:pt idx="28">
                  <c:v>112</c:v>
                </c:pt>
                <c:pt idx="29">
                  <c:v>116</c:v>
                </c:pt>
                <c:pt idx="30">
                  <c:v>120</c:v>
                </c:pt>
                <c:pt idx="31">
                  <c:v>124</c:v>
                </c:pt>
                <c:pt idx="32">
                  <c:v>128</c:v>
                </c:pt>
                <c:pt idx="33">
                  <c:v>132</c:v>
                </c:pt>
                <c:pt idx="34">
                  <c:v>136</c:v>
                </c:pt>
                <c:pt idx="35">
                  <c:v>140</c:v>
                </c:pt>
                <c:pt idx="36">
                  <c:v>144</c:v>
                </c:pt>
                <c:pt idx="37">
                  <c:v>148</c:v>
                </c:pt>
                <c:pt idx="38">
                  <c:v>152</c:v>
                </c:pt>
                <c:pt idx="39">
                  <c:v>156</c:v>
                </c:pt>
                <c:pt idx="40">
                  <c:v>160</c:v>
                </c:pt>
                <c:pt idx="41">
                  <c:v>164</c:v>
                </c:pt>
                <c:pt idx="42">
                  <c:v>168</c:v>
                </c:pt>
                <c:pt idx="43">
                  <c:v>172</c:v>
                </c:pt>
                <c:pt idx="44">
                  <c:v>176</c:v>
                </c:pt>
                <c:pt idx="45">
                  <c:v>180</c:v>
                </c:pt>
                <c:pt idx="46">
                  <c:v>184</c:v>
                </c:pt>
                <c:pt idx="47">
                  <c:v>188</c:v>
                </c:pt>
                <c:pt idx="48">
                  <c:v>192</c:v>
                </c:pt>
                <c:pt idx="49">
                  <c:v>196</c:v>
                </c:pt>
                <c:pt idx="50">
                  <c:v>200</c:v>
                </c:pt>
                <c:pt idx="51">
                  <c:v>204</c:v>
                </c:pt>
                <c:pt idx="52">
                  <c:v>208</c:v>
                </c:pt>
                <c:pt idx="53">
                  <c:v>212</c:v>
                </c:pt>
                <c:pt idx="54">
                  <c:v>216</c:v>
                </c:pt>
                <c:pt idx="55">
                  <c:v>220</c:v>
                </c:pt>
                <c:pt idx="56">
                  <c:v>224</c:v>
                </c:pt>
                <c:pt idx="57">
                  <c:v>228</c:v>
                </c:pt>
                <c:pt idx="58">
                  <c:v>232</c:v>
                </c:pt>
                <c:pt idx="59">
                  <c:v>236</c:v>
                </c:pt>
                <c:pt idx="60">
                  <c:v>240</c:v>
                </c:pt>
                <c:pt idx="61">
                  <c:v>244</c:v>
                </c:pt>
                <c:pt idx="62">
                  <c:v>248</c:v>
                </c:pt>
                <c:pt idx="63">
                  <c:v>252</c:v>
                </c:pt>
                <c:pt idx="64">
                  <c:v>256</c:v>
                </c:pt>
                <c:pt idx="65">
                  <c:v>260</c:v>
                </c:pt>
                <c:pt idx="66">
                  <c:v>264</c:v>
                </c:pt>
                <c:pt idx="67">
                  <c:v>268</c:v>
                </c:pt>
                <c:pt idx="68">
                  <c:v>272</c:v>
                </c:pt>
                <c:pt idx="69">
                  <c:v>276</c:v>
                </c:pt>
                <c:pt idx="70">
                  <c:v>280</c:v>
                </c:pt>
                <c:pt idx="71">
                  <c:v>284</c:v>
                </c:pt>
                <c:pt idx="72">
                  <c:v>288</c:v>
                </c:pt>
                <c:pt idx="73">
                  <c:v>292</c:v>
                </c:pt>
                <c:pt idx="74">
                  <c:v>296</c:v>
                </c:pt>
                <c:pt idx="75">
                  <c:v>300</c:v>
                </c:pt>
                <c:pt idx="76">
                  <c:v>304</c:v>
                </c:pt>
                <c:pt idx="77">
                  <c:v>308</c:v>
                </c:pt>
                <c:pt idx="78">
                  <c:v>312</c:v>
                </c:pt>
                <c:pt idx="79">
                  <c:v>316</c:v>
                </c:pt>
                <c:pt idx="80">
                  <c:v>320</c:v>
                </c:pt>
                <c:pt idx="81">
                  <c:v>324</c:v>
                </c:pt>
                <c:pt idx="82">
                  <c:v>328</c:v>
                </c:pt>
                <c:pt idx="83">
                  <c:v>332</c:v>
                </c:pt>
                <c:pt idx="84">
                  <c:v>336</c:v>
                </c:pt>
                <c:pt idx="85">
                  <c:v>340</c:v>
                </c:pt>
                <c:pt idx="86">
                  <c:v>344</c:v>
                </c:pt>
                <c:pt idx="87">
                  <c:v>348</c:v>
                </c:pt>
                <c:pt idx="88">
                  <c:v>352</c:v>
                </c:pt>
                <c:pt idx="89">
                  <c:v>356</c:v>
                </c:pt>
                <c:pt idx="90">
                  <c:v>360</c:v>
                </c:pt>
                <c:pt idx="91">
                  <c:v>364</c:v>
                </c:pt>
                <c:pt idx="92">
                  <c:v>368</c:v>
                </c:pt>
                <c:pt idx="93">
                  <c:v>372</c:v>
                </c:pt>
                <c:pt idx="94">
                  <c:v>376</c:v>
                </c:pt>
                <c:pt idx="95">
                  <c:v>380</c:v>
                </c:pt>
                <c:pt idx="96">
                  <c:v>384</c:v>
                </c:pt>
                <c:pt idx="97">
                  <c:v>388</c:v>
                </c:pt>
                <c:pt idx="98">
                  <c:v>392</c:v>
                </c:pt>
                <c:pt idx="99">
                  <c:v>396</c:v>
                </c:pt>
                <c:pt idx="100">
                  <c:v>400</c:v>
                </c:pt>
                <c:pt idx="101">
                  <c:v>404</c:v>
                </c:pt>
                <c:pt idx="102">
                  <c:v>408</c:v>
                </c:pt>
                <c:pt idx="103">
                  <c:v>412</c:v>
                </c:pt>
                <c:pt idx="104">
                  <c:v>416</c:v>
                </c:pt>
                <c:pt idx="105">
                  <c:v>420</c:v>
                </c:pt>
                <c:pt idx="106">
                  <c:v>424</c:v>
                </c:pt>
                <c:pt idx="107">
                  <c:v>428</c:v>
                </c:pt>
                <c:pt idx="108">
                  <c:v>432</c:v>
                </c:pt>
                <c:pt idx="109">
                  <c:v>436</c:v>
                </c:pt>
                <c:pt idx="110">
                  <c:v>440</c:v>
                </c:pt>
                <c:pt idx="111">
                  <c:v>444</c:v>
                </c:pt>
                <c:pt idx="112">
                  <c:v>448</c:v>
                </c:pt>
                <c:pt idx="113">
                  <c:v>452</c:v>
                </c:pt>
                <c:pt idx="114">
                  <c:v>456</c:v>
                </c:pt>
                <c:pt idx="115">
                  <c:v>460</c:v>
                </c:pt>
                <c:pt idx="116">
                  <c:v>464</c:v>
                </c:pt>
                <c:pt idx="117">
                  <c:v>468</c:v>
                </c:pt>
                <c:pt idx="118">
                  <c:v>472</c:v>
                </c:pt>
                <c:pt idx="119">
                  <c:v>476</c:v>
                </c:pt>
                <c:pt idx="120">
                  <c:v>480</c:v>
                </c:pt>
                <c:pt idx="121">
                  <c:v>484</c:v>
                </c:pt>
                <c:pt idx="122">
                  <c:v>488</c:v>
                </c:pt>
                <c:pt idx="123">
                  <c:v>492</c:v>
                </c:pt>
                <c:pt idx="124">
                  <c:v>496</c:v>
                </c:pt>
                <c:pt idx="125">
                  <c:v>500</c:v>
                </c:pt>
                <c:pt idx="126">
                  <c:v>504</c:v>
                </c:pt>
                <c:pt idx="127">
                  <c:v>508</c:v>
                </c:pt>
                <c:pt idx="128">
                  <c:v>512</c:v>
                </c:pt>
                <c:pt idx="129">
                  <c:v>516</c:v>
                </c:pt>
                <c:pt idx="130">
                  <c:v>520</c:v>
                </c:pt>
                <c:pt idx="131">
                  <c:v>524</c:v>
                </c:pt>
                <c:pt idx="132">
                  <c:v>528</c:v>
                </c:pt>
                <c:pt idx="133">
                  <c:v>532</c:v>
                </c:pt>
                <c:pt idx="134">
                  <c:v>536</c:v>
                </c:pt>
                <c:pt idx="135">
                  <c:v>540</c:v>
                </c:pt>
                <c:pt idx="136">
                  <c:v>544</c:v>
                </c:pt>
                <c:pt idx="137">
                  <c:v>548</c:v>
                </c:pt>
                <c:pt idx="138">
                  <c:v>552</c:v>
                </c:pt>
                <c:pt idx="139">
                  <c:v>556</c:v>
                </c:pt>
                <c:pt idx="140">
                  <c:v>560</c:v>
                </c:pt>
                <c:pt idx="141">
                  <c:v>564</c:v>
                </c:pt>
                <c:pt idx="142">
                  <c:v>568</c:v>
                </c:pt>
                <c:pt idx="143">
                  <c:v>572</c:v>
                </c:pt>
                <c:pt idx="144">
                  <c:v>576</c:v>
                </c:pt>
                <c:pt idx="145">
                  <c:v>580</c:v>
                </c:pt>
                <c:pt idx="146">
                  <c:v>584</c:v>
                </c:pt>
                <c:pt idx="147">
                  <c:v>588</c:v>
                </c:pt>
                <c:pt idx="148">
                  <c:v>592</c:v>
                </c:pt>
                <c:pt idx="149">
                  <c:v>596</c:v>
                </c:pt>
                <c:pt idx="150">
                  <c:v>600</c:v>
                </c:pt>
                <c:pt idx="151">
                  <c:v>604</c:v>
                </c:pt>
                <c:pt idx="152">
                  <c:v>608</c:v>
                </c:pt>
                <c:pt idx="153">
                  <c:v>612</c:v>
                </c:pt>
                <c:pt idx="154">
                  <c:v>616</c:v>
                </c:pt>
                <c:pt idx="155">
                  <c:v>620</c:v>
                </c:pt>
                <c:pt idx="156">
                  <c:v>624</c:v>
                </c:pt>
                <c:pt idx="157">
                  <c:v>628</c:v>
                </c:pt>
                <c:pt idx="158">
                  <c:v>632</c:v>
                </c:pt>
                <c:pt idx="159">
                  <c:v>636</c:v>
                </c:pt>
                <c:pt idx="160">
                  <c:v>640</c:v>
                </c:pt>
                <c:pt idx="161">
                  <c:v>644</c:v>
                </c:pt>
                <c:pt idx="162">
                  <c:v>648</c:v>
                </c:pt>
                <c:pt idx="163">
                  <c:v>652</c:v>
                </c:pt>
                <c:pt idx="164">
                  <c:v>656</c:v>
                </c:pt>
                <c:pt idx="165">
                  <c:v>660</c:v>
                </c:pt>
                <c:pt idx="166">
                  <c:v>664</c:v>
                </c:pt>
                <c:pt idx="167">
                  <c:v>668</c:v>
                </c:pt>
                <c:pt idx="168">
                  <c:v>672</c:v>
                </c:pt>
                <c:pt idx="169">
                  <c:v>676</c:v>
                </c:pt>
                <c:pt idx="170">
                  <c:v>680</c:v>
                </c:pt>
                <c:pt idx="171">
                  <c:v>684</c:v>
                </c:pt>
                <c:pt idx="172">
                  <c:v>688</c:v>
                </c:pt>
                <c:pt idx="173">
                  <c:v>692</c:v>
                </c:pt>
                <c:pt idx="174">
                  <c:v>696</c:v>
                </c:pt>
                <c:pt idx="175">
                  <c:v>700</c:v>
                </c:pt>
                <c:pt idx="176">
                  <c:v>704</c:v>
                </c:pt>
                <c:pt idx="177">
                  <c:v>708</c:v>
                </c:pt>
                <c:pt idx="178">
                  <c:v>712</c:v>
                </c:pt>
                <c:pt idx="179">
                  <c:v>716</c:v>
                </c:pt>
                <c:pt idx="180">
                  <c:v>720</c:v>
                </c:pt>
                <c:pt idx="181">
                  <c:v>724</c:v>
                </c:pt>
                <c:pt idx="182">
                  <c:v>728</c:v>
                </c:pt>
                <c:pt idx="183">
                  <c:v>732</c:v>
                </c:pt>
                <c:pt idx="184">
                  <c:v>736</c:v>
                </c:pt>
                <c:pt idx="185">
                  <c:v>740</c:v>
                </c:pt>
                <c:pt idx="186">
                  <c:v>744</c:v>
                </c:pt>
                <c:pt idx="187">
                  <c:v>748</c:v>
                </c:pt>
                <c:pt idx="188">
                  <c:v>752</c:v>
                </c:pt>
                <c:pt idx="189">
                  <c:v>756</c:v>
                </c:pt>
                <c:pt idx="190">
                  <c:v>760</c:v>
                </c:pt>
                <c:pt idx="191">
                  <c:v>764</c:v>
                </c:pt>
                <c:pt idx="192">
                  <c:v>768</c:v>
                </c:pt>
                <c:pt idx="193">
                  <c:v>772</c:v>
                </c:pt>
                <c:pt idx="194">
                  <c:v>776</c:v>
                </c:pt>
                <c:pt idx="195">
                  <c:v>780</c:v>
                </c:pt>
                <c:pt idx="196">
                  <c:v>784</c:v>
                </c:pt>
                <c:pt idx="197">
                  <c:v>788</c:v>
                </c:pt>
                <c:pt idx="198">
                  <c:v>792</c:v>
                </c:pt>
                <c:pt idx="199">
                  <c:v>796</c:v>
                </c:pt>
                <c:pt idx="200">
                  <c:v>800</c:v>
                </c:pt>
                <c:pt idx="201">
                  <c:v>804</c:v>
                </c:pt>
                <c:pt idx="202">
                  <c:v>808</c:v>
                </c:pt>
                <c:pt idx="203">
                  <c:v>812</c:v>
                </c:pt>
                <c:pt idx="204">
                  <c:v>816</c:v>
                </c:pt>
                <c:pt idx="205">
                  <c:v>820</c:v>
                </c:pt>
                <c:pt idx="206">
                  <c:v>824</c:v>
                </c:pt>
                <c:pt idx="207">
                  <c:v>828</c:v>
                </c:pt>
                <c:pt idx="208">
                  <c:v>832</c:v>
                </c:pt>
                <c:pt idx="209">
                  <c:v>836</c:v>
                </c:pt>
                <c:pt idx="210">
                  <c:v>840</c:v>
                </c:pt>
                <c:pt idx="211">
                  <c:v>844</c:v>
                </c:pt>
                <c:pt idx="212">
                  <c:v>848</c:v>
                </c:pt>
                <c:pt idx="213">
                  <c:v>852</c:v>
                </c:pt>
                <c:pt idx="214">
                  <c:v>856</c:v>
                </c:pt>
                <c:pt idx="215">
                  <c:v>860</c:v>
                </c:pt>
                <c:pt idx="216">
                  <c:v>864</c:v>
                </c:pt>
                <c:pt idx="217">
                  <c:v>868</c:v>
                </c:pt>
                <c:pt idx="218">
                  <c:v>872</c:v>
                </c:pt>
                <c:pt idx="219">
                  <c:v>876</c:v>
                </c:pt>
                <c:pt idx="220">
                  <c:v>880</c:v>
                </c:pt>
                <c:pt idx="221">
                  <c:v>884</c:v>
                </c:pt>
                <c:pt idx="222">
                  <c:v>888</c:v>
                </c:pt>
                <c:pt idx="223">
                  <c:v>892</c:v>
                </c:pt>
                <c:pt idx="224">
                  <c:v>896</c:v>
                </c:pt>
                <c:pt idx="225">
                  <c:v>900</c:v>
                </c:pt>
                <c:pt idx="226">
                  <c:v>904</c:v>
                </c:pt>
                <c:pt idx="227">
                  <c:v>908</c:v>
                </c:pt>
                <c:pt idx="228">
                  <c:v>912</c:v>
                </c:pt>
                <c:pt idx="229">
                  <c:v>916</c:v>
                </c:pt>
                <c:pt idx="230">
                  <c:v>920</c:v>
                </c:pt>
                <c:pt idx="231">
                  <c:v>924</c:v>
                </c:pt>
                <c:pt idx="232">
                  <c:v>928</c:v>
                </c:pt>
                <c:pt idx="233">
                  <c:v>932</c:v>
                </c:pt>
                <c:pt idx="234">
                  <c:v>936</c:v>
                </c:pt>
                <c:pt idx="235">
                  <c:v>940</c:v>
                </c:pt>
                <c:pt idx="236">
                  <c:v>944</c:v>
                </c:pt>
                <c:pt idx="237">
                  <c:v>948</c:v>
                </c:pt>
                <c:pt idx="238">
                  <c:v>952</c:v>
                </c:pt>
                <c:pt idx="239">
                  <c:v>956</c:v>
                </c:pt>
                <c:pt idx="240">
                  <c:v>960</c:v>
                </c:pt>
                <c:pt idx="241">
                  <c:v>964</c:v>
                </c:pt>
                <c:pt idx="242">
                  <c:v>968</c:v>
                </c:pt>
                <c:pt idx="243">
                  <c:v>972</c:v>
                </c:pt>
                <c:pt idx="244">
                  <c:v>976</c:v>
                </c:pt>
                <c:pt idx="245">
                  <c:v>980</c:v>
                </c:pt>
                <c:pt idx="246">
                  <c:v>984</c:v>
                </c:pt>
                <c:pt idx="247">
                  <c:v>988</c:v>
                </c:pt>
                <c:pt idx="248">
                  <c:v>992</c:v>
                </c:pt>
                <c:pt idx="249">
                  <c:v>996</c:v>
                </c:pt>
                <c:pt idx="250">
                  <c:v>1000</c:v>
                </c:pt>
                <c:pt idx="251">
                  <c:v>1004</c:v>
                </c:pt>
                <c:pt idx="252">
                  <c:v>1008</c:v>
                </c:pt>
                <c:pt idx="253">
                  <c:v>1012</c:v>
                </c:pt>
                <c:pt idx="254">
                  <c:v>1016</c:v>
                </c:pt>
                <c:pt idx="255">
                  <c:v>1020</c:v>
                </c:pt>
                <c:pt idx="256">
                  <c:v>1024</c:v>
                </c:pt>
                <c:pt idx="257">
                  <c:v>1028</c:v>
                </c:pt>
                <c:pt idx="258">
                  <c:v>1032</c:v>
                </c:pt>
                <c:pt idx="259">
                  <c:v>1036</c:v>
                </c:pt>
                <c:pt idx="260">
                  <c:v>1040</c:v>
                </c:pt>
                <c:pt idx="261">
                  <c:v>1044</c:v>
                </c:pt>
                <c:pt idx="262">
                  <c:v>1048</c:v>
                </c:pt>
                <c:pt idx="263">
                  <c:v>1052</c:v>
                </c:pt>
                <c:pt idx="264">
                  <c:v>1056</c:v>
                </c:pt>
                <c:pt idx="265">
                  <c:v>1060</c:v>
                </c:pt>
                <c:pt idx="266">
                  <c:v>1064</c:v>
                </c:pt>
                <c:pt idx="267">
                  <c:v>1068</c:v>
                </c:pt>
                <c:pt idx="268">
                  <c:v>1072</c:v>
                </c:pt>
                <c:pt idx="269">
                  <c:v>1076</c:v>
                </c:pt>
                <c:pt idx="270">
                  <c:v>1080</c:v>
                </c:pt>
                <c:pt idx="271">
                  <c:v>1084</c:v>
                </c:pt>
                <c:pt idx="272">
                  <c:v>1088</c:v>
                </c:pt>
                <c:pt idx="273">
                  <c:v>1092</c:v>
                </c:pt>
                <c:pt idx="274">
                  <c:v>1096</c:v>
                </c:pt>
                <c:pt idx="275">
                  <c:v>1100</c:v>
                </c:pt>
                <c:pt idx="276">
                  <c:v>1104</c:v>
                </c:pt>
                <c:pt idx="277">
                  <c:v>1108</c:v>
                </c:pt>
                <c:pt idx="278">
                  <c:v>1112</c:v>
                </c:pt>
                <c:pt idx="279">
                  <c:v>1116</c:v>
                </c:pt>
                <c:pt idx="280">
                  <c:v>1120</c:v>
                </c:pt>
                <c:pt idx="281">
                  <c:v>1124</c:v>
                </c:pt>
                <c:pt idx="282">
                  <c:v>1128</c:v>
                </c:pt>
                <c:pt idx="283">
                  <c:v>1132</c:v>
                </c:pt>
                <c:pt idx="284">
                  <c:v>1136</c:v>
                </c:pt>
                <c:pt idx="285">
                  <c:v>1140</c:v>
                </c:pt>
                <c:pt idx="286">
                  <c:v>1144</c:v>
                </c:pt>
                <c:pt idx="287">
                  <c:v>1148</c:v>
                </c:pt>
                <c:pt idx="288">
                  <c:v>1152</c:v>
                </c:pt>
                <c:pt idx="289">
                  <c:v>1156</c:v>
                </c:pt>
                <c:pt idx="290">
                  <c:v>1160</c:v>
                </c:pt>
                <c:pt idx="291">
                  <c:v>1164</c:v>
                </c:pt>
                <c:pt idx="292">
                  <c:v>1168</c:v>
                </c:pt>
                <c:pt idx="293">
                  <c:v>1172</c:v>
                </c:pt>
                <c:pt idx="294">
                  <c:v>1176</c:v>
                </c:pt>
                <c:pt idx="295">
                  <c:v>1180</c:v>
                </c:pt>
                <c:pt idx="296">
                  <c:v>1184</c:v>
                </c:pt>
                <c:pt idx="297">
                  <c:v>1188</c:v>
                </c:pt>
                <c:pt idx="298">
                  <c:v>1192</c:v>
                </c:pt>
                <c:pt idx="299">
                  <c:v>1196</c:v>
                </c:pt>
                <c:pt idx="300">
                  <c:v>1200</c:v>
                </c:pt>
                <c:pt idx="301">
                  <c:v>1204</c:v>
                </c:pt>
                <c:pt idx="302">
                  <c:v>1208</c:v>
                </c:pt>
                <c:pt idx="303">
                  <c:v>1212</c:v>
                </c:pt>
                <c:pt idx="304">
                  <c:v>1216</c:v>
                </c:pt>
                <c:pt idx="305">
                  <c:v>1220</c:v>
                </c:pt>
                <c:pt idx="306">
                  <c:v>1224</c:v>
                </c:pt>
                <c:pt idx="307">
                  <c:v>1228</c:v>
                </c:pt>
                <c:pt idx="308">
                  <c:v>1232</c:v>
                </c:pt>
                <c:pt idx="309">
                  <c:v>1236</c:v>
                </c:pt>
                <c:pt idx="310">
                  <c:v>1240</c:v>
                </c:pt>
                <c:pt idx="311">
                  <c:v>1244</c:v>
                </c:pt>
                <c:pt idx="312">
                  <c:v>1248</c:v>
                </c:pt>
                <c:pt idx="313">
                  <c:v>1252</c:v>
                </c:pt>
                <c:pt idx="314">
                  <c:v>1256</c:v>
                </c:pt>
                <c:pt idx="315">
                  <c:v>1260</c:v>
                </c:pt>
                <c:pt idx="316">
                  <c:v>1264</c:v>
                </c:pt>
                <c:pt idx="317">
                  <c:v>1268</c:v>
                </c:pt>
                <c:pt idx="318">
                  <c:v>1272</c:v>
                </c:pt>
                <c:pt idx="319">
                  <c:v>1276</c:v>
                </c:pt>
                <c:pt idx="320">
                  <c:v>1280</c:v>
                </c:pt>
                <c:pt idx="321">
                  <c:v>1284</c:v>
                </c:pt>
                <c:pt idx="322">
                  <c:v>1288</c:v>
                </c:pt>
                <c:pt idx="323">
                  <c:v>1292</c:v>
                </c:pt>
                <c:pt idx="324">
                  <c:v>1296</c:v>
                </c:pt>
                <c:pt idx="325">
                  <c:v>1300</c:v>
                </c:pt>
                <c:pt idx="326">
                  <c:v>1304</c:v>
                </c:pt>
                <c:pt idx="327">
                  <c:v>1308</c:v>
                </c:pt>
                <c:pt idx="328">
                  <c:v>1312</c:v>
                </c:pt>
                <c:pt idx="329">
                  <c:v>1316</c:v>
                </c:pt>
                <c:pt idx="330">
                  <c:v>1320</c:v>
                </c:pt>
                <c:pt idx="331">
                  <c:v>1324</c:v>
                </c:pt>
                <c:pt idx="332">
                  <c:v>1328</c:v>
                </c:pt>
                <c:pt idx="333">
                  <c:v>1332</c:v>
                </c:pt>
                <c:pt idx="334">
                  <c:v>1336</c:v>
                </c:pt>
                <c:pt idx="335">
                  <c:v>1340</c:v>
                </c:pt>
                <c:pt idx="336">
                  <c:v>1344</c:v>
                </c:pt>
                <c:pt idx="337">
                  <c:v>1348</c:v>
                </c:pt>
                <c:pt idx="338">
                  <c:v>1352</c:v>
                </c:pt>
                <c:pt idx="339">
                  <c:v>1356</c:v>
                </c:pt>
                <c:pt idx="340">
                  <c:v>1360</c:v>
                </c:pt>
                <c:pt idx="341">
                  <c:v>1364</c:v>
                </c:pt>
                <c:pt idx="342">
                  <c:v>1368</c:v>
                </c:pt>
                <c:pt idx="343">
                  <c:v>1372</c:v>
                </c:pt>
                <c:pt idx="344">
                  <c:v>1376</c:v>
                </c:pt>
                <c:pt idx="345">
                  <c:v>1380</c:v>
                </c:pt>
                <c:pt idx="346">
                  <c:v>1384</c:v>
                </c:pt>
                <c:pt idx="347">
                  <c:v>1388</c:v>
                </c:pt>
                <c:pt idx="348">
                  <c:v>1392</c:v>
                </c:pt>
                <c:pt idx="349">
                  <c:v>1396</c:v>
                </c:pt>
                <c:pt idx="350">
                  <c:v>1400</c:v>
                </c:pt>
                <c:pt idx="351">
                  <c:v>1404</c:v>
                </c:pt>
                <c:pt idx="352">
                  <c:v>1408</c:v>
                </c:pt>
                <c:pt idx="353">
                  <c:v>1412</c:v>
                </c:pt>
                <c:pt idx="354">
                  <c:v>1416</c:v>
                </c:pt>
                <c:pt idx="355">
                  <c:v>1420</c:v>
                </c:pt>
                <c:pt idx="356">
                  <c:v>1424</c:v>
                </c:pt>
                <c:pt idx="357">
                  <c:v>1428</c:v>
                </c:pt>
                <c:pt idx="358">
                  <c:v>1432</c:v>
                </c:pt>
                <c:pt idx="359">
                  <c:v>1436</c:v>
                </c:pt>
                <c:pt idx="360">
                  <c:v>1440</c:v>
                </c:pt>
                <c:pt idx="361">
                  <c:v>1444</c:v>
                </c:pt>
                <c:pt idx="362">
                  <c:v>1448</c:v>
                </c:pt>
                <c:pt idx="363">
                  <c:v>1452</c:v>
                </c:pt>
                <c:pt idx="364">
                  <c:v>1456</c:v>
                </c:pt>
                <c:pt idx="365">
                  <c:v>1460</c:v>
                </c:pt>
                <c:pt idx="366">
                  <c:v>1464</c:v>
                </c:pt>
                <c:pt idx="367">
                  <c:v>1468</c:v>
                </c:pt>
                <c:pt idx="368">
                  <c:v>1472</c:v>
                </c:pt>
                <c:pt idx="369">
                  <c:v>1476</c:v>
                </c:pt>
                <c:pt idx="370">
                  <c:v>1480</c:v>
                </c:pt>
                <c:pt idx="371">
                  <c:v>1484</c:v>
                </c:pt>
                <c:pt idx="372">
                  <c:v>1488</c:v>
                </c:pt>
                <c:pt idx="373">
                  <c:v>1492</c:v>
                </c:pt>
                <c:pt idx="374">
                  <c:v>1496</c:v>
                </c:pt>
                <c:pt idx="375">
                  <c:v>1500</c:v>
                </c:pt>
                <c:pt idx="376">
                  <c:v>1504</c:v>
                </c:pt>
                <c:pt idx="377">
                  <c:v>1508</c:v>
                </c:pt>
                <c:pt idx="378">
                  <c:v>1512</c:v>
                </c:pt>
                <c:pt idx="379">
                  <c:v>1516</c:v>
                </c:pt>
                <c:pt idx="380">
                  <c:v>1520</c:v>
                </c:pt>
                <c:pt idx="381">
                  <c:v>1524</c:v>
                </c:pt>
                <c:pt idx="382">
                  <c:v>1528</c:v>
                </c:pt>
                <c:pt idx="383">
                  <c:v>1532</c:v>
                </c:pt>
                <c:pt idx="384">
                  <c:v>1536</c:v>
                </c:pt>
                <c:pt idx="385">
                  <c:v>1540</c:v>
                </c:pt>
                <c:pt idx="386">
                  <c:v>1544</c:v>
                </c:pt>
                <c:pt idx="387">
                  <c:v>1548</c:v>
                </c:pt>
                <c:pt idx="388">
                  <c:v>1552</c:v>
                </c:pt>
                <c:pt idx="389">
                  <c:v>1556</c:v>
                </c:pt>
                <c:pt idx="390">
                  <c:v>1560</c:v>
                </c:pt>
                <c:pt idx="391">
                  <c:v>1564</c:v>
                </c:pt>
                <c:pt idx="392">
                  <c:v>1568</c:v>
                </c:pt>
                <c:pt idx="393">
                  <c:v>1572</c:v>
                </c:pt>
                <c:pt idx="394">
                  <c:v>1576</c:v>
                </c:pt>
                <c:pt idx="395">
                  <c:v>1580</c:v>
                </c:pt>
                <c:pt idx="396">
                  <c:v>1584</c:v>
                </c:pt>
                <c:pt idx="397">
                  <c:v>1588</c:v>
                </c:pt>
                <c:pt idx="398">
                  <c:v>1592</c:v>
                </c:pt>
                <c:pt idx="399">
                  <c:v>1596</c:v>
                </c:pt>
                <c:pt idx="400">
                  <c:v>1600</c:v>
                </c:pt>
                <c:pt idx="401">
                  <c:v>1604</c:v>
                </c:pt>
                <c:pt idx="402">
                  <c:v>1608</c:v>
                </c:pt>
                <c:pt idx="403">
                  <c:v>1612</c:v>
                </c:pt>
                <c:pt idx="404">
                  <c:v>1616</c:v>
                </c:pt>
                <c:pt idx="405">
                  <c:v>1620</c:v>
                </c:pt>
                <c:pt idx="406">
                  <c:v>1624</c:v>
                </c:pt>
                <c:pt idx="407">
                  <c:v>1628</c:v>
                </c:pt>
                <c:pt idx="408">
                  <c:v>1632</c:v>
                </c:pt>
                <c:pt idx="409">
                  <c:v>1636</c:v>
                </c:pt>
                <c:pt idx="410">
                  <c:v>1640</c:v>
                </c:pt>
                <c:pt idx="411">
                  <c:v>1644</c:v>
                </c:pt>
                <c:pt idx="412">
                  <c:v>1648</c:v>
                </c:pt>
                <c:pt idx="413">
                  <c:v>1652</c:v>
                </c:pt>
                <c:pt idx="414">
                  <c:v>1656</c:v>
                </c:pt>
                <c:pt idx="415">
                  <c:v>1660</c:v>
                </c:pt>
                <c:pt idx="416">
                  <c:v>1664</c:v>
                </c:pt>
                <c:pt idx="417">
                  <c:v>1668</c:v>
                </c:pt>
                <c:pt idx="418">
                  <c:v>1672</c:v>
                </c:pt>
                <c:pt idx="419">
                  <c:v>1676</c:v>
                </c:pt>
                <c:pt idx="420">
                  <c:v>1680</c:v>
                </c:pt>
                <c:pt idx="421">
                  <c:v>1684</c:v>
                </c:pt>
                <c:pt idx="422">
                  <c:v>1688</c:v>
                </c:pt>
                <c:pt idx="423">
                  <c:v>1692</c:v>
                </c:pt>
                <c:pt idx="424">
                  <c:v>1696</c:v>
                </c:pt>
                <c:pt idx="425">
                  <c:v>1700</c:v>
                </c:pt>
                <c:pt idx="426">
                  <c:v>1704</c:v>
                </c:pt>
                <c:pt idx="427">
                  <c:v>1708</c:v>
                </c:pt>
                <c:pt idx="428">
                  <c:v>1712</c:v>
                </c:pt>
                <c:pt idx="429">
                  <c:v>1716</c:v>
                </c:pt>
                <c:pt idx="430">
                  <c:v>1720</c:v>
                </c:pt>
                <c:pt idx="431">
                  <c:v>1724</c:v>
                </c:pt>
                <c:pt idx="432">
                  <c:v>1728</c:v>
                </c:pt>
                <c:pt idx="433">
                  <c:v>1732</c:v>
                </c:pt>
                <c:pt idx="434">
                  <c:v>1736</c:v>
                </c:pt>
                <c:pt idx="435">
                  <c:v>1740</c:v>
                </c:pt>
                <c:pt idx="436">
                  <c:v>1744</c:v>
                </c:pt>
                <c:pt idx="437">
                  <c:v>1748</c:v>
                </c:pt>
                <c:pt idx="438">
                  <c:v>1752</c:v>
                </c:pt>
                <c:pt idx="439">
                  <c:v>1756</c:v>
                </c:pt>
                <c:pt idx="440">
                  <c:v>1760</c:v>
                </c:pt>
                <c:pt idx="441">
                  <c:v>1764</c:v>
                </c:pt>
                <c:pt idx="442">
                  <c:v>1768</c:v>
                </c:pt>
                <c:pt idx="443">
                  <c:v>1772</c:v>
                </c:pt>
                <c:pt idx="444">
                  <c:v>1776</c:v>
                </c:pt>
                <c:pt idx="445">
                  <c:v>1780</c:v>
                </c:pt>
                <c:pt idx="446">
                  <c:v>1784</c:v>
                </c:pt>
                <c:pt idx="447">
                  <c:v>1788</c:v>
                </c:pt>
                <c:pt idx="448">
                  <c:v>1792</c:v>
                </c:pt>
                <c:pt idx="449">
                  <c:v>1796</c:v>
                </c:pt>
                <c:pt idx="450">
                  <c:v>1800</c:v>
                </c:pt>
                <c:pt idx="451">
                  <c:v>1804</c:v>
                </c:pt>
                <c:pt idx="452">
                  <c:v>1808</c:v>
                </c:pt>
                <c:pt idx="453">
                  <c:v>1812</c:v>
                </c:pt>
                <c:pt idx="454">
                  <c:v>1816</c:v>
                </c:pt>
                <c:pt idx="455">
                  <c:v>1820</c:v>
                </c:pt>
                <c:pt idx="456">
                  <c:v>1824</c:v>
                </c:pt>
                <c:pt idx="457">
                  <c:v>1828</c:v>
                </c:pt>
                <c:pt idx="458">
                  <c:v>1832</c:v>
                </c:pt>
                <c:pt idx="459">
                  <c:v>1836</c:v>
                </c:pt>
                <c:pt idx="460">
                  <c:v>1840</c:v>
                </c:pt>
                <c:pt idx="461">
                  <c:v>1844</c:v>
                </c:pt>
                <c:pt idx="462">
                  <c:v>1848</c:v>
                </c:pt>
                <c:pt idx="463">
                  <c:v>1852</c:v>
                </c:pt>
                <c:pt idx="464">
                  <c:v>1856</c:v>
                </c:pt>
                <c:pt idx="465">
                  <c:v>1860</c:v>
                </c:pt>
                <c:pt idx="466">
                  <c:v>1864</c:v>
                </c:pt>
                <c:pt idx="467">
                  <c:v>1868</c:v>
                </c:pt>
                <c:pt idx="468">
                  <c:v>1872</c:v>
                </c:pt>
                <c:pt idx="469">
                  <c:v>1876</c:v>
                </c:pt>
                <c:pt idx="470">
                  <c:v>1880</c:v>
                </c:pt>
                <c:pt idx="471">
                  <c:v>1884</c:v>
                </c:pt>
                <c:pt idx="472">
                  <c:v>1888</c:v>
                </c:pt>
                <c:pt idx="473">
                  <c:v>1892</c:v>
                </c:pt>
                <c:pt idx="474">
                  <c:v>1896</c:v>
                </c:pt>
                <c:pt idx="475">
                  <c:v>1900</c:v>
                </c:pt>
                <c:pt idx="476">
                  <c:v>1904</c:v>
                </c:pt>
                <c:pt idx="477">
                  <c:v>1908</c:v>
                </c:pt>
                <c:pt idx="478">
                  <c:v>1912</c:v>
                </c:pt>
                <c:pt idx="479">
                  <c:v>1916</c:v>
                </c:pt>
                <c:pt idx="480">
                  <c:v>1920</c:v>
                </c:pt>
                <c:pt idx="481">
                  <c:v>1924</c:v>
                </c:pt>
                <c:pt idx="482">
                  <c:v>1928</c:v>
                </c:pt>
                <c:pt idx="483">
                  <c:v>1932</c:v>
                </c:pt>
                <c:pt idx="484">
                  <c:v>1936</c:v>
                </c:pt>
                <c:pt idx="485">
                  <c:v>1940</c:v>
                </c:pt>
                <c:pt idx="486">
                  <c:v>1944</c:v>
                </c:pt>
                <c:pt idx="487">
                  <c:v>1948</c:v>
                </c:pt>
                <c:pt idx="488">
                  <c:v>1952</c:v>
                </c:pt>
                <c:pt idx="489">
                  <c:v>1956</c:v>
                </c:pt>
                <c:pt idx="490">
                  <c:v>1960</c:v>
                </c:pt>
                <c:pt idx="491">
                  <c:v>1964</c:v>
                </c:pt>
                <c:pt idx="492">
                  <c:v>1968</c:v>
                </c:pt>
                <c:pt idx="493">
                  <c:v>1972</c:v>
                </c:pt>
                <c:pt idx="494">
                  <c:v>1976</c:v>
                </c:pt>
                <c:pt idx="495">
                  <c:v>1980</c:v>
                </c:pt>
                <c:pt idx="496">
                  <c:v>1984</c:v>
                </c:pt>
                <c:pt idx="497">
                  <c:v>1988</c:v>
                </c:pt>
                <c:pt idx="498">
                  <c:v>1992</c:v>
                </c:pt>
                <c:pt idx="499">
                  <c:v>1996</c:v>
                </c:pt>
                <c:pt idx="500">
                  <c:v>2000</c:v>
                </c:pt>
              </c:numCache>
            </c:numRef>
          </c:xVal>
          <c:yVal>
            <c:numRef>
              <c:f>'210.A0'!$Y$6:$Y$506</c:f>
              <c:numCache>
                <c:formatCode>0.00</c:formatCode>
                <c:ptCount val="501"/>
                <c:pt idx="0">
                  <c:v>0</c:v>
                </c:pt>
                <c:pt idx="1">
                  <c:v>6.1799999999999997E-3</c:v>
                </c:pt>
                <c:pt idx="2">
                  <c:v>1.2359999999999999E-2</c:v>
                </c:pt>
                <c:pt idx="3">
                  <c:v>1.8540000000000001E-2</c:v>
                </c:pt>
                <c:pt idx="4">
                  <c:v>2.4719999999999999E-2</c:v>
                </c:pt>
                <c:pt idx="5">
                  <c:v>3.0899999999999997E-2</c:v>
                </c:pt>
                <c:pt idx="6">
                  <c:v>3.7080000000000002E-2</c:v>
                </c:pt>
                <c:pt idx="7">
                  <c:v>4.326E-2</c:v>
                </c:pt>
                <c:pt idx="8">
                  <c:v>4.9439999999999998E-2</c:v>
                </c:pt>
                <c:pt idx="9">
                  <c:v>5.5619999999999996E-2</c:v>
                </c:pt>
                <c:pt idx="10">
                  <c:v>6.1799999999999994E-2</c:v>
                </c:pt>
                <c:pt idx="11">
                  <c:v>6.7979999999999999E-2</c:v>
                </c:pt>
                <c:pt idx="12">
                  <c:v>7.4160000000000004E-2</c:v>
                </c:pt>
                <c:pt idx="13">
                  <c:v>8.0339999999999995E-2</c:v>
                </c:pt>
                <c:pt idx="14">
                  <c:v>8.652E-2</c:v>
                </c:pt>
                <c:pt idx="15">
                  <c:v>9.2699999999999991E-2</c:v>
                </c:pt>
                <c:pt idx="16">
                  <c:v>9.8879999999999996E-2</c:v>
                </c:pt>
                <c:pt idx="17">
                  <c:v>0.10506</c:v>
                </c:pt>
                <c:pt idx="18">
                  <c:v>0.11123999999999999</c:v>
                </c:pt>
                <c:pt idx="19">
                  <c:v>0.11742</c:v>
                </c:pt>
                <c:pt idx="20">
                  <c:v>0.12359999999999999</c:v>
                </c:pt>
                <c:pt idx="21">
                  <c:v>0.12978000000000001</c:v>
                </c:pt>
                <c:pt idx="22">
                  <c:v>0.13596</c:v>
                </c:pt>
                <c:pt idx="23">
                  <c:v>0.14213999999999999</c:v>
                </c:pt>
                <c:pt idx="24">
                  <c:v>0.14832000000000001</c:v>
                </c:pt>
                <c:pt idx="25">
                  <c:v>0.1545</c:v>
                </c:pt>
                <c:pt idx="26">
                  <c:v>0.16067999999999999</c:v>
                </c:pt>
                <c:pt idx="27">
                  <c:v>0.16685999999999998</c:v>
                </c:pt>
                <c:pt idx="28">
                  <c:v>0.17304</c:v>
                </c:pt>
                <c:pt idx="29">
                  <c:v>0.17921999999999999</c:v>
                </c:pt>
                <c:pt idx="30">
                  <c:v>0.18539999999999998</c:v>
                </c:pt>
                <c:pt idx="31">
                  <c:v>0.19158</c:v>
                </c:pt>
                <c:pt idx="32">
                  <c:v>0.19775999999999999</c:v>
                </c:pt>
                <c:pt idx="33">
                  <c:v>0.20393999999999998</c:v>
                </c:pt>
                <c:pt idx="34">
                  <c:v>0.21012</c:v>
                </c:pt>
                <c:pt idx="35">
                  <c:v>0.21629999999999999</c:v>
                </c:pt>
                <c:pt idx="36">
                  <c:v>0.22247999999999998</c:v>
                </c:pt>
                <c:pt idx="37">
                  <c:v>0.22866</c:v>
                </c:pt>
                <c:pt idx="38">
                  <c:v>0.23483999999999999</c:v>
                </c:pt>
                <c:pt idx="39">
                  <c:v>0.24101999999999998</c:v>
                </c:pt>
                <c:pt idx="40">
                  <c:v>0.24719999999999998</c:v>
                </c:pt>
                <c:pt idx="41">
                  <c:v>0.25337999999999999</c:v>
                </c:pt>
                <c:pt idx="42">
                  <c:v>0.25956000000000001</c:v>
                </c:pt>
                <c:pt idx="43">
                  <c:v>0.26573999999999998</c:v>
                </c:pt>
                <c:pt idx="44">
                  <c:v>0.27192</c:v>
                </c:pt>
                <c:pt idx="45">
                  <c:v>0.27810000000000001</c:v>
                </c:pt>
                <c:pt idx="46">
                  <c:v>0.28427999999999998</c:v>
                </c:pt>
                <c:pt idx="47">
                  <c:v>0.29046</c:v>
                </c:pt>
                <c:pt idx="48">
                  <c:v>0.29664000000000001</c:v>
                </c:pt>
                <c:pt idx="49">
                  <c:v>0.30281999999999998</c:v>
                </c:pt>
                <c:pt idx="50">
                  <c:v>0.309</c:v>
                </c:pt>
                <c:pt idx="51">
                  <c:v>0.31517999999999996</c:v>
                </c:pt>
                <c:pt idx="52">
                  <c:v>0.32135999999999998</c:v>
                </c:pt>
                <c:pt idx="53">
                  <c:v>0.32754</c:v>
                </c:pt>
                <c:pt idx="54">
                  <c:v>0.33371999999999996</c:v>
                </c:pt>
                <c:pt idx="55">
                  <c:v>0.33989999999999998</c:v>
                </c:pt>
                <c:pt idx="56">
                  <c:v>0.34608</c:v>
                </c:pt>
                <c:pt idx="57">
                  <c:v>0.35225999999999996</c:v>
                </c:pt>
                <c:pt idx="58">
                  <c:v>0.35843999999999998</c:v>
                </c:pt>
                <c:pt idx="59">
                  <c:v>0.36462</c:v>
                </c:pt>
                <c:pt idx="60">
                  <c:v>0.37079999999999996</c:v>
                </c:pt>
                <c:pt idx="61">
                  <c:v>0.37697999999999998</c:v>
                </c:pt>
                <c:pt idx="62">
                  <c:v>0.38316</c:v>
                </c:pt>
                <c:pt idx="63">
                  <c:v>0.38933999999999996</c:v>
                </c:pt>
                <c:pt idx="64">
                  <c:v>0.39551999999999998</c:v>
                </c:pt>
                <c:pt idx="65">
                  <c:v>0.4017</c:v>
                </c:pt>
                <c:pt idx="66">
                  <c:v>0.40787999999999996</c:v>
                </c:pt>
                <c:pt idx="67">
                  <c:v>0.41405999999999998</c:v>
                </c:pt>
                <c:pt idx="68">
                  <c:v>0.42024</c:v>
                </c:pt>
                <c:pt idx="69">
                  <c:v>0.42641999999999997</c:v>
                </c:pt>
                <c:pt idx="70">
                  <c:v>0.43259999999999998</c:v>
                </c:pt>
                <c:pt idx="71">
                  <c:v>0.43878</c:v>
                </c:pt>
                <c:pt idx="72">
                  <c:v>0.44495999999999997</c:v>
                </c:pt>
                <c:pt idx="73">
                  <c:v>0.45113999999999999</c:v>
                </c:pt>
                <c:pt idx="74">
                  <c:v>0.45732</c:v>
                </c:pt>
                <c:pt idx="75">
                  <c:v>0.46349999999999997</c:v>
                </c:pt>
                <c:pt idx="76">
                  <c:v>0.46967999999999999</c:v>
                </c:pt>
                <c:pt idx="77">
                  <c:v>0.47586000000000001</c:v>
                </c:pt>
                <c:pt idx="78">
                  <c:v>0.48203999999999997</c:v>
                </c:pt>
                <c:pt idx="79">
                  <c:v>0.48821999999999999</c:v>
                </c:pt>
                <c:pt idx="80">
                  <c:v>0.49439999999999995</c:v>
                </c:pt>
                <c:pt idx="81">
                  <c:v>0.50058000000000002</c:v>
                </c:pt>
                <c:pt idx="82">
                  <c:v>0.50675999999999999</c:v>
                </c:pt>
                <c:pt idx="83">
                  <c:v>0.51293999999999995</c:v>
                </c:pt>
                <c:pt idx="84">
                  <c:v>0.51912000000000003</c:v>
                </c:pt>
                <c:pt idx="85">
                  <c:v>0.52529999999999999</c:v>
                </c:pt>
                <c:pt idx="86">
                  <c:v>0.53147999999999995</c:v>
                </c:pt>
                <c:pt idx="87">
                  <c:v>0.53766000000000003</c:v>
                </c:pt>
                <c:pt idx="88">
                  <c:v>0.54383999999999999</c:v>
                </c:pt>
                <c:pt idx="89">
                  <c:v>0.55001999999999995</c:v>
                </c:pt>
                <c:pt idx="90">
                  <c:v>0.55620000000000003</c:v>
                </c:pt>
                <c:pt idx="91">
                  <c:v>0.56237999999999999</c:v>
                </c:pt>
                <c:pt idx="92">
                  <c:v>0.56855999999999995</c:v>
                </c:pt>
                <c:pt idx="93">
                  <c:v>0.57474000000000003</c:v>
                </c:pt>
                <c:pt idx="94">
                  <c:v>0.58091999999999999</c:v>
                </c:pt>
                <c:pt idx="95">
                  <c:v>0.58709999999999996</c:v>
                </c:pt>
                <c:pt idx="96">
                  <c:v>0.59328000000000003</c:v>
                </c:pt>
                <c:pt idx="97">
                  <c:v>0.59945999999999999</c:v>
                </c:pt>
                <c:pt idx="98">
                  <c:v>0.60563999999999996</c:v>
                </c:pt>
                <c:pt idx="99">
                  <c:v>0.61181999999999992</c:v>
                </c:pt>
                <c:pt idx="100">
                  <c:v>0.61799999999999999</c:v>
                </c:pt>
                <c:pt idx="101">
                  <c:v>0.62417999999999996</c:v>
                </c:pt>
                <c:pt idx="102">
                  <c:v>0.63035999999999992</c:v>
                </c:pt>
                <c:pt idx="103">
                  <c:v>0.63653999999999999</c:v>
                </c:pt>
                <c:pt idx="104">
                  <c:v>0.64271999999999996</c:v>
                </c:pt>
                <c:pt idx="105">
                  <c:v>0.64889999999999992</c:v>
                </c:pt>
                <c:pt idx="106">
                  <c:v>0.65508</c:v>
                </c:pt>
                <c:pt idx="107">
                  <c:v>0.66125999999999996</c:v>
                </c:pt>
                <c:pt idx="108">
                  <c:v>0.66743999999999992</c:v>
                </c:pt>
                <c:pt idx="109">
                  <c:v>0.67362</c:v>
                </c:pt>
                <c:pt idx="110">
                  <c:v>2.2509600000000001</c:v>
                </c:pt>
                <c:pt idx="111">
                  <c:v>2.2566959999999998</c:v>
                </c:pt>
                <c:pt idx="112">
                  <c:v>2.262432</c:v>
                </c:pt>
                <c:pt idx="113">
                  <c:v>2.2681680000000002</c:v>
                </c:pt>
                <c:pt idx="114">
                  <c:v>2.2739039999999999</c:v>
                </c:pt>
                <c:pt idx="115">
                  <c:v>2.2796400000000001</c:v>
                </c:pt>
                <c:pt idx="116">
                  <c:v>2.2853760000000003</c:v>
                </c:pt>
                <c:pt idx="117">
                  <c:v>2.291112</c:v>
                </c:pt>
                <c:pt idx="118">
                  <c:v>2.2968480000000002</c:v>
                </c:pt>
                <c:pt idx="119">
                  <c:v>2.302584</c:v>
                </c:pt>
                <c:pt idx="120">
                  <c:v>2.3083200000000001</c:v>
                </c:pt>
                <c:pt idx="121">
                  <c:v>2.3140559999999999</c:v>
                </c:pt>
                <c:pt idx="122">
                  <c:v>2.3197920000000001</c:v>
                </c:pt>
                <c:pt idx="123">
                  <c:v>2.3255280000000003</c:v>
                </c:pt>
                <c:pt idx="124">
                  <c:v>2.331264</c:v>
                </c:pt>
                <c:pt idx="125">
                  <c:v>2.3370000000000002</c:v>
                </c:pt>
                <c:pt idx="126">
                  <c:v>2.3427359999999999</c:v>
                </c:pt>
                <c:pt idx="127">
                  <c:v>2.3484720000000001</c:v>
                </c:pt>
                <c:pt idx="128">
                  <c:v>2.3542079999999999</c:v>
                </c:pt>
                <c:pt idx="129">
                  <c:v>2.359944</c:v>
                </c:pt>
                <c:pt idx="130">
                  <c:v>2.3656800000000002</c:v>
                </c:pt>
                <c:pt idx="131">
                  <c:v>2.371416</c:v>
                </c:pt>
                <c:pt idx="132">
                  <c:v>2.3771520000000002</c:v>
                </c:pt>
                <c:pt idx="133">
                  <c:v>2.3828880000000003</c:v>
                </c:pt>
                <c:pt idx="134">
                  <c:v>2.3886240000000001</c:v>
                </c:pt>
                <c:pt idx="135">
                  <c:v>2.3943599999999998</c:v>
                </c:pt>
                <c:pt idx="136">
                  <c:v>2.400096</c:v>
                </c:pt>
                <c:pt idx="137">
                  <c:v>2.4058320000000002</c:v>
                </c:pt>
                <c:pt idx="138">
                  <c:v>2.4115679999999999</c:v>
                </c:pt>
                <c:pt idx="139">
                  <c:v>2.4173040000000001</c:v>
                </c:pt>
                <c:pt idx="140">
                  <c:v>2.4230400000000003</c:v>
                </c:pt>
                <c:pt idx="141">
                  <c:v>2.428776</c:v>
                </c:pt>
                <c:pt idx="142">
                  <c:v>2.4345120000000002</c:v>
                </c:pt>
                <c:pt idx="143">
                  <c:v>2.440248</c:v>
                </c:pt>
                <c:pt idx="144">
                  <c:v>2.4459840000000002</c:v>
                </c:pt>
                <c:pt idx="145">
                  <c:v>2.4517199999999999</c:v>
                </c:pt>
                <c:pt idx="146">
                  <c:v>2.4574560000000001</c:v>
                </c:pt>
                <c:pt idx="147">
                  <c:v>2.4631920000000003</c:v>
                </c:pt>
                <c:pt idx="148">
                  <c:v>2.468928</c:v>
                </c:pt>
                <c:pt idx="149">
                  <c:v>2.4746640000000002</c:v>
                </c:pt>
                <c:pt idx="150">
                  <c:v>2.4803999999999999</c:v>
                </c:pt>
                <c:pt idx="151">
                  <c:v>2.4861360000000001</c:v>
                </c:pt>
                <c:pt idx="152">
                  <c:v>2.4918719999999999</c:v>
                </c:pt>
                <c:pt idx="153">
                  <c:v>2.4976080000000001</c:v>
                </c:pt>
                <c:pt idx="154">
                  <c:v>2.5033440000000002</c:v>
                </c:pt>
                <c:pt idx="155">
                  <c:v>2.50908</c:v>
                </c:pt>
                <c:pt idx="156">
                  <c:v>2.5148160000000002</c:v>
                </c:pt>
                <c:pt idx="157">
                  <c:v>2.5205520000000003</c:v>
                </c:pt>
                <c:pt idx="158">
                  <c:v>2.5262880000000001</c:v>
                </c:pt>
                <c:pt idx="159">
                  <c:v>2.5320239999999998</c:v>
                </c:pt>
                <c:pt idx="160">
                  <c:v>2.53776</c:v>
                </c:pt>
                <c:pt idx="161">
                  <c:v>2.5434960000000002</c:v>
                </c:pt>
                <c:pt idx="162">
                  <c:v>2.5492319999999999</c:v>
                </c:pt>
                <c:pt idx="163">
                  <c:v>2.5549680000000001</c:v>
                </c:pt>
                <c:pt idx="164">
                  <c:v>2.5607040000000003</c:v>
                </c:pt>
                <c:pt idx="165">
                  <c:v>2.5664400000000001</c:v>
                </c:pt>
                <c:pt idx="166">
                  <c:v>2.5721759999999998</c:v>
                </c:pt>
                <c:pt idx="167">
                  <c:v>2.577912</c:v>
                </c:pt>
                <c:pt idx="168">
                  <c:v>2.5836480000000002</c:v>
                </c:pt>
                <c:pt idx="169">
                  <c:v>2.5893839999999999</c:v>
                </c:pt>
                <c:pt idx="170">
                  <c:v>2.5951200000000001</c:v>
                </c:pt>
                <c:pt idx="171">
                  <c:v>2.6008560000000003</c:v>
                </c:pt>
                <c:pt idx="172">
                  <c:v>2.606592</c:v>
                </c:pt>
                <c:pt idx="173">
                  <c:v>2.6123280000000002</c:v>
                </c:pt>
                <c:pt idx="174">
                  <c:v>2.6180639999999999</c:v>
                </c:pt>
                <c:pt idx="175">
                  <c:v>2.6238000000000001</c:v>
                </c:pt>
                <c:pt idx="176">
                  <c:v>2.6295359999999999</c:v>
                </c:pt>
                <c:pt idx="177">
                  <c:v>2.6352720000000001</c:v>
                </c:pt>
                <c:pt idx="178">
                  <c:v>2.6410080000000002</c:v>
                </c:pt>
                <c:pt idx="179">
                  <c:v>2.646744</c:v>
                </c:pt>
                <c:pt idx="180">
                  <c:v>2.6524800000000002</c:v>
                </c:pt>
                <c:pt idx="181">
                  <c:v>2.6582160000000004</c:v>
                </c:pt>
                <c:pt idx="182">
                  <c:v>2.6639520000000001</c:v>
                </c:pt>
                <c:pt idx="183">
                  <c:v>2.6696879999999998</c:v>
                </c:pt>
                <c:pt idx="184">
                  <c:v>2.675424</c:v>
                </c:pt>
                <c:pt idx="185">
                  <c:v>2.6811600000000002</c:v>
                </c:pt>
                <c:pt idx="186">
                  <c:v>2.686896</c:v>
                </c:pt>
                <c:pt idx="187">
                  <c:v>2.6926320000000001</c:v>
                </c:pt>
                <c:pt idx="188">
                  <c:v>2.6983680000000003</c:v>
                </c:pt>
                <c:pt idx="189">
                  <c:v>2.7041040000000001</c:v>
                </c:pt>
                <c:pt idx="190">
                  <c:v>2.7098399999999998</c:v>
                </c:pt>
                <c:pt idx="191">
                  <c:v>2.715576</c:v>
                </c:pt>
                <c:pt idx="192">
                  <c:v>2.7213120000000002</c:v>
                </c:pt>
                <c:pt idx="193">
                  <c:v>2.7270479999999999</c:v>
                </c:pt>
                <c:pt idx="194">
                  <c:v>2.7327840000000001</c:v>
                </c:pt>
                <c:pt idx="195">
                  <c:v>2.7385200000000003</c:v>
                </c:pt>
                <c:pt idx="196">
                  <c:v>2.744256</c:v>
                </c:pt>
                <c:pt idx="197">
                  <c:v>2.7499919999999998</c:v>
                </c:pt>
                <c:pt idx="198">
                  <c:v>2.755728</c:v>
                </c:pt>
                <c:pt idx="199">
                  <c:v>2.7614640000000001</c:v>
                </c:pt>
                <c:pt idx="200">
                  <c:v>2.7671999999999999</c:v>
                </c:pt>
                <c:pt idx="201">
                  <c:v>2.7729360000000001</c:v>
                </c:pt>
                <c:pt idx="202">
                  <c:v>2.7786720000000003</c:v>
                </c:pt>
                <c:pt idx="203">
                  <c:v>2.784408</c:v>
                </c:pt>
                <c:pt idx="204">
                  <c:v>2.7901439999999997</c:v>
                </c:pt>
                <c:pt idx="205">
                  <c:v>2.7958800000000004</c:v>
                </c:pt>
                <c:pt idx="206">
                  <c:v>2.8016160000000001</c:v>
                </c:pt>
                <c:pt idx="207">
                  <c:v>2.8073519999999998</c:v>
                </c:pt>
                <c:pt idx="208">
                  <c:v>2.813088</c:v>
                </c:pt>
                <c:pt idx="209">
                  <c:v>2.8188240000000002</c:v>
                </c:pt>
                <c:pt idx="210">
                  <c:v>2.82456</c:v>
                </c:pt>
                <c:pt idx="211">
                  <c:v>2.8302960000000001</c:v>
                </c:pt>
                <c:pt idx="212">
                  <c:v>2.8360320000000003</c:v>
                </c:pt>
                <c:pt idx="213">
                  <c:v>2.8417680000000001</c:v>
                </c:pt>
                <c:pt idx="214">
                  <c:v>2.8475039999999998</c:v>
                </c:pt>
                <c:pt idx="215">
                  <c:v>2.85324</c:v>
                </c:pt>
                <c:pt idx="216">
                  <c:v>2.8589760000000002</c:v>
                </c:pt>
                <c:pt idx="217">
                  <c:v>2.8647119999999999</c:v>
                </c:pt>
                <c:pt idx="218">
                  <c:v>2.8704480000000001</c:v>
                </c:pt>
                <c:pt idx="219">
                  <c:v>2.8761840000000003</c:v>
                </c:pt>
                <c:pt idx="220">
                  <c:v>2.88192</c:v>
                </c:pt>
                <c:pt idx="221">
                  <c:v>2.8876559999999998</c:v>
                </c:pt>
                <c:pt idx="222">
                  <c:v>2.893392</c:v>
                </c:pt>
                <c:pt idx="223">
                  <c:v>2.8991280000000001</c:v>
                </c:pt>
                <c:pt idx="224">
                  <c:v>2.9048639999999999</c:v>
                </c:pt>
                <c:pt idx="225">
                  <c:v>2.9106000000000001</c:v>
                </c:pt>
                <c:pt idx="226">
                  <c:v>2.9163360000000003</c:v>
                </c:pt>
                <c:pt idx="227">
                  <c:v>2.922072</c:v>
                </c:pt>
                <c:pt idx="228">
                  <c:v>2.9278079999999997</c:v>
                </c:pt>
                <c:pt idx="229">
                  <c:v>2.9335440000000004</c:v>
                </c:pt>
                <c:pt idx="230">
                  <c:v>2.9392800000000001</c:v>
                </c:pt>
                <c:pt idx="231">
                  <c:v>2.9450159999999999</c:v>
                </c:pt>
                <c:pt idx="232">
                  <c:v>2.950752</c:v>
                </c:pt>
                <c:pt idx="233">
                  <c:v>2.9564880000000002</c:v>
                </c:pt>
                <c:pt idx="234">
                  <c:v>2.962224</c:v>
                </c:pt>
                <c:pt idx="235">
                  <c:v>2.9679600000000002</c:v>
                </c:pt>
                <c:pt idx="236">
                  <c:v>2.9736960000000003</c:v>
                </c:pt>
                <c:pt idx="237">
                  <c:v>2.9794320000000001</c:v>
                </c:pt>
                <c:pt idx="238">
                  <c:v>2.9851679999999998</c:v>
                </c:pt>
                <c:pt idx="239">
                  <c:v>2.990904</c:v>
                </c:pt>
                <c:pt idx="240">
                  <c:v>2.9966400000000002</c:v>
                </c:pt>
                <c:pt idx="241">
                  <c:v>3.0023759999999999</c:v>
                </c:pt>
                <c:pt idx="242">
                  <c:v>3.0081120000000001</c:v>
                </c:pt>
                <c:pt idx="243">
                  <c:v>3.0138480000000003</c:v>
                </c:pt>
                <c:pt idx="244">
                  <c:v>3.019584</c:v>
                </c:pt>
                <c:pt idx="245">
                  <c:v>3.0253199999999998</c:v>
                </c:pt>
                <c:pt idx="246">
                  <c:v>3.031056</c:v>
                </c:pt>
                <c:pt idx="247">
                  <c:v>3.0367920000000002</c:v>
                </c:pt>
                <c:pt idx="248">
                  <c:v>3.0425279999999999</c:v>
                </c:pt>
                <c:pt idx="249">
                  <c:v>3.0482640000000001</c:v>
                </c:pt>
                <c:pt idx="250">
                  <c:v>3.0540000000000003</c:v>
                </c:pt>
                <c:pt idx="251">
                  <c:v>3.059736</c:v>
                </c:pt>
                <c:pt idx="252">
                  <c:v>3.0654719999999998</c:v>
                </c:pt>
                <c:pt idx="253">
                  <c:v>3.0712080000000004</c:v>
                </c:pt>
                <c:pt idx="254">
                  <c:v>3.0769440000000001</c:v>
                </c:pt>
                <c:pt idx="255">
                  <c:v>3.0826799999999999</c:v>
                </c:pt>
                <c:pt idx="256">
                  <c:v>3.0884160000000001</c:v>
                </c:pt>
                <c:pt idx="257">
                  <c:v>3.0941520000000002</c:v>
                </c:pt>
                <c:pt idx="258">
                  <c:v>3.099888</c:v>
                </c:pt>
                <c:pt idx="259">
                  <c:v>3.1056239999999997</c:v>
                </c:pt>
                <c:pt idx="260">
                  <c:v>3.1113600000000003</c:v>
                </c:pt>
                <c:pt idx="261">
                  <c:v>3.1170960000000001</c:v>
                </c:pt>
                <c:pt idx="262">
                  <c:v>3.1228319999999998</c:v>
                </c:pt>
                <c:pt idx="263">
                  <c:v>3.128568</c:v>
                </c:pt>
                <c:pt idx="264">
                  <c:v>3.1343040000000002</c:v>
                </c:pt>
                <c:pt idx="265">
                  <c:v>3.1400399999999999</c:v>
                </c:pt>
                <c:pt idx="266">
                  <c:v>3.1457760000000001</c:v>
                </c:pt>
                <c:pt idx="267">
                  <c:v>3.1515120000000003</c:v>
                </c:pt>
                <c:pt idx="268">
                  <c:v>3.1572480000000001</c:v>
                </c:pt>
                <c:pt idx="269">
                  <c:v>3.1629839999999998</c:v>
                </c:pt>
                <c:pt idx="270">
                  <c:v>3.16872</c:v>
                </c:pt>
                <c:pt idx="271">
                  <c:v>3.1744560000000002</c:v>
                </c:pt>
                <c:pt idx="272">
                  <c:v>3.1801919999999999</c:v>
                </c:pt>
                <c:pt idx="273">
                  <c:v>3.1859280000000001</c:v>
                </c:pt>
                <c:pt idx="274">
                  <c:v>3.1916640000000003</c:v>
                </c:pt>
                <c:pt idx="275">
                  <c:v>3.1974</c:v>
                </c:pt>
                <c:pt idx="276">
                  <c:v>3.2031359999999998</c:v>
                </c:pt>
                <c:pt idx="277">
                  <c:v>3.2088719999999999</c:v>
                </c:pt>
                <c:pt idx="278">
                  <c:v>3.2146080000000001</c:v>
                </c:pt>
                <c:pt idx="279">
                  <c:v>3.2203439999999999</c:v>
                </c:pt>
                <c:pt idx="280">
                  <c:v>3.2260800000000001</c:v>
                </c:pt>
                <c:pt idx="281">
                  <c:v>3.2318160000000002</c:v>
                </c:pt>
                <c:pt idx="282">
                  <c:v>3.237552</c:v>
                </c:pt>
                <c:pt idx="283">
                  <c:v>3.2432879999999997</c:v>
                </c:pt>
                <c:pt idx="284">
                  <c:v>3.2490240000000004</c:v>
                </c:pt>
                <c:pt idx="285">
                  <c:v>3.2547600000000001</c:v>
                </c:pt>
                <c:pt idx="286">
                  <c:v>3.2604959999999998</c:v>
                </c:pt>
                <c:pt idx="287">
                  <c:v>3.266232</c:v>
                </c:pt>
                <c:pt idx="288">
                  <c:v>3.2719680000000002</c:v>
                </c:pt>
                <c:pt idx="289">
                  <c:v>3.277704</c:v>
                </c:pt>
                <c:pt idx="290">
                  <c:v>3.2834400000000001</c:v>
                </c:pt>
                <c:pt idx="291">
                  <c:v>3.2891760000000003</c:v>
                </c:pt>
                <c:pt idx="292">
                  <c:v>3.2949120000000001</c:v>
                </c:pt>
                <c:pt idx="293">
                  <c:v>3.3006479999999998</c:v>
                </c:pt>
                <c:pt idx="294">
                  <c:v>3.306384</c:v>
                </c:pt>
                <c:pt idx="295">
                  <c:v>3.3121200000000002</c:v>
                </c:pt>
                <c:pt idx="296">
                  <c:v>3.3178559999999999</c:v>
                </c:pt>
                <c:pt idx="297">
                  <c:v>3.3235920000000001</c:v>
                </c:pt>
                <c:pt idx="298">
                  <c:v>3.3293280000000003</c:v>
                </c:pt>
                <c:pt idx="299">
                  <c:v>3.335064</c:v>
                </c:pt>
                <c:pt idx="300">
                  <c:v>3.3407999999999998</c:v>
                </c:pt>
                <c:pt idx="301">
                  <c:v>3.346536</c:v>
                </c:pt>
                <c:pt idx="302">
                  <c:v>3.3522720000000001</c:v>
                </c:pt>
                <c:pt idx="303">
                  <c:v>3.3580079999999999</c:v>
                </c:pt>
                <c:pt idx="304">
                  <c:v>3.3637440000000001</c:v>
                </c:pt>
                <c:pt idx="305">
                  <c:v>3.3694800000000003</c:v>
                </c:pt>
                <c:pt idx="306">
                  <c:v>3.375216</c:v>
                </c:pt>
                <c:pt idx="307">
                  <c:v>3.3809519999999997</c:v>
                </c:pt>
                <c:pt idx="308">
                  <c:v>3.3866880000000004</c:v>
                </c:pt>
                <c:pt idx="309">
                  <c:v>3.3924240000000001</c:v>
                </c:pt>
                <c:pt idx="310">
                  <c:v>3.3981599999999998</c:v>
                </c:pt>
                <c:pt idx="311">
                  <c:v>3.403896</c:v>
                </c:pt>
                <c:pt idx="312">
                  <c:v>3.4096320000000002</c:v>
                </c:pt>
                <c:pt idx="313">
                  <c:v>3.415368</c:v>
                </c:pt>
                <c:pt idx="314">
                  <c:v>3.4211040000000001</c:v>
                </c:pt>
                <c:pt idx="315">
                  <c:v>3.4268400000000003</c:v>
                </c:pt>
                <c:pt idx="316">
                  <c:v>3.4325760000000001</c:v>
                </c:pt>
                <c:pt idx="317">
                  <c:v>3.4383119999999998</c:v>
                </c:pt>
                <c:pt idx="318">
                  <c:v>3.444048</c:v>
                </c:pt>
                <c:pt idx="319">
                  <c:v>3.4497840000000002</c:v>
                </c:pt>
                <c:pt idx="320">
                  <c:v>3.4555199999999999</c:v>
                </c:pt>
                <c:pt idx="321">
                  <c:v>3.4612560000000001</c:v>
                </c:pt>
                <c:pt idx="322">
                  <c:v>3.4669920000000003</c:v>
                </c:pt>
                <c:pt idx="323">
                  <c:v>3.472728</c:v>
                </c:pt>
                <c:pt idx="324">
                  <c:v>3.4784639999999998</c:v>
                </c:pt>
                <c:pt idx="325">
                  <c:v>3.4842</c:v>
                </c:pt>
                <c:pt idx="326">
                  <c:v>3.4899360000000001</c:v>
                </c:pt>
                <c:pt idx="327">
                  <c:v>3.4956719999999999</c:v>
                </c:pt>
                <c:pt idx="328">
                  <c:v>3.5014080000000001</c:v>
                </c:pt>
                <c:pt idx="329">
                  <c:v>3.5071440000000003</c:v>
                </c:pt>
                <c:pt idx="330">
                  <c:v>3.51288</c:v>
                </c:pt>
                <c:pt idx="331">
                  <c:v>3.5186159999999997</c:v>
                </c:pt>
                <c:pt idx="332">
                  <c:v>3.5243519999999999</c:v>
                </c:pt>
                <c:pt idx="333">
                  <c:v>3.5300880000000001</c:v>
                </c:pt>
                <c:pt idx="334">
                  <c:v>3.5358239999999999</c:v>
                </c:pt>
                <c:pt idx="335">
                  <c:v>3.54156</c:v>
                </c:pt>
                <c:pt idx="336">
                  <c:v>3.5472960000000002</c:v>
                </c:pt>
                <c:pt idx="337">
                  <c:v>3.553032</c:v>
                </c:pt>
                <c:pt idx="338">
                  <c:v>3.5587679999999997</c:v>
                </c:pt>
                <c:pt idx="339">
                  <c:v>3.5645040000000003</c:v>
                </c:pt>
                <c:pt idx="340">
                  <c:v>3.5702400000000001</c:v>
                </c:pt>
                <c:pt idx="341">
                  <c:v>3.5759759999999998</c:v>
                </c:pt>
                <c:pt idx="342">
                  <c:v>3.581712</c:v>
                </c:pt>
                <c:pt idx="343">
                  <c:v>3.5874480000000002</c:v>
                </c:pt>
                <c:pt idx="344">
                  <c:v>3.5931839999999999</c:v>
                </c:pt>
                <c:pt idx="345">
                  <c:v>3.5989200000000001</c:v>
                </c:pt>
                <c:pt idx="346">
                  <c:v>3.6046560000000003</c:v>
                </c:pt>
                <c:pt idx="347">
                  <c:v>3.610392</c:v>
                </c:pt>
                <c:pt idx="348">
                  <c:v>3.6161279999999998</c:v>
                </c:pt>
                <c:pt idx="349">
                  <c:v>3.621864</c:v>
                </c:pt>
                <c:pt idx="350">
                  <c:v>3.6276000000000002</c:v>
                </c:pt>
                <c:pt idx="351">
                  <c:v>3.6333359999999999</c:v>
                </c:pt>
                <c:pt idx="352">
                  <c:v>3.6390720000000001</c:v>
                </c:pt>
                <c:pt idx="353">
                  <c:v>3.6448079999999998</c:v>
                </c:pt>
                <c:pt idx="354">
                  <c:v>3.650544</c:v>
                </c:pt>
                <c:pt idx="355">
                  <c:v>3.6562800000000002</c:v>
                </c:pt>
                <c:pt idx="356">
                  <c:v>3.6620159999999999</c:v>
                </c:pt>
                <c:pt idx="357">
                  <c:v>3.6677520000000001</c:v>
                </c:pt>
                <c:pt idx="358">
                  <c:v>3.6734879999999999</c:v>
                </c:pt>
                <c:pt idx="359">
                  <c:v>3.679224</c:v>
                </c:pt>
                <c:pt idx="360">
                  <c:v>3.6849600000000002</c:v>
                </c:pt>
                <c:pt idx="361">
                  <c:v>3.690696</c:v>
                </c:pt>
                <c:pt idx="362">
                  <c:v>3.6964320000000002</c:v>
                </c:pt>
                <c:pt idx="363">
                  <c:v>3.7021679999999999</c:v>
                </c:pt>
                <c:pt idx="364">
                  <c:v>3.7079040000000001</c:v>
                </c:pt>
                <c:pt idx="365">
                  <c:v>3.7136399999999998</c:v>
                </c:pt>
                <c:pt idx="366">
                  <c:v>3.719376</c:v>
                </c:pt>
                <c:pt idx="367">
                  <c:v>3.7251120000000002</c:v>
                </c:pt>
                <c:pt idx="368">
                  <c:v>3.7308479999999999</c:v>
                </c:pt>
                <c:pt idx="369">
                  <c:v>3.7365840000000001</c:v>
                </c:pt>
                <c:pt idx="370">
                  <c:v>3.7423199999999999</c:v>
                </c:pt>
                <c:pt idx="371">
                  <c:v>3.7480560000000001</c:v>
                </c:pt>
                <c:pt idx="372">
                  <c:v>3.7537920000000002</c:v>
                </c:pt>
                <c:pt idx="373">
                  <c:v>3.759528</c:v>
                </c:pt>
                <c:pt idx="374">
                  <c:v>3.7652640000000002</c:v>
                </c:pt>
                <c:pt idx="375">
                  <c:v>3.7709999999999999</c:v>
                </c:pt>
                <c:pt idx="376">
                  <c:v>3.7767360000000001</c:v>
                </c:pt>
                <c:pt idx="377">
                  <c:v>3.7824719999999998</c:v>
                </c:pt>
                <c:pt idx="378">
                  <c:v>3.788208</c:v>
                </c:pt>
                <c:pt idx="379">
                  <c:v>3.7939440000000002</c:v>
                </c:pt>
                <c:pt idx="380">
                  <c:v>3.7996799999999999</c:v>
                </c:pt>
                <c:pt idx="381">
                  <c:v>3.8054160000000001</c:v>
                </c:pt>
                <c:pt idx="382">
                  <c:v>3.8111519999999999</c:v>
                </c:pt>
                <c:pt idx="383">
                  <c:v>3.8168880000000001</c:v>
                </c:pt>
                <c:pt idx="384">
                  <c:v>3.8226240000000002</c:v>
                </c:pt>
                <c:pt idx="385">
                  <c:v>3.82836</c:v>
                </c:pt>
                <c:pt idx="386">
                  <c:v>3.8340960000000002</c:v>
                </c:pt>
                <c:pt idx="387">
                  <c:v>3.8398319999999999</c:v>
                </c:pt>
                <c:pt idx="388">
                  <c:v>3.8455680000000001</c:v>
                </c:pt>
                <c:pt idx="389">
                  <c:v>3.8513039999999998</c:v>
                </c:pt>
                <c:pt idx="390">
                  <c:v>3.85704</c:v>
                </c:pt>
                <c:pt idx="391">
                  <c:v>3.8627760000000002</c:v>
                </c:pt>
                <c:pt idx="392">
                  <c:v>3.868512</c:v>
                </c:pt>
                <c:pt idx="393">
                  <c:v>3.8742480000000001</c:v>
                </c:pt>
                <c:pt idx="394">
                  <c:v>3.8799839999999999</c:v>
                </c:pt>
                <c:pt idx="395">
                  <c:v>3.8857200000000001</c:v>
                </c:pt>
                <c:pt idx="396">
                  <c:v>3.8914559999999998</c:v>
                </c:pt>
                <c:pt idx="397">
                  <c:v>3.897192</c:v>
                </c:pt>
                <c:pt idx="398">
                  <c:v>3.9029280000000002</c:v>
                </c:pt>
                <c:pt idx="399">
                  <c:v>3.9086639999999999</c:v>
                </c:pt>
                <c:pt idx="400">
                  <c:v>3.9144000000000001</c:v>
                </c:pt>
                <c:pt idx="401">
                  <c:v>3.9201359999999998</c:v>
                </c:pt>
                <c:pt idx="402">
                  <c:v>3.925872</c:v>
                </c:pt>
                <c:pt idx="403">
                  <c:v>3.9316080000000002</c:v>
                </c:pt>
                <c:pt idx="404">
                  <c:v>3.937344</c:v>
                </c:pt>
                <c:pt idx="405">
                  <c:v>3.9430800000000001</c:v>
                </c:pt>
                <c:pt idx="406">
                  <c:v>3.9488159999999999</c:v>
                </c:pt>
                <c:pt idx="407">
                  <c:v>3.9545520000000001</c:v>
                </c:pt>
                <c:pt idx="408">
                  <c:v>3.9602879999999998</c:v>
                </c:pt>
                <c:pt idx="409">
                  <c:v>3.966024</c:v>
                </c:pt>
                <c:pt idx="410">
                  <c:v>3.9717600000000002</c:v>
                </c:pt>
                <c:pt idx="411">
                  <c:v>3.9774959999999999</c:v>
                </c:pt>
                <c:pt idx="412">
                  <c:v>3.9832320000000001</c:v>
                </c:pt>
                <c:pt idx="413">
                  <c:v>3.9889679999999998</c:v>
                </c:pt>
                <c:pt idx="414">
                  <c:v>3.994704</c:v>
                </c:pt>
                <c:pt idx="415">
                  <c:v>4.0004400000000002</c:v>
                </c:pt>
                <c:pt idx="416">
                  <c:v>4.006176</c:v>
                </c:pt>
                <c:pt idx="417">
                  <c:v>4.0119120000000006</c:v>
                </c:pt>
                <c:pt idx="418">
                  <c:v>4.0176479999999994</c:v>
                </c:pt>
                <c:pt idx="419">
                  <c:v>4.0233840000000001</c:v>
                </c:pt>
                <c:pt idx="420">
                  <c:v>4.0291199999999998</c:v>
                </c:pt>
                <c:pt idx="421">
                  <c:v>4.0348559999999996</c:v>
                </c:pt>
                <c:pt idx="422">
                  <c:v>4.0405920000000002</c:v>
                </c:pt>
                <c:pt idx="423">
                  <c:v>4.0463279999999999</c:v>
                </c:pt>
                <c:pt idx="424">
                  <c:v>4.0520639999999997</c:v>
                </c:pt>
                <c:pt idx="425">
                  <c:v>4.0578000000000003</c:v>
                </c:pt>
                <c:pt idx="426">
                  <c:v>4.063536</c:v>
                </c:pt>
                <c:pt idx="427">
                  <c:v>4.0692719999999998</c:v>
                </c:pt>
                <c:pt idx="428">
                  <c:v>4.0750080000000004</c:v>
                </c:pt>
                <c:pt idx="429">
                  <c:v>4.0807440000000001</c:v>
                </c:pt>
                <c:pt idx="430">
                  <c:v>4.0864799999999999</c:v>
                </c:pt>
                <c:pt idx="431">
                  <c:v>4.0922160000000005</c:v>
                </c:pt>
                <c:pt idx="432">
                  <c:v>4.0979519999999994</c:v>
                </c:pt>
                <c:pt idx="433">
                  <c:v>4.103688</c:v>
                </c:pt>
                <c:pt idx="434">
                  <c:v>4.1094240000000006</c:v>
                </c:pt>
                <c:pt idx="435">
                  <c:v>4.1151599999999995</c:v>
                </c:pt>
                <c:pt idx="436">
                  <c:v>4.1208960000000001</c:v>
                </c:pt>
                <c:pt idx="437">
                  <c:v>4.1266319999999999</c:v>
                </c:pt>
                <c:pt idx="438">
                  <c:v>4.1323679999999996</c:v>
                </c:pt>
                <c:pt idx="439">
                  <c:v>4.1381040000000002</c:v>
                </c:pt>
                <c:pt idx="440">
                  <c:v>4.14384</c:v>
                </c:pt>
                <c:pt idx="441">
                  <c:v>4.1495759999999997</c:v>
                </c:pt>
                <c:pt idx="442">
                  <c:v>4.1553120000000003</c:v>
                </c:pt>
                <c:pt idx="443">
                  <c:v>4.1610480000000001</c:v>
                </c:pt>
                <c:pt idx="444">
                  <c:v>4.1667839999999998</c:v>
                </c:pt>
                <c:pt idx="445">
                  <c:v>4.1725200000000005</c:v>
                </c:pt>
                <c:pt idx="446">
                  <c:v>4.1782560000000002</c:v>
                </c:pt>
                <c:pt idx="447">
                  <c:v>4.1839919999999999</c:v>
                </c:pt>
                <c:pt idx="448">
                  <c:v>4.1897280000000006</c:v>
                </c:pt>
                <c:pt idx="449">
                  <c:v>4.1954639999999994</c:v>
                </c:pt>
                <c:pt idx="450">
                  <c:v>4.2012</c:v>
                </c:pt>
                <c:pt idx="451">
                  <c:v>4.2069359999999998</c:v>
                </c:pt>
                <c:pt idx="452">
                  <c:v>4.2126719999999995</c:v>
                </c:pt>
                <c:pt idx="453">
                  <c:v>4.2184080000000002</c:v>
                </c:pt>
                <c:pt idx="454">
                  <c:v>4.2241439999999999</c:v>
                </c:pt>
                <c:pt idx="455">
                  <c:v>4.2298799999999996</c:v>
                </c:pt>
                <c:pt idx="456">
                  <c:v>4.2356160000000003</c:v>
                </c:pt>
                <c:pt idx="457">
                  <c:v>4.241352</c:v>
                </c:pt>
                <c:pt idx="458">
                  <c:v>4.2470879999999998</c:v>
                </c:pt>
                <c:pt idx="459">
                  <c:v>4.2528240000000004</c:v>
                </c:pt>
                <c:pt idx="460">
                  <c:v>4.2585600000000001</c:v>
                </c:pt>
                <c:pt idx="461">
                  <c:v>4.2642959999999999</c:v>
                </c:pt>
                <c:pt idx="462">
                  <c:v>4.2700320000000005</c:v>
                </c:pt>
                <c:pt idx="463">
                  <c:v>4.2757679999999993</c:v>
                </c:pt>
                <c:pt idx="464">
                  <c:v>4.281504</c:v>
                </c:pt>
                <c:pt idx="465">
                  <c:v>4.2872400000000006</c:v>
                </c:pt>
                <c:pt idx="466">
                  <c:v>4.2929759999999995</c:v>
                </c:pt>
                <c:pt idx="467">
                  <c:v>4.2987120000000001</c:v>
                </c:pt>
                <c:pt idx="468">
                  <c:v>4.3044479999999998</c:v>
                </c:pt>
                <c:pt idx="469">
                  <c:v>4.3101839999999996</c:v>
                </c:pt>
                <c:pt idx="470">
                  <c:v>4.3159200000000002</c:v>
                </c:pt>
                <c:pt idx="471">
                  <c:v>4.3216559999999999</c:v>
                </c:pt>
                <c:pt idx="472">
                  <c:v>4.3273919999999997</c:v>
                </c:pt>
                <c:pt idx="473">
                  <c:v>4.3331280000000003</c:v>
                </c:pt>
                <c:pt idx="474">
                  <c:v>4.3388640000000001</c:v>
                </c:pt>
                <c:pt idx="475">
                  <c:v>4.3445999999999998</c:v>
                </c:pt>
                <c:pt idx="476">
                  <c:v>4.3503360000000004</c:v>
                </c:pt>
                <c:pt idx="477">
                  <c:v>4.3560720000000002</c:v>
                </c:pt>
                <c:pt idx="478">
                  <c:v>4.3618079999999999</c:v>
                </c:pt>
                <c:pt idx="479">
                  <c:v>4.3675440000000005</c:v>
                </c:pt>
                <c:pt idx="480">
                  <c:v>4.3732799999999994</c:v>
                </c:pt>
                <c:pt idx="481">
                  <c:v>4.379016</c:v>
                </c:pt>
                <c:pt idx="482">
                  <c:v>4.3847520000000006</c:v>
                </c:pt>
                <c:pt idx="483">
                  <c:v>4.3904879999999995</c:v>
                </c:pt>
                <c:pt idx="484">
                  <c:v>4.3962240000000001</c:v>
                </c:pt>
                <c:pt idx="485">
                  <c:v>4.4019599999999999</c:v>
                </c:pt>
                <c:pt idx="486">
                  <c:v>4.4076959999999996</c:v>
                </c:pt>
                <c:pt idx="487">
                  <c:v>4.4134320000000002</c:v>
                </c:pt>
                <c:pt idx="488">
                  <c:v>4.419168</c:v>
                </c:pt>
                <c:pt idx="489">
                  <c:v>4.4249039999999997</c:v>
                </c:pt>
                <c:pt idx="490">
                  <c:v>4.4306400000000004</c:v>
                </c:pt>
                <c:pt idx="491">
                  <c:v>4.4363760000000001</c:v>
                </c:pt>
                <c:pt idx="492">
                  <c:v>4.4421119999999998</c:v>
                </c:pt>
                <c:pt idx="493">
                  <c:v>4.4478480000000005</c:v>
                </c:pt>
                <c:pt idx="494">
                  <c:v>4.4535840000000002</c:v>
                </c:pt>
                <c:pt idx="495">
                  <c:v>4.45932</c:v>
                </c:pt>
                <c:pt idx="496">
                  <c:v>4.4650560000000006</c:v>
                </c:pt>
                <c:pt idx="497">
                  <c:v>4.4707919999999994</c:v>
                </c:pt>
                <c:pt idx="498">
                  <c:v>4.4765280000000001</c:v>
                </c:pt>
                <c:pt idx="499">
                  <c:v>4.4822639999999998</c:v>
                </c:pt>
                <c:pt idx="500">
                  <c:v>4.4879999999999995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9A6-4479-A4FD-58BF44BB5C1C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D552B954-16EC-4603-BE70-B4198F5BDF13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49A6-4479-A4FD-58BF44BB5C1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E0D7AD1-00AF-4346-9315-FB58678D9EA0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9A6-4479-A4FD-58BF44BB5C1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CBFB343-15C5-4BCD-B0EB-A98F099931F8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9A6-4479-A4FD-58BF44BB5C1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4A75514-1193-4885-9E5A-9855C7BF2F29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9A6-4479-A4FD-58BF44BB5C1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49A6-4479-A4FD-58BF44BB5C1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49A6-4479-A4FD-58BF44BB5C1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49A6-4479-A4FD-58BF44BB5C1C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'210.A0'!$K$9:$K$15</c:f>
              <c:numCache>
                <c:formatCode>General</c:formatCode>
                <c:ptCount val="7"/>
                <c:pt idx="0">
                  <c:v>1431</c:v>
                </c:pt>
                <c:pt idx="1">
                  <c:v>1478</c:v>
                </c:pt>
                <c:pt idx="2">
                  <c:v>1506</c:v>
                </c:pt>
                <c:pt idx="3">
                  <c:v>1409</c:v>
                </c:pt>
              </c:numCache>
            </c:numRef>
          </c:xVal>
          <c:yVal>
            <c:numRef>
              <c:f>'210.A0'!$L$9:$L$15</c:f>
              <c:numCache>
                <c:formatCode>0.00</c:formatCode>
                <c:ptCount val="7"/>
                <c:pt idx="0">
                  <c:v>3.6720540000000002</c:v>
                </c:pt>
                <c:pt idx="1">
                  <c:v>3.739452</c:v>
                </c:pt>
                <c:pt idx="2">
                  <c:v>3.779604</c:v>
                </c:pt>
                <c:pt idx="3">
                  <c:v>3.6405060000000002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'210.A0'!$I$9:$I$15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49A6-4479-A4FD-58BF44BB5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'221.A0'!$Y$5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'221.A0'!$X$6:$X$506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310</c:v>
                </c:pt>
                <c:pt idx="32">
                  <c:v>320</c:v>
                </c:pt>
                <c:pt idx="33">
                  <c:v>330</c:v>
                </c:pt>
                <c:pt idx="34">
                  <c:v>340</c:v>
                </c:pt>
                <c:pt idx="35">
                  <c:v>350</c:v>
                </c:pt>
                <c:pt idx="36">
                  <c:v>360</c:v>
                </c:pt>
                <c:pt idx="37">
                  <c:v>370</c:v>
                </c:pt>
                <c:pt idx="38">
                  <c:v>380</c:v>
                </c:pt>
                <c:pt idx="39">
                  <c:v>390</c:v>
                </c:pt>
                <c:pt idx="40">
                  <c:v>400</c:v>
                </c:pt>
                <c:pt idx="41">
                  <c:v>410</c:v>
                </c:pt>
                <c:pt idx="42">
                  <c:v>420</c:v>
                </c:pt>
                <c:pt idx="43">
                  <c:v>430</c:v>
                </c:pt>
                <c:pt idx="44">
                  <c:v>440</c:v>
                </c:pt>
                <c:pt idx="45">
                  <c:v>450</c:v>
                </c:pt>
                <c:pt idx="46">
                  <c:v>460</c:v>
                </c:pt>
                <c:pt idx="47">
                  <c:v>470</c:v>
                </c:pt>
                <c:pt idx="48">
                  <c:v>480</c:v>
                </c:pt>
                <c:pt idx="49">
                  <c:v>490</c:v>
                </c:pt>
                <c:pt idx="50">
                  <c:v>500</c:v>
                </c:pt>
                <c:pt idx="51">
                  <c:v>510</c:v>
                </c:pt>
                <c:pt idx="52">
                  <c:v>520</c:v>
                </c:pt>
                <c:pt idx="53">
                  <c:v>530</c:v>
                </c:pt>
                <c:pt idx="54">
                  <c:v>540</c:v>
                </c:pt>
                <c:pt idx="55">
                  <c:v>550</c:v>
                </c:pt>
                <c:pt idx="56">
                  <c:v>560</c:v>
                </c:pt>
                <c:pt idx="57">
                  <c:v>570</c:v>
                </c:pt>
                <c:pt idx="58">
                  <c:v>580</c:v>
                </c:pt>
                <c:pt idx="59">
                  <c:v>590</c:v>
                </c:pt>
                <c:pt idx="60">
                  <c:v>600</c:v>
                </c:pt>
                <c:pt idx="61">
                  <c:v>610</c:v>
                </c:pt>
                <c:pt idx="62">
                  <c:v>620</c:v>
                </c:pt>
                <c:pt idx="63">
                  <c:v>630</c:v>
                </c:pt>
                <c:pt idx="64">
                  <c:v>640</c:v>
                </c:pt>
                <c:pt idx="65">
                  <c:v>650</c:v>
                </c:pt>
                <c:pt idx="66">
                  <c:v>660</c:v>
                </c:pt>
                <c:pt idx="67">
                  <c:v>670</c:v>
                </c:pt>
                <c:pt idx="68">
                  <c:v>680</c:v>
                </c:pt>
                <c:pt idx="69">
                  <c:v>690</c:v>
                </c:pt>
                <c:pt idx="70">
                  <c:v>700</c:v>
                </c:pt>
                <c:pt idx="71">
                  <c:v>710</c:v>
                </c:pt>
                <c:pt idx="72">
                  <c:v>720</c:v>
                </c:pt>
                <c:pt idx="73">
                  <c:v>730</c:v>
                </c:pt>
                <c:pt idx="74">
                  <c:v>740</c:v>
                </c:pt>
                <c:pt idx="75">
                  <c:v>750</c:v>
                </c:pt>
                <c:pt idx="76">
                  <c:v>760</c:v>
                </c:pt>
                <c:pt idx="77">
                  <c:v>770</c:v>
                </c:pt>
                <c:pt idx="78">
                  <c:v>780</c:v>
                </c:pt>
                <c:pt idx="79">
                  <c:v>790</c:v>
                </c:pt>
                <c:pt idx="80">
                  <c:v>800</c:v>
                </c:pt>
                <c:pt idx="81">
                  <c:v>810</c:v>
                </c:pt>
                <c:pt idx="82">
                  <c:v>820</c:v>
                </c:pt>
                <c:pt idx="83">
                  <c:v>830</c:v>
                </c:pt>
                <c:pt idx="84">
                  <c:v>840</c:v>
                </c:pt>
                <c:pt idx="85">
                  <c:v>850</c:v>
                </c:pt>
                <c:pt idx="86">
                  <c:v>860</c:v>
                </c:pt>
                <c:pt idx="87">
                  <c:v>870</c:v>
                </c:pt>
                <c:pt idx="88">
                  <c:v>880</c:v>
                </c:pt>
                <c:pt idx="89">
                  <c:v>890</c:v>
                </c:pt>
                <c:pt idx="90">
                  <c:v>900</c:v>
                </c:pt>
                <c:pt idx="91">
                  <c:v>910</c:v>
                </c:pt>
                <c:pt idx="92">
                  <c:v>920</c:v>
                </c:pt>
                <c:pt idx="93">
                  <c:v>930</c:v>
                </c:pt>
                <c:pt idx="94">
                  <c:v>940</c:v>
                </c:pt>
                <c:pt idx="95">
                  <c:v>950</c:v>
                </c:pt>
                <c:pt idx="96">
                  <c:v>960</c:v>
                </c:pt>
                <c:pt idx="97">
                  <c:v>970</c:v>
                </c:pt>
                <c:pt idx="98">
                  <c:v>980</c:v>
                </c:pt>
                <c:pt idx="99">
                  <c:v>990</c:v>
                </c:pt>
                <c:pt idx="100">
                  <c:v>1000</c:v>
                </c:pt>
                <c:pt idx="101">
                  <c:v>1010</c:v>
                </c:pt>
                <c:pt idx="102">
                  <c:v>1020</c:v>
                </c:pt>
                <c:pt idx="103">
                  <c:v>1030</c:v>
                </c:pt>
                <c:pt idx="104">
                  <c:v>1040</c:v>
                </c:pt>
                <c:pt idx="105">
                  <c:v>1050</c:v>
                </c:pt>
                <c:pt idx="106">
                  <c:v>1060</c:v>
                </c:pt>
                <c:pt idx="107">
                  <c:v>1070</c:v>
                </c:pt>
                <c:pt idx="108">
                  <c:v>1080</c:v>
                </c:pt>
                <c:pt idx="109">
                  <c:v>1090</c:v>
                </c:pt>
                <c:pt idx="110">
                  <c:v>1100</c:v>
                </c:pt>
                <c:pt idx="111">
                  <c:v>1110</c:v>
                </c:pt>
                <c:pt idx="112">
                  <c:v>1120</c:v>
                </c:pt>
                <c:pt idx="113">
                  <c:v>1130</c:v>
                </c:pt>
                <c:pt idx="114">
                  <c:v>1140</c:v>
                </c:pt>
                <c:pt idx="115">
                  <c:v>1150</c:v>
                </c:pt>
                <c:pt idx="116">
                  <c:v>1160</c:v>
                </c:pt>
                <c:pt idx="117">
                  <c:v>1170</c:v>
                </c:pt>
                <c:pt idx="118">
                  <c:v>1180</c:v>
                </c:pt>
                <c:pt idx="119">
                  <c:v>1190</c:v>
                </c:pt>
                <c:pt idx="120">
                  <c:v>1200</c:v>
                </c:pt>
                <c:pt idx="121">
                  <c:v>1210</c:v>
                </c:pt>
                <c:pt idx="122">
                  <c:v>1220</c:v>
                </c:pt>
                <c:pt idx="123">
                  <c:v>1230</c:v>
                </c:pt>
                <c:pt idx="124">
                  <c:v>1240</c:v>
                </c:pt>
                <c:pt idx="125">
                  <c:v>1250</c:v>
                </c:pt>
                <c:pt idx="126">
                  <c:v>1260</c:v>
                </c:pt>
                <c:pt idx="127">
                  <c:v>1270</c:v>
                </c:pt>
                <c:pt idx="128">
                  <c:v>1280</c:v>
                </c:pt>
                <c:pt idx="129">
                  <c:v>1290</c:v>
                </c:pt>
                <c:pt idx="130">
                  <c:v>1300</c:v>
                </c:pt>
                <c:pt idx="131">
                  <c:v>1310</c:v>
                </c:pt>
                <c:pt idx="132">
                  <c:v>1320</c:v>
                </c:pt>
                <c:pt idx="133">
                  <c:v>1330</c:v>
                </c:pt>
                <c:pt idx="134">
                  <c:v>1340</c:v>
                </c:pt>
                <c:pt idx="135">
                  <c:v>1350</c:v>
                </c:pt>
                <c:pt idx="136">
                  <c:v>1360</c:v>
                </c:pt>
                <c:pt idx="137">
                  <c:v>1370</c:v>
                </c:pt>
                <c:pt idx="138">
                  <c:v>1380</c:v>
                </c:pt>
                <c:pt idx="139">
                  <c:v>1390</c:v>
                </c:pt>
                <c:pt idx="140">
                  <c:v>1400</c:v>
                </c:pt>
                <c:pt idx="141">
                  <c:v>1410</c:v>
                </c:pt>
                <c:pt idx="142">
                  <c:v>1420</c:v>
                </c:pt>
                <c:pt idx="143">
                  <c:v>1430</c:v>
                </c:pt>
                <c:pt idx="144">
                  <c:v>1440</c:v>
                </c:pt>
                <c:pt idx="145">
                  <c:v>1450</c:v>
                </c:pt>
                <c:pt idx="146">
                  <c:v>1460</c:v>
                </c:pt>
                <c:pt idx="147">
                  <c:v>1470</c:v>
                </c:pt>
                <c:pt idx="148">
                  <c:v>1480</c:v>
                </c:pt>
                <c:pt idx="149">
                  <c:v>1490</c:v>
                </c:pt>
                <c:pt idx="150">
                  <c:v>1500</c:v>
                </c:pt>
                <c:pt idx="151">
                  <c:v>1510</c:v>
                </c:pt>
                <c:pt idx="152">
                  <c:v>1520</c:v>
                </c:pt>
                <c:pt idx="153">
                  <c:v>1530</c:v>
                </c:pt>
                <c:pt idx="154">
                  <c:v>1540</c:v>
                </c:pt>
                <c:pt idx="155">
                  <c:v>1550</c:v>
                </c:pt>
                <c:pt idx="156">
                  <c:v>1560</c:v>
                </c:pt>
                <c:pt idx="157">
                  <c:v>1570</c:v>
                </c:pt>
                <c:pt idx="158">
                  <c:v>1580</c:v>
                </c:pt>
                <c:pt idx="159">
                  <c:v>1590</c:v>
                </c:pt>
                <c:pt idx="160">
                  <c:v>1600</c:v>
                </c:pt>
                <c:pt idx="161">
                  <c:v>1610</c:v>
                </c:pt>
                <c:pt idx="162">
                  <c:v>1620</c:v>
                </c:pt>
                <c:pt idx="163">
                  <c:v>1630</c:v>
                </c:pt>
                <c:pt idx="164">
                  <c:v>1640</c:v>
                </c:pt>
                <c:pt idx="165">
                  <c:v>1650</c:v>
                </c:pt>
                <c:pt idx="166">
                  <c:v>1660</c:v>
                </c:pt>
                <c:pt idx="167">
                  <c:v>1670</c:v>
                </c:pt>
                <c:pt idx="168">
                  <c:v>1680</c:v>
                </c:pt>
                <c:pt idx="169">
                  <c:v>1690</c:v>
                </c:pt>
                <c:pt idx="170">
                  <c:v>1700</c:v>
                </c:pt>
                <c:pt idx="171">
                  <c:v>1710</c:v>
                </c:pt>
                <c:pt idx="172">
                  <c:v>1720</c:v>
                </c:pt>
                <c:pt idx="173">
                  <c:v>1730</c:v>
                </c:pt>
                <c:pt idx="174">
                  <c:v>1740</c:v>
                </c:pt>
                <c:pt idx="175">
                  <c:v>1750</c:v>
                </c:pt>
                <c:pt idx="176">
                  <c:v>1760</c:v>
                </c:pt>
                <c:pt idx="177">
                  <c:v>1770</c:v>
                </c:pt>
                <c:pt idx="178">
                  <c:v>1780</c:v>
                </c:pt>
                <c:pt idx="179">
                  <c:v>1790</c:v>
                </c:pt>
                <c:pt idx="180">
                  <c:v>1800</c:v>
                </c:pt>
                <c:pt idx="181">
                  <c:v>1810</c:v>
                </c:pt>
                <c:pt idx="182">
                  <c:v>1820</c:v>
                </c:pt>
                <c:pt idx="183">
                  <c:v>1830</c:v>
                </c:pt>
                <c:pt idx="184">
                  <c:v>1840</c:v>
                </c:pt>
                <c:pt idx="185">
                  <c:v>1850</c:v>
                </c:pt>
                <c:pt idx="186">
                  <c:v>1860</c:v>
                </c:pt>
                <c:pt idx="187">
                  <c:v>1870</c:v>
                </c:pt>
                <c:pt idx="188">
                  <c:v>1880</c:v>
                </c:pt>
                <c:pt idx="189">
                  <c:v>1890</c:v>
                </c:pt>
                <c:pt idx="190">
                  <c:v>1900</c:v>
                </c:pt>
                <c:pt idx="191">
                  <c:v>1910</c:v>
                </c:pt>
                <c:pt idx="192">
                  <c:v>1920</c:v>
                </c:pt>
                <c:pt idx="193">
                  <c:v>1930</c:v>
                </c:pt>
                <c:pt idx="194">
                  <c:v>1940</c:v>
                </c:pt>
                <c:pt idx="195">
                  <c:v>1950</c:v>
                </c:pt>
                <c:pt idx="196">
                  <c:v>1960</c:v>
                </c:pt>
                <c:pt idx="197">
                  <c:v>1970</c:v>
                </c:pt>
                <c:pt idx="198">
                  <c:v>1980</c:v>
                </c:pt>
                <c:pt idx="199">
                  <c:v>1990</c:v>
                </c:pt>
                <c:pt idx="200">
                  <c:v>2000</c:v>
                </c:pt>
                <c:pt idx="201">
                  <c:v>2010</c:v>
                </c:pt>
                <c:pt idx="202">
                  <c:v>2020</c:v>
                </c:pt>
                <c:pt idx="203">
                  <c:v>2030</c:v>
                </c:pt>
                <c:pt idx="204">
                  <c:v>2040</c:v>
                </c:pt>
                <c:pt idx="205">
                  <c:v>2050</c:v>
                </c:pt>
                <c:pt idx="206">
                  <c:v>2060</c:v>
                </c:pt>
                <c:pt idx="207">
                  <c:v>2070</c:v>
                </c:pt>
                <c:pt idx="208">
                  <c:v>2080</c:v>
                </c:pt>
                <c:pt idx="209">
                  <c:v>2090</c:v>
                </c:pt>
                <c:pt idx="210">
                  <c:v>2100</c:v>
                </c:pt>
                <c:pt idx="211">
                  <c:v>2110</c:v>
                </c:pt>
                <c:pt idx="212">
                  <c:v>2120</c:v>
                </c:pt>
                <c:pt idx="213">
                  <c:v>2130</c:v>
                </c:pt>
                <c:pt idx="214">
                  <c:v>2140</c:v>
                </c:pt>
                <c:pt idx="215">
                  <c:v>2150</c:v>
                </c:pt>
                <c:pt idx="216">
                  <c:v>2160</c:v>
                </c:pt>
                <c:pt idx="217">
                  <c:v>2170</c:v>
                </c:pt>
                <c:pt idx="218">
                  <c:v>2180</c:v>
                </c:pt>
                <c:pt idx="219">
                  <c:v>2190</c:v>
                </c:pt>
                <c:pt idx="220">
                  <c:v>2200</c:v>
                </c:pt>
                <c:pt idx="221">
                  <c:v>2210</c:v>
                </c:pt>
                <c:pt idx="222">
                  <c:v>2220</c:v>
                </c:pt>
                <c:pt idx="223">
                  <c:v>2230</c:v>
                </c:pt>
                <c:pt idx="224">
                  <c:v>2240</c:v>
                </c:pt>
                <c:pt idx="225">
                  <c:v>2250</c:v>
                </c:pt>
                <c:pt idx="226">
                  <c:v>2260</c:v>
                </c:pt>
                <c:pt idx="227">
                  <c:v>2270</c:v>
                </c:pt>
                <c:pt idx="228">
                  <c:v>2280</c:v>
                </c:pt>
                <c:pt idx="229">
                  <c:v>2290</c:v>
                </c:pt>
                <c:pt idx="230">
                  <c:v>2300</c:v>
                </c:pt>
                <c:pt idx="231">
                  <c:v>2310</c:v>
                </c:pt>
                <c:pt idx="232">
                  <c:v>2320</c:v>
                </c:pt>
                <c:pt idx="233">
                  <c:v>2330</c:v>
                </c:pt>
                <c:pt idx="234">
                  <c:v>2340</c:v>
                </c:pt>
                <c:pt idx="235">
                  <c:v>2350</c:v>
                </c:pt>
                <c:pt idx="236">
                  <c:v>2360</c:v>
                </c:pt>
                <c:pt idx="237">
                  <c:v>2370</c:v>
                </c:pt>
                <c:pt idx="238">
                  <c:v>2380</c:v>
                </c:pt>
                <c:pt idx="239">
                  <c:v>2390</c:v>
                </c:pt>
                <c:pt idx="240">
                  <c:v>2400</c:v>
                </c:pt>
                <c:pt idx="241">
                  <c:v>2410</c:v>
                </c:pt>
                <c:pt idx="242">
                  <c:v>2420</c:v>
                </c:pt>
                <c:pt idx="243">
                  <c:v>2430</c:v>
                </c:pt>
                <c:pt idx="244">
                  <c:v>2440</c:v>
                </c:pt>
                <c:pt idx="245">
                  <c:v>2450</c:v>
                </c:pt>
                <c:pt idx="246">
                  <c:v>2460</c:v>
                </c:pt>
                <c:pt idx="247">
                  <c:v>2470</c:v>
                </c:pt>
                <c:pt idx="248">
                  <c:v>2480</c:v>
                </c:pt>
                <c:pt idx="249">
                  <c:v>2490</c:v>
                </c:pt>
                <c:pt idx="250">
                  <c:v>2500</c:v>
                </c:pt>
                <c:pt idx="251">
                  <c:v>2510</c:v>
                </c:pt>
                <c:pt idx="252">
                  <c:v>2520</c:v>
                </c:pt>
                <c:pt idx="253">
                  <c:v>2530</c:v>
                </c:pt>
                <c:pt idx="254">
                  <c:v>2540</c:v>
                </c:pt>
                <c:pt idx="255">
                  <c:v>2550</c:v>
                </c:pt>
                <c:pt idx="256">
                  <c:v>2560</c:v>
                </c:pt>
                <c:pt idx="257">
                  <c:v>2570</c:v>
                </c:pt>
                <c:pt idx="258">
                  <c:v>2580</c:v>
                </c:pt>
                <c:pt idx="259">
                  <c:v>2590</c:v>
                </c:pt>
                <c:pt idx="260">
                  <c:v>2600</c:v>
                </c:pt>
                <c:pt idx="261">
                  <c:v>2610</c:v>
                </c:pt>
                <c:pt idx="262">
                  <c:v>2620</c:v>
                </c:pt>
                <c:pt idx="263">
                  <c:v>2630</c:v>
                </c:pt>
                <c:pt idx="264">
                  <c:v>2640</c:v>
                </c:pt>
                <c:pt idx="265">
                  <c:v>2650</c:v>
                </c:pt>
                <c:pt idx="266">
                  <c:v>2660</c:v>
                </c:pt>
                <c:pt idx="267">
                  <c:v>2670</c:v>
                </c:pt>
                <c:pt idx="268">
                  <c:v>2680</c:v>
                </c:pt>
                <c:pt idx="269">
                  <c:v>2690</c:v>
                </c:pt>
                <c:pt idx="270">
                  <c:v>2700</c:v>
                </c:pt>
                <c:pt idx="271">
                  <c:v>2710</c:v>
                </c:pt>
                <c:pt idx="272">
                  <c:v>2720</c:v>
                </c:pt>
                <c:pt idx="273">
                  <c:v>2730</c:v>
                </c:pt>
                <c:pt idx="274">
                  <c:v>2740</c:v>
                </c:pt>
                <c:pt idx="275">
                  <c:v>2750</c:v>
                </c:pt>
                <c:pt idx="276">
                  <c:v>2760</c:v>
                </c:pt>
                <c:pt idx="277">
                  <c:v>2770</c:v>
                </c:pt>
                <c:pt idx="278">
                  <c:v>2780</c:v>
                </c:pt>
                <c:pt idx="279">
                  <c:v>2790</c:v>
                </c:pt>
                <c:pt idx="280">
                  <c:v>2800</c:v>
                </c:pt>
                <c:pt idx="281">
                  <c:v>2810</c:v>
                </c:pt>
                <c:pt idx="282">
                  <c:v>2820</c:v>
                </c:pt>
                <c:pt idx="283">
                  <c:v>2830</c:v>
                </c:pt>
                <c:pt idx="284">
                  <c:v>2840</c:v>
                </c:pt>
                <c:pt idx="285">
                  <c:v>2850</c:v>
                </c:pt>
                <c:pt idx="286">
                  <c:v>2860</c:v>
                </c:pt>
                <c:pt idx="287">
                  <c:v>2870</c:v>
                </c:pt>
                <c:pt idx="288">
                  <c:v>2880</c:v>
                </c:pt>
                <c:pt idx="289">
                  <c:v>2890</c:v>
                </c:pt>
                <c:pt idx="290">
                  <c:v>2900</c:v>
                </c:pt>
                <c:pt idx="291">
                  <c:v>2910</c:v>
                </c:pt>
                <c:pt idx="292">
                  <c:v>2920</c:v>
                </c:pt>
                <c:pt idx="293">
                  <c:v>2930</c:v>
                </c:pt>
                <c:pt idx="294">
                  <c:v>2940</c:v>
                </c:pt>
                <c:pt idx="295">
                  <c:v>2950</c:v>
                </c:pt>
                <c:pt idx="296">
                  <c:v>2960</c:v>
                </c:pt>
                <c:pt idx="297">
                  <c:v>2970</c:v>
                </c:pt>
                <c:pt idx="298">
                  <c:v>2980</c:v>
                </c:pt>
                <c:pt idx="299">
                  <c:v>2990</c:v>
                </c:pt>
                <c:pt idx="300">
                  <c:v>3000</c:v>
                </c:pt>
                <c:pt idx="301">
                  <c:v>3010</c:v>
                </c:pt>
                <c:pt idx="302">
                  <c:v>3020</c:v>
                </c:pt>
                <c:pt idx="303">
                  <c:v>3030</c:v>
                </c:pt>
                <c:pt idx="304">
                  <c:v>3040</c:v>
                </c:pt>
                <c:pt idx="305">
                  <c:v>3050</c:v>
                </c:pt>
                <c:pt idx="306">
                  <c:v>3060</c:v>
                </c:pt>
                <c:pt idx="307">
                  <c:v>3070</c:v>
                </c:pt>
                <c:pt idx="308">
                  <c:v>3080</c:v>
                </c:pt>
                <c:pt idx="309">
                  <c:v>3090</c:v>
                </c:pt>
                <c:pt idx="310">
                  <c:v>3100</c:v>
                </c:pt>
                <c:pt idx="311">
                  <c:v>3110</c:v>
                </c:pt>
                <c:pt idx="312">
                  <c:v>3120</c:v>
                </c:pt>
                <c:pt idx="313">
                  <c:v>3130</c:v>
                </c:pt>
                <c:pt idx="314">
                  <c:v>3140</c:v>
                </c:pt>
                <c:pt idx="315">
                  <c:v>3150</c:v>
                </c:pt>
                <c:pt idx="316">
                  <c:v>3160</c:v>
                </c:pt>
                <c:pt idx="317">
                  <c:v>3170</c:v>
                </c:pt>
                <c:pt idx="318">
                  <c:v>3180</c:v>
                </c:pt>
                <c:pt idx="319">
                  <c:v>3190</c:v>
                </c:pt>
                <c:pt idx="320">
                  <c:v>3200</c:v>
                </c:pt>
                <c:pt idx="321">
                  <c:v>3210</c:v>
                </c:pt>
                <c:pt idx="322">
                  <c:v>3220</c:v>
                </c:pt>
                <c:pt idx="323">
                  <c:v>3230</c:v>
                </c:pt>
                <c:pt idx="324">
                  <c:v>3240</c:v>
                </c:pt>
                <c:pt idx="325">
                  <c:v>3250</c:v>
                </c:pt>
                <c:pt idx="326">
                  <c:v>3260</c:v>
                </c:pt>
                <c:pt idx="327">
                  <c:v>3270</c:v>
                </c:pt>
                <c:pt idx="328">
                  <c:v>3280</c:v>
                </c:pt>
                <c:pt idx="329">
                  <c:v>3290</c:v>
                </c:pt>
                <c:pt idx="330">
                  <c:v>3300</c:v>
                </c:pt>
                <c:pt idx="331">
                  <c:v>3310</c:v>
                </c:pt>
                <c:pt idx="332">
                  <c:v>3320</c:v>
                </c:pt>
                <c:pt idx="333">
                  <c:v>3330</c:v>
                </c:pt>
                <c:pt idx="334">
                  <c:v>3340</c:v>
                </c:pt>
                <c:pt idx="335">
                  <c:v>3350</c:v>
                </c:pt>
                <c:pt idx="336">
                  <c:v>3360</c:v>
                </c:pt>
                <c:pt idx="337">
                  <c:v>3370</c:v>
                </c:pt>
                <c:pt idx="338">
                  <c:v>3380</c:v>
                </c:pt>
                <c:pt idx="339">
                  <c:v>3390</c:v>
                </c:pt>
                <c:pt idx="340">
                  <c:v>3400</c:v>
                </c:pt>
                <c:pt idx="341">
                  <c:v>3410</c:v>
                </c:pt>
                <c:pt idx="342">
                  <c:v>3420</c:v>
                </c:pt>
                <c:pt idx="343">
                  <c:v>3430</c:v>
                </c:pt>
                <c:pt idx="344">
                  <c:v>3440</c:v>
                </c:pt>
                <c:pt idx="345">
                  <c:v>3450</c:v>
                </c:pt>
                <c:pt idx="346">
                  <c:v>3460</c:v>
                </c:pt>
                <c:pt idx="347">
                  <c:v>3470</c:v>
                </c:pt>
                <c:pt idx="348">
                  <c:v>3480</c:v>
                </c:pt>
                <c:pt idx="349">
                  <c:v>3490</c:v>
                </c:pt>
                <c:pt idx="350">
                  <c:v>3500</c:v>
                </c:pt>
                <c:pt idx="351">
                  <c:v>3510</c:v>
                </c:pt>
                <c:pt idx="352">
                  <c:v>3520</c:v>
                </c:pt>
                <c:pt idx="353">
                  <c:v>3530</c:v>
                </c:pt>
                <c:pt idx="354">
                  <c:v>3540</c:v>
                </c:pt>
                <c:pt idx="355">
                  <c:v>3550</c:v>
                </c:pt>
                <c:pt idx="356">
                  <c:v>3560</c:v>
                </c:pt>
                <c:pt idx="357">
                  <c:v>3570</c:v>
                </c:pt>
                <c:pt idx="358">
                  <c:v>3580</c:v>
                </c:pt>
                <c:pt idx="359">
                  <c:v>3590</c:v>
                </c:pt>
                <c:pt idx="360">
                  <c:v>3600</c:v>
                </c:pt>
                <c:pt idx="361">
                  <c:v>3610</c:v>
                </c:pt>
                <c:pt idx="362">
                  <c:v>3620</c:v>
                </c:pt>
                <c:pt idx="363">
                  <c:v>3630</c:v>
                </c:pt>
                <c:pt idx="364">
                  <c:v>3640</c:v>
                </c:pt>
                <c:pt idx="365">
                  <c:v>3650</c:v>
                </c:pt>
                <c:pt idx="366">
                  <c:v>3660</c:v>
                </c:pt>
                <c:pt idx="367">
                  <c:v>3670</c:v>
                </c:pt>
                <c:pt idx="368">
                  <c:v>3680</c:v>
                </c:pt>
                <c:pt idx="369">
                  <c:v>3690</c:v>
                </c:pt>
                <c:pt idx="370">
                  <c:v>3700</c:v>
                </c:pt>
                <c:pt idx="371">
                  <c:v>3710</c:v>
                </c:pt>
                <c:pt idx="372">
                  <c:v>3720</c:v>
                </c:pt>
                <c:pt idx="373">
                  <c:v>3730</c:v>
                </c:pt>
                <c:pt idx="374">
                  <c:v>3740</c:v>
                </c:pt>
                <c:pt idx="375">
                  <c:v>3750</c:v>
                </c:pt>
                <c:pt idx="376">
                  <c:v>3760</c:v>
                </c:pt>
                <c:pt idx="377">
                  <c:v>3770</c:v>
                </c:pt>
                <c:pt idx="378">
                  <c:v>3780</c:v>
                </c:pt>
                <c:pt idx="379">
                  <c:v>3790</c:v>
                </c:pt>
                <c:pt idx="380">
                  <c:v>3800</c:v>
                </c:pt>
                <c:pt idx="381">
                  <c:v>3810</c:v>
                </c:pt>
                <c:pt idx="382">
                  <c:v>3820</c:v>
                </c:pt>
                <c:pt idx="383">
                  <c:v>3830</c:v>
                </c:pt>
                <c:pt idx="384">
                  <c:v>3840</c:v>
                </c:pt>
                <c:pt idx="385">
                  <c:v>3850</c:v>
                </c:pt>
                <c:pt idx="386">
                  <c:v>3860</c:v>
                </c:pt>
                <c:pt idx="387">
                  <c:v>3870</c:v>
                </c:pt>
                <c:pt idx="388">
                  <c:v>3880</c:v>
                </c:pt>
                <c:pt idx="389">
                  <c:v>3890</c:v>
                </c:pt>
                <c:pt idx="390">
                  <c:v>3900</c:v>
                </c:pt>
                <c:pt idx="391">
                  <c:v>3910</c:v>
                </c:pt>
                <c:pt idx="392">
                  <c:v>3920</c:v>
                </c:pt>
                <c:pt idx="393">
                  <c:v>3930</c:v>
                </c:pt>
                <c:pt idx="394">
                  <c:v>3940</c:v>
                </c:pt>
                <c:pt idx="395">
                  <c:v>3950</c:v>
                </c:pt>
                <c:pt idx="396">
                  <c:v>3960</c:v>
                </c:pt>
                <c:pt idx="397">
                  <c:v>3970</c:v>
                </c:pt>
                <c:pt idx="398">
                  <c:v>3980</c:v>
                </c:pt>
                <c:pt idx="399">
                  <c:v>3990</c:v>
                </c:pt>
                <c:pt idx="400">
                  <c:v>4000</c:v>
                </c:pt>
                <c:pt idx="401">
                  <c:v>4010</c:v>
                </c:pt>
                <c:pt idx="402">
                  <c:v>4020</c:v>
                </c:pt>
                <c:pt idx="403">
                  <c:v>4030</c:v>
                </c:pt>
                <c:pt idx="404">
                  <c:v>4040</c:v>
                </c:pt>
                <c:pt idx="405">
                  <c:v>4050</c:v>
                </c:pt>
                <c:pt idx="406">
                  <c:v>4060</c:v>
                </c:pt>
                <c:pt idx="407">
                  <c:v>4070</c:v>
                </c:pt>
                <c:pt idx="408">
                  <c:v>4080</c:v>
                </c:pt>
                <c:pt idx="409">
                  <c:v>4090</c:v>
                </c:pt>
                <c:pt idx="410">
                  <c:v>4100</c:v>
                </c:pt>
                <c:pt idx="411">
                  <c:v>4110</c:v>
                </c:pt>
                <c:pt idx="412">
                  <c:v>4120</c:v>
                </c:pt>
                <c:pt idx="413">
                  <c:v>4130</c:v>
                </c:pt>
                <c:pt idx="414">
                  <c:v>4140</c:v>
                </c:pt>
                <c:pt idx="415">
                  <c:v>4150</c:v>
                </c:pt>
                <c:pt idx="416">
                  <c:v>4160</c:v>
                </c:pt>
                <c:pt idx="417">
                  <c:v>4170</c:v>
                </c:pt>
                <c:pt idx="418">
                  <c:v>4180</c:v>
                </c:pt>
                <c:pt idx="419">
                  <c:v>4190</c:v>
                </c:pt>
                <c:pt idx="420">
                  <c:v>4200</c:v>
                </c:pt>
                <c:pt idx="421">
                  <c:v>4210</c:v>
                </c:pt>
                <c:pt idx="422">
                  <c:v>4220</c:v>
                </c:pt>
                <c:pt idx="423">
                  <c:v>4230</c:v>
                </c:pt>
                <c:pt idx="424">
                  <c:v>4240</c:v>
                </c:pt>
                <c:pt idx="425">
                  <c:v>4250</c:v>
                </c:pt>
                <c:pt idx="426">
                  <c:v>4260</c:v>
                </c:pt>
                <c:pt idx="427">
                  <c:v>4270</c:v>
                </c:pt>
                <c:pt idx="428">
                  <c:v>4280</c:v>
                </c:pt>
                <c:pt idx="429">
                  <c:v>4290</c:v>
                </c:pt>
                <c:pt idx="430">
                  <c:v>4300</c:v>
                </c:pt>
                <c:pt idx="431">
                  <c:v>4310</c:v>
                </c:pt>
                <c:pt idx="432">
                  <c:v>4320</c:v>
                </c:pt>
                <c:pt idx="433">
                  <c:v>4330</c:v>
                </c:pt>
                <c:pt idx="434">
                  <c:v>4340</c:v>
                </c:pt>
                <c:pt idx="435">
                  <c:v>4350</c:v>
                </c:pt>
                <c:pt idx="436">
                  <c:v>4360</c:v>
                </c:pt>
                <c:pt idx="437">
                  <c:v>4370</c:v>
                </c:pt>
                <c:pt idx="438">
                  <c:v>4380</c:v>
                </c:pt>
                <c:pt idx="439">
                  <c:v>4390</c:v>
                </c:pt>
                <c:pt idx="440">
                  <c:v>4400</c:v>
                </c:pt>
                <c:pt idx="441">
                  <c:v>4410</c:v>
                </c:pt>
                <c:pt idx="442">
                  <c:v>4420</c:v>
                </c:pt>
                <c:pt idx="443">
                  <c:v>4430</c:v>
                </c:pt>
                <c:pt idx="444">
                  <c:v>4440</c:v>
                </c:pt>
                <c:pt idx="445">
                  <c:v>4450</c:v>
                </c:pt>
                <c:pt idx="446">
                  <c:v>4460</c:v>
                </c:pt>
                <c:pt idx="447">
                  <c:v>4470</c:v>
                </c:pt>
                <c:pt idx="448">
                  <c:v>4480</c:v>
                </c:pt>
                <c:pt idx="449">
                  <c:v>4490</c:v>
                </c:pt>
                <c:pt idx="450">
                  <c:v>4500</c:v>
                </c:pt>
                <c:pt idx="451">
                  <c:v>4510</c:v>
                </c:pt>
                <c:pt idx="452">
                  <c:v>4520</c:v>
                </c:pt>
                <c:pt idx="453">
                  <c:v>4530</c:v>
                </c:pt>
                <c:pt idx="454">
                  <c:v>4540</c:v>
                </c:pt>
                <c:pt idx="455">
                  <c:v>4550</c:v>
                </c:pt>
                <c:pt idx="456">
                  <c:v>4560</c:v>
                </c:pt>
                <c:pt idx="457">
                  <c:v>4570</c:v>
                </c:pt>
                <c:pt idx="458">
                  <c:v>4580</c:v>
                </c:pt>
                <c:pt idx="459">
                  <c:v>4590</c:v>
                </c:pt>
                <c:pt idx="460">
                  <c:v>4600</c:v>
                </c:pt>
                <c:pt idx="461">
                  <c:v>4610</c:v>
                </c:pt>
                <c:pt idx="462">
                  <c:v>4620</c:v>
                </c:pt>
                <c:pt idx="463">
                  <c:v>4630</c:v>
                </c:pt>
                <c:pt idx="464">
                  <c:v>4640</c:v>
                </c:pt>
                <c:pt idx="465">
                  <c:v>4650</c:v>
                </c:pt>
                <c:pt idx="466">
                  <c:v>4660</c:v>
                </c:pt>
                <c:pt idx="467">
                  <c:v>4670</c:v>
                </c:pt>
                <c:pt idx="468">
                  <c:v>4680</c:v>
                </c:pt>
                <c:pt idx="469">
                  <c:v>4690</c:v>
                </c:pt>
                <c:pt idx="470">
                  <c:v>4700</c:v>
                </c:pt>
                <c:pt idx="471">
                  <c:v>4710</c:v>
                </c:pt>
                <c:pt idx="472">
                  <c:v>4720</c:v>
                </c:pt>
                <c:pt idx="473">
                  <c:v>4730</c:v>
                </c:pt>
                <c:pt idx="474">
                  <c:v>4740</c:v>
                </c:pt>
                <c:pt idx="475">
                  <c:v>4750</c:v>
                </c:pt>
                <c:pt idx="476">
                  <c:v>4760</c:v>
                </c:pt>
                <c:pt idx="477">
                  <c:v>4770</c:v>
                </c:pt>
                <c:pt idx="478">
                  <c:v>4780</c:v>
                </c:pt>
                <c:pt idx="479">
                  <c:v>4790</c:v>
                </c:pt>
                <c:pt idx="480">
                  <c:v>4800</c:v>
                </c:pt>
                <c:pt idx="481">
                  <c:v>4810</c:v>
                </c:pt>
                <c:pt idx="482">
                  <c:v>4820</c:v>
                </c:pt>
                <c:pt idx="483">
                  <c:v>4830</c:v>
                </c:pt>
                <c:pt idx="484">
                  <c:v>4840</c:v>
                </c:pt>
                <c:pt idx="485">
                  <c:v>4850</c:v>
                </c:pt>
                <c:pt idx="486">
                  <c:v>4860</c:v>
                </c:pt>
                <c:pt idx="487">
                  <c:v>4870</c:v>
                </c:pt>
                <c:pt idx="488">
                  <c:v>4880</c:v>
                </c:pt>
                <c:pt idx="489">
                  <c:v>4890</c:v>
                </c:pt>
                <c:pt idx="490">
                  <c:v>4900</c:v>
                </c:pt>
                <c:pt idx="491">
                  <c:v>4910</c:v>
                </c:pt>
                <c:pt idx="492">
                  <c:v>4920</c:v>
                </c:pt>
                <c:pt idx="493">
                  <c:v>4930</c:v>
                </c:pt>
                <c:pt idx="494">
                  <c:v>4940</c:v>
                </c:pt>
                <c:pt idx="495">
                  <c:v>4950</c:v>
                </c:pt>
                <c:pt idx="496">
                  <c:v>4960</c:v>
                </c:pt>
                <c:pt idx="497">
                  <c:v>4970</c:v>
                </c:pt>
                <c:pt idx="498">
                  <c:v>4980</c:v>
                </c:pt>
                <c:pt idx="499">
                  <c:v>4990</c:v>
                </c:pt>
                <c:pt idx="500">
                  <c:v>5000</c:v>
                </c:pt>
              </c:numCache>
            </c:numRef>
          </c:xVal>
          <c:yVal>
            <c:numRef>
              <c:f>'221.A0'!$Y$6:$Y$506</c:f>
              <c:numCache>
                <c:formatCode>0.00</c:formatCode>
                <c:ptCount val="501"/>
                <c:pt idx="0">
                  <c:v>0</c:v>
                </c:pt>
                <c:pt idx="1">
                  <c:v>1.5449999999999998E-2</c:v>
                </c:pt>
                <c:pt idx="2">
                  <c:v>3.0899999999999997E-2</c:v>
                </c:pt>
                <c:pt idx="3">
                  <c:v>4.6349999999999995E-2</c:v>
                </c:pt>
                <c:pt idx="4">
                  <c:v>6.1799999999999994E-2</c:v>
                </c:pt>
                <c:pt idx="5">
                  <c:v>7.7249999999999999E-2</c:v>
                </c:pt>
                <c:pt idx="6">
                  <c:v>9.2699999999999991E-2</c:v>
                </c:pt>
                <c:pt idx="7">
                  <c:v>0.10815</c:v>
                </c:pt>
                <c:pt idx="8">
                  <c:v>0.12359999999999999</c:v>
                </c:pt>
                <c:pt idx="9">
                  <c:v>0.13905000000000001</c:v>
                </c:pt>
                <c:pt idx="10">
                  <c:v>0.1545</c:v>
                </c:pt>
                <c:pt idx="11">
                  <c:v>0.16994999999999999</c:v>
                </c:pt>
                <c:pt idx="12">
                  <c:v>0.18539999999999998</c:v>
                </c:pt>
                <c:pt idx="13">
                  <c:v>0.20085</c:v>
                </c:pt>
                <c:pt idx="14">
                  <c:v>0.21629999999999999</c:v>
                </c:pt>
                <c:pt idx="15">
                  <c:v>0.23174999999999998</c:v>
                </c:pt>
                <c:pt idx="16">
                  <c:v>0.24719999999999998</c:v>
                </c:pt>
                <c:pt idx="17">
                  <c:v>0.26264999999999999</c:v>
                </c:pt>
                <c:pt idx="18">
                  <c:v>0.27810000000000001</c:v>
                </c:pt>
                <c:pt idx="19">
                  <c:v>0.29354999999999998</c:v>
                </c:pt>
                <c:pt idx="20">
                  <c:v>0.309</c:v>
                </c:pt>
                <c:pt idx="21">
                  <c:v>0.32444999999999996</c:v>
                </c:pt>
                <c:pt idx="22">
                  <c:v>0.33989999999999998</c:v>
                </c:pt>
                <c:pt idx="23">
                  <c:v>0.35535</c:v>
                </c:pt>
                <c:pt idx="24">
                  <c:v>0.37079999999999996</c:v>
                </c:pt>
                <c:pt idx="25">
                  <c:v>0.38624999999999998</c:v>
                </c:pt>
                <c:pt idx="26">
                  <c:v>0.4017</c:v>
                </c:pt>
                <c:pt idx="27">
                  <c:v>0.41714999999999997</c:v>
                </c:pt>
                <c:pt idx="28">
                  <c:v>0.43259999999999998</c:v>
                </c:pt>
                <c:pt idx="29">
                  <c:v>0.44805</c:v>
                </c:pt>
                <c:pt idx="30">
                  <c:v>0.46349999999999997</c:v>
                </c:pt>
                <c:pt idx="31">
                  <c:v>0.47894999999999999</c:v>
                </c:pt>
                <c:pt idx="32">
                  <c:v>0.49439999999999995</c:v>
                </c:pt>
                <c:pt idx="33">
                  <c:v>0.50985000000000003</c:v>
                </c:pt>
                <c:pt idx="34">
                  <c:v>0.52529999999999999</c:v>
                </c:pt>
                <c:pt idx="35">
                  <c:v>0.54074999999999995</c:v>
                </c:pt>
                <c:pt idx="36">
                  <c:v>0.55620000000000003</c:v>
                </c:pt>
                <c:pt idx="37">
                  <c:v>0.57164999999999999</c:v>
                </c:pt>
                <c:pt idx="38">
                  <c:v>0.58709999999999996</c:v>
                </c:pt>
                <c:pt idx="39">
                  <c:v>0.60254999999999992</c:v>
                </c:pt>
                <c:pt idx="40">
                  <c:v>0.61799999999999999</c:v>
                </c:pt>
                <c:pt idx="41">
                  <c:v>0.63344999999999996</c:v>
                </c:pt>
                <c:pt idx="42">
                  <c:v>0.64889999999999992</c:v>
                </c:pt>
                <c:pt idx="43">
                  <c:v>0.66435</c:v>
                </c:pt>
                <c:pt idx="44">
                  <c:v>0.67979999999999996</c:v>
                </c:pt>
                <c:pt idx="45">
                  <c:v>0.69524999999999992</c:v>
                </c:pt>
                <c:pt idx="46">
                  <c:v>0.7107</c:v>
                </c:pt>
                <c:pt idx="47">
                  <c:v>0.72614999999999996</c:v>
                </c:pt>
                <c:pt idx="48">
                  <c:v>0.74159999999999993</c:v>
                </c:pt>
                <c:pt idx="49">
                  <c:v>0.75705</c:v>
                </c:pt>
                <c:pt idx="50">
                  <c:v>0.77249999999999996</c:v>
                </c:pt>
                <c:pt idx="51">
                  <c:v>0.78794999999999993</c:v>
                </c:pt>
                <c:pt idx="52">
                  <c:v>0.8034</c:v>
                </c:pt>
                <c:pt idx="53">
                  <c:v>0.81884999999999997</c:v>
                </c:pt>
                <c:pt idx="54">
                  <c:v>0.83429999999999993</c:v>
                </c:pt>
                <c:pt idx="55">
                  <c:v>0.84975000000000001</c:v>
                </c:pt>
                <c:pt idx="56">
                  <c:v>0.86519999999999997</c:v>
                </c:pt>
                <c:pt idx="57">
                  <c:v>0.88064999999999993</c:v>
                </c:pt>
                <c:pt idx="58">
                  <c:v>0.89610000000000001</c:v>
                </c:pt>
                <c:pt idx="59">
                  <c:v>0.91154999999999997</c:v>
                </c:pt>
                <c:pt idx="60">
                  <c:v>0.92699999999999994</c:v>
                </c:pt>
                <c:pt idx="61">
                  <c:v>0.94245000000000001</c:v>
                </c:pt>
                <c:pt idx="62">
                  <c:v>0.95789999999999997</c:v>
                </c:pt>
                <c:pt idx="63">
                  <c:v>0.97334999999999994</c:v>
                </c:pt>
                <c:pt idx="64">
                  <c:v>0.9887999999999999</c:v>
                </c:pt>
                <c:pt idx="65">
                  <c:v>1.0042499999999999</c:v>
                </c:pt>
                <c:pt idx="66">
                  <c:v>1.0197000000000001</c:v>
                </c:pt>
                <c:pt idx="67">
                  <c:v>1.03515</c:v>
                </c:pt>
                <c:pt idx="68">
                  <c:v>1.0506</c:v>
                </c:pt>
                <c:pt idx="69">
                  <c:v>1.0660499999999999</c:v>
                </c:pt>
                <c:pt idx="70">
                  <c:v>1.0814999999999999</c:v>
                </c:pt>
                <c:pt idx="71">
                  <c:v>1.0969499999999999</c:v>
                </c:pt>
                <c:pt idx="72">
                  <c:v>1.1124000000000001</c:v>
                </c:pt>
                <c:pt idx="73">
                  <c:v>1.12785</c:v>
                </c:pt>
                <c:pt idx="74">
                  <c:v>1.1433</c:v>
                </c:pt>
                <c:pt idx="75">
                  <c:v>1.1587499999999999</c:v>
                </c:pt>
                <c:pt idx="76">
                  <c:v>1.1741999999999999</c:v>
                </c:pt>
                <c:pt idx="77">
                  <c:v>1.1896499999999999</c:v>
                </c:pt>
                <c:pt idx="78">
                  <c:v>1.2050999999999998</c:v>
                </c:pt>
                <c:pt idx="79">
                  <c:v>1.22055</c:v>
                </c:pt>
                <c:pt idx="80">
                  <c:v>1.236</c:v>
                </c:pt>
                <c:pt idx="81">
                  <c:v>1.25145</c:v>
                </c:pt>
                <c:pt idx="82">
                  <c:v>1.2668999999999999</c:v>
                </c:pt>
                <c:pt idx="83">
                  <c:v>1.2823499999999999</c:v>
                </c:pt>
                <c:pt idx="84">
                  <c:v>1.2977999999999998</c:v>
                </c:pt>
                <c:pt idx="85">
                  <c:v>1.31325</c:v>
                </c:pt>
                <c:pt idx="86">
                  <c:v>1.3287</c:v>
                </c:pt>
                <c:pt idx="87">
                  <c:v>1.34415</c:v>
                </c:pt>
                <c:pt idx="88">
                  <c:v>1.3595999999999999</c:v>
                </c:pt>
                <c:pt idx="89">
                  <c:v>1.3750499999999999</c:v>
                </c:pt>
                <c:pt idx="90">
                  <c:v>1.3904999999999998</c:v>
                </c:pt>
                <c:pt idx="91">
                  <c:v>1.40595</c:v>
                </c:pt>
                <c:pt idx="92">
                  <c:v>1.4214</c:v>
                </c:pt>
                <c:pt idx="93">
                  <c:v>1.43685</c:v>
                </c:pt>
                <c:pt idx="94">
                  <c:v>1.4522999999999999</c:v>
                </c:pt>
                <c:pt idx="95">
                  <c:v>1.4677499999999999</c:v>
                </c:pt>
                <c:pt idx="96">
                  <c:v>1.4831999999999999</c:v>
                </c:pt>
                <c:pt idx="97">
                  <c:v>1.49865</c:v>
                </c:pt>
                <c:pt idx="98">
                  <c:v>1.5141</c:v>
                </c:pt>
                <c:pt idx="99">
                  <c:v>1.52955</c:v>
                </c:pt>
                <c:pt idx="100">
                  <c:v>1.5449999999999999</c:v>
                </c:pt>
                <c:pt idx="101">
                  <c:v>1.5604499999999999</c:v>
                </c:pt>
                <c:pt idx="102">
                  <c:v>1.5758999999999999</c:v>
                </c:pt>
                <c:pt idx="103">
                  <c:v>1.5913499999999998</c:v>
                </c:pt>
                <c:pt idx="104">
                  <c:v>1.6068</c:v>
                </c:pt>
                <c:pt idx="105">
                  <c:v>1.62225</c:v>
                </c:pt>
                <c:pt idx="106">
                  <c:v>1.6376999999999999</c:v>
                </c:pt>
                <c:pt idx="107">
                  <c:v>1.6531499999999999</c:v>
                </c:pt>
                <c:pt idx="108">
                  <c:v>2.5427599999999999</c:v>
                </c:pt>
                <c:pt idx="109">
                  <c:v>2.5572299999999997</c:v>
                </c:pt>
                <c:pt idx="110">
                  <c:v>2.5716999999999999</c:v>
                </c:pt>
                <c:pt idx="111">
                  <c:v>2.5861700000000001</c:v>
                </c:pt>
                <c:pt idx="112">
                  <c:v>2.6006399999999998</c:v>
                </c:pt>
                <c:pt idx="113">
                  <c:v>2.6151099999999996</c:v>
                </c:pt>
                <c:pt idx="114">
                  <c:v>2.6295799999999998</c:v>
                </c:pt>
                <c:pt idx="115">
                  <c:v>2.64405</c:v>
                </c:pt>
                <c:pt idx="116">
                  <c:v>2.6585200000000002</c:v>
                </c:pt>
                <c:pt idx="117">
                  <c:v>2.67299</c:v>
                </c:pt>
                <c:pt idx="118">
                  <c:v>2.6874599999999997</c:v>
                </c:pt>
                <c:pt idx="119">
                  <c:v>2.7019299999999999</c:v>
                </c:pt>
                <c:pt idx="120">
                  <c:v>2.7164000000000001</c:v>
                </c:pt>
                <c:pt idx="121">
                  <c:v>2.7308699999999999</c:v>
                </c:pt>
                <c:pt idx="122">
                  <c:v>2.7453399999999997</c:v>
                </c:pt>
                <c:pt idx="123">
                  <c:v>2.7598099999999999</c:v>
                </c:pt>
                <c:pt idx="124">
                  <c:v>2.7742800000000001</c:v>
                </c:pt>
                <c:pt idx="125">
                  <c:v>2.7887499999999998</c:v>
                </c:pt>
                <c:pt idx="126">
                  <c:v>2.8032199999999996</c:v>
                </c:pt>
                <c:pt idx="127">
                  <c:v>2.8176899999999998</c:v>
                </c:pt>
                <c:pt idx="128">
                  <c:v>2.83216</c:v>
                </c:pt>
                <c:pt idx="129">
                  <c:v>2.8466300000000002</c:v>
                </c:pt>
                <c:pt idx="130">
                  <c:v>2.8611</c:v>
                </c:pt>
                <c:pt idx="131">
                  <c:v>2.8755699999999997</c:v>
                </c:pt>
                <c:pt idx="132">
                  <c:v>2.8900399999999999</c:v>
                </c:pt>
                <c:pt idx="133">
                  <c:v>2.9045100000000001</c:v>
                </c:pt>
                <c:pt idx="134">
                  <c:v>2.9189799999999999</c:v>
                </c:pt>
                <c:pt idx="135">
                  <c:v>2.9334499999999997</c:v>
                </c:pt>
                <c:pt idx="136">
                  <c:v>2.9479199999999999</c:v>
                </c:pt>
                <c:pt idx="137">
                  <c:v>2.9623900000000001</c:v>
                </c:pt>
                <c:pt idx="138">
                  <c:v>2.9768599999999998</c:v>
                </c:pt>
                <c:pt idx="139">
                  <c:v>2.99133</c:v>
                </c:pt>
                <c:pt idx="140">
                  <c:v>3.0057999999999998</c:v>
                </c:pt>
                <c:pt idx="141">
                  <c:v>3.02027</c:v>
                </c:pt>
                <c:pt idx="142">
                  <c:v>3.0347399999999998</c:v>
                </c:pt>
                <c:pt idx="143">
                  <c:v>3.04921</c:v>
                </c:pt>
                <c:pt idx="144">
                  <c:v>3.0636799999999997</c:v>
                </c:pt>
                <c:pt idx="145">
                  <c:v>3.0781499999999999</c:v>
                </c:pt>
                <c:pt idx="146">
                  <c:v>3.0926199999999997</c:v>
                </c:pt>
                <c:pt idx="147">
                  <c:v>3.1070899999999999</c:v>
                </c:pt>
                <c:pt idx="148">
                  <c:v>3.1215599999999997</c:v>
                </c:pt>
                <c:pt idx="149">
                  <c:v>3.1360299999999999</c:v>
                </c:pt>
                <c:pt idx="150">
                  <c:v>3.1505000000000001</c:v>
                </c:pt>
                <c:pt idx="151">
                  <c:v>3.1649699999999998</c:v>
                </c:pt>
                <c:pt idx="152">
                  <c:v>3.17944</c:v>
                </c:pt>
                <c:pt idx="153">
                  <c:v>3.1939099999999998</c:v>
                </c:pt>
                <c:pt idx="154">
                  <c:v>3.20838</c:v>
                </c:pt>
                <c:pt idx="155">
                  <c:v>3.2228499999999998</c:v>
                </c:pt>
                <c:pt idx="156">
                  <c:v>3.23732</c:v>
                </c:pt>
                <c:pt idx="157">
                  <c:v>3.2517899999999997</c:v>
                </c:pt>
                <c:pt idx="158">
                  <c:v>3.2662599999999999</c:v>
                </c:pt>
                <c:pt idx="159">
                  <c:v>3.2807299999999997</c:v>
                </c:pt>
                <c:pt idx="160">
                  <c:v>3.2951999999999999</c:v>
                </c:pt>
                <c:pt idx="161">
                  <c:v>3.3096699999999997</c:v>
                </c:pt>
                <c:pt idx="162">
                  <c:v>3.3241399999999999</c:v>
                </c:pt>
                <c:pt idx="163">
                  <c:v>3.3386100000000001</c:v>
                </c:pt>
                <c:pt idx="164">
                  <c:v>3.3530799999999998</c:v>
                </c:pt>
                <c:pt idx="165">
                  <c:v>3.36755</c:v>
                </c:pt>
                <c:pt idx="166">
                  <c:v>3.3820199999999998</c:v>
                </c:pt>
                <c:pt idx="167">
                  <c:v>3.39649</c:v>
                </c:pt>
                <c:pt idx="168">
                  <c:v>3.4109599999999998</c:v>
                </c:pt>
                <c:pt idx="169">
                  <c:v>3.42543</c:v>
                </c:pt>
                <c:pt idx="170">
                  <c:v>3.4398999999999997</c:v>
                </c:pt>
                <c:pt idx="171">
                  <c:v>3.4543699999999999</c:v>
                </c:pt>
                <c:pt idx="172">
                  <c:v>3.4688399999999997</c:v>
                </c:pt>
                <c:pt idx="173">
                  <c:v>3.4833099999999999</c:v>
                </c:pt>
                <c:pt idx="174">
                  <c:v>3.4977799999999997</c:v>
                </c:pt>
                <c:pt idx="175">
                  <c:v>3.5122499999999999</c:v>
                </c:pt>
                <c:pt idx="176">
                  <c:v>3.5267200000000001</c:v>
                </c:pt>
                <c:pt idx="177">
                  <c:v>3.5411899999999998</c:v>
                </c:pt>
                <c:pt idx="178">
                  <c:v>3.55566</c:v>
                </c:pt>
                <c:pt idx="179">
                  <c:v>3.5701299999999998</c:v>
                </c:pt>
                <c:pt idx="180">
                  <c:v>3.5846</c:v>
                </c:pt>
                <c:pt idx="181">
                  <c:v>3.5990699999999998</c:v>
                </c:pt>
                <c:pt idx="182">
                  <c:v>3.61354</c:v>
                </c:pt>
                <c:pt idx="183">
                  <c:v>3.6280099999999997</c:v>
                </c:pt>
                <c:pt idx="184">
                  <c:v>3.6424799999999999</c:v>
                </c:pt>
                <c:pt idx="185">
                  <c:v>3.6569499999999997</c:v>
                </c:pt>
                <c:pt idx="186">
                  <c:v>3.6714199999999999</c:v>
                </c:pt>
                <c:pt idx="187">
                  <c:v>3.6858899999999997</c:v>
                </c:pt>
                <c:pt idx="188">
                  <c:v>3.7003599999999999</c:v>
                </c:pt>
                <c:pt idx="189">
                  <c:v>3.7148300000000001</c:v>
                </c:pt>
                <c:pt idx="190">
                  <c:v>3.7292999999999998</c:v>
                </c:pt>
                <c:pt idx="191">
                  <c:v>3.74377</c:v>
                </c:pt>
                <c:pt idx="192">
                  <c:v>3.7582399999999998</c:v>
                </c:pt>
                <c:pt idx="193">
                  <c:v>3.77271</c:v>
                </c:pt>
                <c:pt idx="194">
                  <c:v>3.7871799999999998</c:v>
                </c:pt>
                <c:pt idx="195">
                  <c:v>3.80165</c:v>
                </c:pt>
                <c:pt idx="196">
                  <c:v>3.8161199999999997</c:v>
                </c:pt>
                <c:pt idx="197">
                  <c:v>3.8305899999999999</c:v>
                </c:pt>
                <c:pt idx="198">
                  <c:v>3.8450599999999997</c:v>
                </c:pt>
                <c:pt idx="199">
                  <c:v>3.8595299999999999</c:v>
                </c:pt>
                <c:pt idx="200">
                  <c:v>3.8739999999999997</c:v>
                </c:pt>
                <c:pt idx="201">
                  <c:v>3.8884699999999999</c:v>
                </c:pt>
                <c:pt idx="202">
                  <c:v>3.9029399999999996</c:v>
                </c:pt>
                <c:pt idx="203">
                  <c:v>3.9174099999999998</c:v>
                </c:pt>
                <c:pt idx="204">
                  <c:v>3.93188</c:v>
                </c:pt>
                <c:pt idx="205">
                  <c:v>3.9463499999999998</c:v>
                </c:pt>
                <c:pt idx="206">
                  <c:v>3.96082</c:v>
                </c:pt>
                <c:pt idx="207">
                  <c:v>3.9752899999999998</c:v>
                </c:pt>
                <c:pt idx="208">
                  <c:v>3.98976</c:v>
                </c:pt>
                <c:pt idx="209">
                  <c:v>4.0042299999999997</c:v>
                </c:pt>
                <c:pt idx="210">
                  <c:v>4.0186999999999999</c:v>
                </c:pt>
                <c:pt idx="211">
                  <c:v>4.0331700000000001</c:v>
                </c:pt>
                <c:pt idx="212">
                  <c:v>4.0476399999999995</c:v>
                </c:pt>
                <c:pt idx="213">
                  <c:v>4.0621099999999997</c:v>
                </c:pt>
                <c:pt idx="214">
                  <c:v>4.0765799999999999</c:v>
                </c:pt>
                <c:pt idx="215">
                  <c:v>4.0910499999999992</c:v>
                </c:pt>
                <c:pt idx="216">
                  <c:v>4.1055200000000003</c:v>
                </c:pt>
                <c:pt idx="217">
                  <c:v>4.1199899999999996</c:v>
                </c:pt>
                <c:pt idx="218">
                  <c:v>4.1344599999999998</c:v>
                </c:pt>
                <c:pt idx="219">
                  <c:v>4.14893</c:v>
                </c:pt>
                <c:pt idx="220">
                  <c:v>4.1633999999999993</c:v>
                </c:pt>
                <c:pt idx="221">
                  <c:v>4.1778700000000004</c:v>
                </c:pt>
                <c:pt idx="222">
                  <c:v>4.1923399999999997</c:v>
                </c:pt>
                <c:pt idx="223">
                  <c:v>4.2068099999999999</c:v>
                </c:pt>
                <c:pt idx="224">
                  <c:v>4.2212800000000001</c:v>
                </c:pt>
                <c:pt idx="225">
                  <c:v>4.2357499999999995</c:v>
                </c:pt>
                <c:pt idx="226">
                  <c:v>4.2502199999999997</c:v>
                </c:pt>
                <c:pt idx="227">
                  <c:v>4.2646899999999999</c:v>
                </c:pt>
                <c:pt idx="228">
                  <c:v>4.2791599999999992</c:v>
                </c:pt>
                <c:pt idx="229">
                  <c:v>4.2936300000000003</c:v>
                </c:pt>
                <c:pt idx="230">
                  <c:v>4.3080999999999996</c:v>
                </c:pt>
                <c:pt idx="231">
                  <c:v>4.3225699999999998</c:v>
                </c:pt>
                <c:pt idx="232">
                  <c:v>4.33704</c:v>
                </c:pt>
                <c:pt idx="233">
                  <c:v>4.3515099999999993</c:v>
                </c:pt>
                <c:pt idx="234">
                  <c:v>4.3659800000000004</c:v>
                </c:pt>
                <c:pt idx="235">
                  <c:v>4.3804499999999997</c:v>
                </c:pt>
                <c:pt idx="236">
                  <c:v>4.3949199999999999</c:v>
                </c:pt>
                <c:pt idx="237">
                  <c:v>4.4093900000000001</c:v>
                </c:pt>
                <c:pt idx="238">
                  <c:v>4.4238599999999995</c:v>
                </c:pt>
                <c:pt idx="239">
                  <c:v>4.4383299999999997</c:v>
                </c:pt>
                <c:pt idx="240">
                  <c:v>4.4527999999999999</c:v>
                </c:pt>
                <c:pt idx="241">
                  <c:v>4.4672699999999992</c:v>
                </c:pt>
                <c:pt idx="242">
                  <c:v>4.4817400000000003</c:v>
                </c:pt>
                <c:pt idx="243">
                  <c:v>4.4962099999999996</c:v>
                </c:pt>
                <c:pt idx="244">
                  <c:v>4.5106799999999998</c:v>
                </c:pt>
                <c:pt idx="245">
                  <c:v>4.52515</c:v>
                </c:pt>
                <c:pt idx="246">
                  <c:v>4.5396199999999993</c:v>
                </c:pt>
                <c:pt idx="247">
                  <c:v>4.5540900000000004</c:v>
                </c:pt>
                <c:pt idx="248">
                  <c:v>4.5685599999999997</c:v>
                </c:pt>
                <c:pt idx="249">
                  <c:v>4.5830299999999999</c:v>
                </c:pt>
                <c:pt idx="250">
                  <c:v>4.5975000000000001</c:v>
                </c:pt>
                <c:pt idx="251">
                  <c:v>4.6119699999999995</c:v>
                </c:pt>
                <c:pt idx="252">
                  <c:v>4.6264399999999997</c:v>
                </c:pt>
                <c:pt idx="253">
                  <c:v>4.6409099999999999</c:v>
                </c:pt>
                <c:pt idx="254">
                  <c:v>4.6553799999999992</c:v>
                </c:pt>
                <c:pt idx="255">
                  <c:v>4.6698500000000003</c:v>
                </c:pt>
                <c:pt idx="256">
                  <c:v>4.6843199999999996</c:v>
                </c:pt>
                <c:pt idx="257">
                  <c:v>4.6987899999999998</c:v>
                </c:pt>
                <c:pt idx="258">
                  <c:v>4.71326</c:v>
                </c:pt>
                <c:pt idx="259">
                  <c:v>4.7277299999999993</c:v>
                </c:pt>
                <c:pt idx="260">
                  <c:v>4.7422000000000004</c:v>
                </c:pt>
                <c:pt idx="261">
                  <c:v>4.7566699999999997</c:v>
                </c:pt>
                <c:pt idx="262">
                  <c:v>4.7711399999999999</c:v>
                </c:pt>
                <c:pt idx="263">
                  <c:v>4.7856100000000001</c:v>
                </c:pt>
                <c:pt idx="264">
                  <c:v>4.8000799999999995</c:v>
                </c:pt>
                <c:pt idx="265">
                  <c:v>4.8145499999999997</c:v>
                </c:pt>
                <c:pt idx="266">
                  <c:v>4.8290199999999999</c:v>
                </c:pt>
                <c:pt idx="267">
                  <c:v>4.8434899999999992</c:v>
                </c:pt>
                <c:pt idx="268">
                  <c:v>4.8579600000000003</c:v>
                </c:pt>
                <c:pt idx="269">
                  <c:v>4.8724299999999996</c:v>
                </c:pt>
                <c:pt idx="270">
                  <c:v>4.8868999999999998</c:v>
                </c:pt>
                <c:pt idx="271">
                  <c:v>4.90137</c:v>
                </c:pt>
                <c:pt idx="272">
                  <c:v>4.9158399999999993</c:v>
                </c:pt>
                <c:pt idx="273">
                  <c:v>4.9303100000000004</c:v>
                </c:pt>
                <c:pt idx="274">
                  <c:v>4.9447799999999997</c:v>
                </c:pt>
                <c:pt idx="275">
                  <c:v>4.9592499999999999</c:v>
                </c:pt>
                <c:pt idx="276">
                  <c:v>4.9737200000000001</c:v>
                </c:pt>
                <c:pt idx="277">
                  <c:v>4.9881899999999995</c:v>
                </c:pt>
                <c:pt idx="278">
                  <c:v>5.0026600000000006</c:v>
                </c:pt>
                <c:pt idx="279">
                  <c:v>5.0171299999999999</c:v>
                </c:pt>
                <c:pt idx="280">
                  <c:v>5.0315999999999992</c:v>
                </c:pt>
                <c:pt idx="281">
                  <c:v>5.0460700000000003</c:v>
                </c:pt>
                <c:pt idx="282">
                  <c:v>5.0605399999999996</c:v>
                </c:pt>
                <c:pt idx="283">
                  <c:v>5.0750100000000007</c:v>
                </c:pt>
                <c:pt idx="284">
                  <c:v>5.08948</c:v>
                </c:pt>
                <c:pt idx="285">
                  <c:v>5.1039499999999993</c:v>
                </c:pt>
                <c:pt idx="286">
                  <c:v>5.1184200000000004</c:v>
                </c:pt>
                <c:pt idx="287">
                  <c:v>5.1328899999999997</c:v>
                </c:pt>
                <c:pt idx="288">
                  <c:v>5.147359999999999</c:v>
                </c:pt>
                <c:pt idx="289">
                  <c:v>5.1618300000000001</c:v>
                </c:pt>
                <c:pt idx="290">
                  <c:v>5.1762999999999995</c:v>
                </c:pt>
                <c:pt idx="291">
                  <c:v>5.1907700000000006</c:v>
                </c:pt>
                <c:pt idx="292">
                  <c:v>5.2052399999999999</c:v>
                </c:pt>
                <c:pt idx="293">
                  <c:v>5.2197099999999992</c:v>
                </c:pt>
                <c:pt idx="294">
                  <c:v>5.2341800000000003</c:v>
                </c:pt>
                <c:pt idx="295">
                  <c:v>5.2486499999999996</c:v>
                </c:pt>
                <c:pt idx="296">
                  <c:v>5.2631199999999989</c:v>
                </c:pt>
                <c:pt idx="297">
                  <c:v>5.27759</c:v>
                </c:pt>
                <c:pt idx="298">
                  <c:v>5.2920599999999993</c:v>
                </c:pt>
                <c:pt idx="299">
                  <c:v>5.3065300000000004</c:v>
                </c:pt>
                <c:pt idx="300">
                  <c:v>5.3209999999999997</c:v>
                </c:pt>
                <c:pt idx="301">
                  <c:v>5.335469999999999</c:v>
                </c:pt>
                <c:pt idx="302">
                  <c:v>5.3499400000000001</c:v>
                </c:pt>
                <c:pt idx="303">
                  <c:v>5.3644099999999995</c:v>
                </c:pt>
                <c:pt idx="304">
                  <c:v>5.3788800000000005</c:v>
                </c:pt>
                <c:pt idx="305">
                  <c:v>5.3933499999999999</c:v>
                </c:pt>
                <c:pt idx="306">
                  <c:v>5.4078199999999992</c:v>
                </c:pt>
                <c:pt idx="307">
                  <c:v>5.4222900000000003</c:v>
                </c:pt>
                <c:pt idx="308">
                  <c:v>5.4367599999999996</c:v>
                </c:pt>
                <c:pt idx="309">
                  <c:v>5.4512299999999989</c:v>
                </c:pt>
                <c:pt idx="310">
                  <c:v>5.4657</c:v>
                </c:pt>
                <c:pt idx="311">
                  <c:v>5.4801699999999993</c:v>
                </c:pt>
                <c:pt idx="312">
                  <c:v>5.4946400000000004</c:v>
                </c:pt>
                <c:pt idx="313">
                  <c:v>5.5091099999999997</c:v>
                </c:pt>
                <c:pt idx="314">
                  <c:v>5.523579999999999</c:v>
                </c:pt>
                <c:pt idx="315">
                  <c:v>5.5380500000000001</c:v>
                </c:pt>
                <c:pt idx="316">
                  <c:v>5.5525199999999995</c:v>
                </c:pt>
                <c:pt idx="317">
                  <c:v>5.5669900000000005</c:v>
                </c:pt>
                <c:pt idx="318">
                  <c:v>5.5814599999999999</c:v>
                </c:pt>
                <c:pt idx="319">
                  <c:v>5.5959299999999992</c:v>
                </c:pt>
                <c:pt idx="320">
                  <c:v>5.6104000000000003</c:v>
                </c:pt>
                <c:pt idx="321">
                  <c:v>5.6248699999999996</c:v>
                </c:pt>
                <c:pt idx="322">
                  <c:v>5.6393399999999989</c:v>
                </c:pt>
                <c:pt idx="323">
                  <c:v>5.65381</c:v>
                </c:pt>
                <c:pt idx="324">
                  <c:v>5.6682799999999993</c:v>
                </c:pt>
                <c:pt idx="325">
                  <c:v>5.6827500000000004</c:v>
                </c:pt>
                <c:pt idx="326">
                  <c:v>5.6972199999999997</c:v>
                </c:pt>
                <c:pt idx="327">
                  <c:v>5.711689999999999</c:v>
                </c:pt>
                <c:pt idx="328">
                  <c:v>5.7261600000000001</c:v>
                </c:pt>
                <c:pt idx="329">
                  <c:v>5.7406299999999995</c:v>
                </c:pt>
                <c:pt idx="330">
                  <c:v>5.7551000000000005</c:v>
                </c:pt>
                <c:pt idx="331">
                  <c:v>5.7695699999999999</c:v>
                </c:pt>
                <c:pt idx="332">
                  <c:v>5.7840399999999992</c:v>
                </c:pt>
                <c:pt idx="333">
                  <c:v>5.7985100000000003</c:v>
                </c:pt>
                <c:pt idx="334">
                  <c:v>5.8129799999999996</c:v>
                </c:pt>
                <c:pt idx="335">
                  <c:v>5.8274499999999989</c:v>
                </c:pt>
                <c:pt idx="336">
                  <c:v>5.84192</c:v>
                </c:pt>
                <c:pt idx="337">
                  <c:v>5.8563899999999993</c:v>
                </c:pt>
                <c:pt idx="338">
                  <c:v>5.8708600000000004</c:v>
                </c:pt>
                <c:pt idx="339">
                  <c:v>5.8853299999999997</c:v>
                </c:pt>
                <c:pt idx="340">
                  <c:v>5.899799999999999</c:v>
                </c:pt>
                <c:pt idx="341">
                  <c:v>5.9142700000000001</c:v>
                </c:pt>
                <c:pt idx="342">
                  <c:v>5.9287399999999995</c:v>
                </c:pt>
                <c:pt idx="343">
                  <c:v>5.9432100000000005</c:v>
                </c:pt>
                <c:pt idx="344">
                  <c:v>5.9576799999999999</c:v>
                </c:pt>
                <c:pt idx="345">
                  <c:v>5.9721499999999992</c:v>
                </c:pt>
                <c:pt idx="346">
                  <c:v>5.9866200000000003</c:v>
                </c:pt>
                <c:pt idx="347">
                  <c:v>6.0010899999999996</c:v>
                </c:pt>
                <c:pt idx="348">
                  <c:v>6.0155599999999989</c:v>
                </c:pt>
                <c:pt idx="349">
                  <c:v>6.03003</c:v>
                </c:pt>
                <c:pt idx="350">
                  <c:v>6.0444999999999993</c:v>
                </c:pt>
                <c:pt idx="351">
                  <c:v>6.0589700000000004</c:v>
                </c:pt>
                <c:pt idx="352">
                  <c:v>6.0734399999999997</c:v>
                </c:pt>
                <c:pt idx="353">
                  <c:v>6.087909999999999</c:v>
                </c:pt>
                <c:pt idx="354">
                  <c:v>6.1023800000000001</c:v>
                </c:pt>
                <c:pt idx="355">
                  <c:v>6.1168499999999995</c:v>
                </c:pt>
                <c:pt idx="356">
                  <c:v>6.1313200000000005</c:v>
                </c:pt>
                <c:pt idx="357">
                  <c:v>6.1457899999999999</c:v>
                </c:pt>
                <c:pt idx="358">
                  <c:v>6.1602599999999992</c:v>
                </c:pt>
                <c:pt idx="359">
                  <c:v>6.1747300000000003</c:v>
                </c:pt>
                <c:pt idx="360">
                  <c:v>6.1891999999999996</c:v>
                </c:pt>
                <c:pt idx="361">
                  <c:v>6.2036699999999989</c:v>
                </c:pt>
                <c:pt idx="362">
                  <c:v>6.21814</c:v>
                </c:pt>
                <c:pt idx="363">
                  <c:v>6.2326099999999993</c:v>
                </c:pt>
                <c:pt idx="364">
                  <c:v>6.2470800000000004</c:v>
                </c:pt>
                <c:pt idx="365">
                  <c:v>6.2615499999999997</c:v>
                </c:pt>
                <c:pt idx="366">
                  <c:v>6.276019999999999</c:v>
                </c:pt>
                <c:pt idx="367">
                  <c:v>6.2904900000000001</c:v>
                </c:pt>
                <c:pt idx="368">
                  <c:v>6.3049599999999995</c:v>
                </c:pt>
                <c:pt idx="369">
                  <c:v>6.3194300000000005</c:v>
                </c:pt>
                <c:pt idx="370">
                  <c:v>6.3338999999999999</c:v>
                </c:pt>
                <c:pt idx="371">
                  <c:v>6.3483699999999992</c:v>
                </c:pt>
                <c:pt idx="372">
                  <c:v>6.3628400000000003</c:v>
                </c:pt>
                <c:pt idx="373">
                  <c:v>6.3773099999999996</c:v>
                </c:pt>
                <c:pt idx="374">
                  <c:v>6.3917799999999989</c:v>
                </c:pt>
                <c:pt idx="375">
                  <c:v>6.40625</c:v>
                </c:pt>
                <c:pt idx="376">
                  <c:v>6.4207199999999993</c:v>
                </c:pt>
                <c:pt idx="377">
                  <c:v>6.4351900000000004</c:v>
                </c:pt>
                <c:pt idx="378">
                  <c:v>6.4496599999999997</c:v>
                </c:pt>
                <c:pt idx="379">
                  <c:v>6.464129999999999</c:v>
                </c:pt>
                <c:pt idx="380">
                  <c:v>6.4786000000000001</c:v>
                </c:pt>
                <c:pt idx="381">
                  <c:v>6.4930699999999995</c:v>
                </c:pt>
                <c:pt idx="382">
                  <c:v>6.5075400000000005</c:v>
                </c:pt>
                <c:pt idx="383">
                  <c:v>6.5220099999999999</c:v>
                </c:pt>
                <c:pt idx="384">
                  <c:v>6.5364799999999992</c:v>
                </c:pt>
                <c:pt idx="385">
                  <c:v>6.5509500000000003</c:v>
                </c:pt>
                <c:pt idx="386">
                  <c:v>6.5654199999999996</c:v>
                </c:pt>
                <c:pt idx="387">
                  <c:v>6.5798899999999989</c:v>
                </c:pt>
                <c:pt idx="388">
                  <c:v>6.59436</c:v>
                </c:pt>
                <c:pt idx="389">
                  <c:v>6.6088299999999993</c:v>
                </c:pt>
                <c:pt idx="390">
                  <c:v>6.6233000000000004</c:v>
                </c:pt>
                <c:pt idx="391">
                  <c:v>6.6377699999999997</c:v>
                </c:pt>
                <c:pt idx="392">
                  <c:v>6.652239999999999</c:v>
                </c:pt>
                <c:pt idx="393">
                  <c:v>6.6667100000000001</c:v>
                </c:pt>
                <c:pt idx="394">
                  <c:v>6.6811799999999995</c:v>
                </c:pt>
                <c:pt idx="395">
                  <c:v>6.6956500000000005</c:v>
                </c:pt>
                <c:pt idx="396">
                  <c:v>6.7101199999999999</c:v>
                </c:pt>
                <c:pt idx="397">
                  <c:v>6.7245899999999992</c:v>
                </c:pt>
                <c:pt idx="398">
                  <c:v>6.7390600000000003</c:v>
                </c:pt>
                <c:pt idx="399">
                  <c:v>6.7535299999999996</c:v>
                </c:pt>
                <c:pt idx="400">
                  <c:v>6.7679999999999989</c:v>
                </c:pt>
                <c:pt idx="401">
                  <c:v>6.78247</c:v>
                </c:pt>
                <c:pt idx="402">
                  <c:v>6.7969399999999993</c:v>
                </c:pt>
                <c:pt idx="403">
                  <c:v>6.8114100000000004</c:v>
                </c:pt>
                <c:pt idx="404">
                  <c:v>6.8258799999999997</c:v>
                </c:pt>
                <c:pt idx="405">
                  <c:v>6.840349999999999</c:v>
                </c:pt>
                <c:pt idx="406">
                  <c:v>6.8548200000000001</c:v>
                </c:pt>
                <c:pt idx="407">
                  <c:v>6.8692899999999995</c:v>
                </c:pt>
                <c:pt idx="408">
                  <c:v>6.8837600000000005</c:v>
                </c:pt>
                <c:pt idx="409">
                  <c:v>6.8982299999999999</c:v>
                </c:pt>
                <c:pt idx="410">
                  <c:v>6.9126999999999992</c:v>
                </c:pt>
                <c:pt idx="411">
                  <c:v>6.9271700000000003</c:v>
                </c:pt>
                <c:pt idx="412">
                  <c:v>6.9416399999999996</c:v>
                </c:pt>
                <c:pt idx="413">
                  <c:v>6.9561099999999989</c:v>
                </c:pt>
                <c:pt idx="414">
                  <c:v>6.97058</c:v>
                </c:pt>
                <c:pt idx="415">
                  <c:v>6.9850499999999993</c:v>
                </c:pt>
                <c:pt idx="416">
                  <c:v>6.9995200000000004</c:v>
                </c:pt>
                <c:pt idx="417">
                  <c:v>7.0139899999999997</c:v>
                </c:pt>
                <c:pt idx="418">
                  <c:v>7.028459999999999</c:v>
                </c:pt>
                <c:pt idx="419">
                  <c:v>7.0429300000000001</c:v>
                </c:pt>
                <c:pt idx="420">
                  <c:v>7.0573999999999995</c:v>
                </c:pt>
                <c:pt idx="421">
                  <c:v>7.0718700000000005</c:v>
                </c:pt>
                <c:pt idx="422">
                  <c:v>7.0863399999999999</c:v>
                </c:pt>
                <c:pt idx="423">
                  <c:v>7.1008099999999992</c:v>
                </c:pt>
                <c:pt idx="424">
                  <c:v>7.1152800000000003</c:v>
                </c:pt>
                <c:pt idx="425">
                  <c:v>7.1297499999999996</c:v>
                </c:pt>
                <c:pt idx="426">
                  <c:v>7.1442199999999989</c:v>
                </c:pt>
                <c:pt idx="427">
                  <c:v>7.15869</c:v>
                </c:pt>
                <c:pt idx="428">
                  <c:v>7.1731599999999993</c:v>
                </c:pt>
                <c:pt idx="429">
                  <c:v>7.1876300000000004</c:v>
                </c:pt>
                <c:pt idx="430">
                  <c:v>7.2020999999999997</c:v>
                </c:pt>
                <c:pt idx="431">
                  <c:v>7.216569999999999</c:v>
                </c:pt>
                <c:pt idx="432">
                  <c:v>7.2310400000000001</c:v>
                </c:pt>
                <c:pt idx="433">
                  <c:v>7.2455099999999995</c:v>
                </c:pt>
                <c:pt idx="434">
                  <c:v>7.2599800000000005</c:v>
                </c:pt>
                <c:pt idx="435">
                  <c:v>7.2744499999999999</c:v>
                </c:pt>
                <c:pt idx="436">
                  <c:v>7.2889199999999992</c:v>
                </c:pt>
                <c:pt idx="437">
                  <c:v>7.3033900000000003</c:v>
                </c:pt>
                <c:pt idx="438">
                  <c:v>7.3178599999999996</c:v>
                </c:pt>
                <c:pt idx="439">
                  <c:v>7.3323299999999989</c:v>
                </c:pt>
                <c:pt idx="440">
                  <c:v>7.3468</c:v>
                </c:pt>
                <c:pt idx="441">
                  <c:v>7.3612699999999993</c:v>
                </c:pt>
                <c:pt idx="442">
                  <c:v>7.3757400000000004</c:v>
                </c:pt>
                <c:pt idx="443">
                  <c:v>7.3902099999999997</c:v>
                </c:pt>
                <c:pt idx="444">
                  <c:v>7.404679999999999</c:v>
                </c:pt>
                <c:pt idx="445">
                  <c:v>7.4191500000000001</c:v>
                </c:pt>
                <c:pt idx="446">
                  <c:v>7.4336199999999995</c:v>
                </c:pt>
                <c:pt idx="447">
                  <c:v>7.4480900000000005</c:v>
                </c:pt>
                <c:pt idx="448">
                  <c:v>7.4625599999999999</c:v>
                </c:pt>
                <c:pt idx="449">
                  <c:v>7.4770299999999992</c:v>
                </c:pt>
                <c:pt idx="450">
                  <c:v>7.4915000000000003</c:v>
                </c:pt>
                <c:pt idx="451">
                  <c:v>7.5059699999999996</c:v>
                </c:pt>
                <c:pt idx="452">
                  <c:v>7.5204399999999989</c:v>
                </c:pt>
                <c:pt idx="453">
                  <c:v>7.53491</c:v>
                </c:pt>
                <c:pt idx="454">
                  <c:v>7.5493799999999993</c:v>
                </c:pt>
                <c:pt idx="455">
                  <c:v>7.5638500000000004</c:v>
                </c:pt>
                <c:pt idx="456">
                  <c:v>7.5783199999999997</c:v>
                </c:pt>
                <c:pt idx="457">
                  <c:v>7.592789999999999</c:v>
                </c:pt>
                <c:pt idx="458">
                  <c:v>7.6072600000000001</c:v>
                </c:pt>
                <c:pt idx="459">
                  <c:v>7.6217299999999994</c:v>
                </c:pt>
                <c:pt idx="460">
                  <c:v>7.6362000000000005</c:v>
                </c:pt>
                <c:pt idx="461">
                  <c:v>7.6506699999999999</c:v>
                </c:pt>
                <c:pt idx="462">
                  <c:v>7.6651399999999992</c:v>
                </c:pt>
                <c:pt idx="463">
                  <c:v>7.6796100000000003</c:v>
                </c:pt>
                <c:pt idx="464">
                  <c:v>7.6940799999999996</c:v>
                </c:pt>
                <c:pt idx="465">
                  <c:v>7.7085499999999989</c:v>
                </c:pt>
                <c:pt idx="466">
                  <c:v>7.72302</c:v>
                </c:pt>
                <c:pt idx="467">
                  <c:v>7.7374899999999993</c:v>
                </c:pt>
                <c:pt idx="468">
                  <c:v>7.7519600000000004</c:v>
                </c:pt>
                <c:pt idx="469">
                  <c:v>7.7664299999999997</c:v>
                </c:pt>
                <c:pt idx="470">
                  <c:v>7.780899999999999</c:v>
                </c:pt>
                <c:pt idx="471">
                  <c:v>7.7953700000000001</c:v>
                </c:pt>
                <c:pt idx="472">
                  <c:v>7.8098399999999994</c:v>
                </c:pt>
                <c:pt idx="473">
                  <c:v>7.8243100000000005</c:v>
                </c:pt>
                <c:pt idx="474">
                  <c:v>7.8387799999999999</c:v>
                </c:pt>
                <c:pt idx="475">
                  <c:v>7.8532499999999992</c:v>
                </c:pt>
                <c:pt idx="476">
                  <c:v>7.8677200000000003</c:v>
                </c:pt>
                <c:pt idx="477">
                  <c:v>7.8821899999999996</c:v>
                </c:pt>
                <c:pt idx="478">
                  <c:v>7.8966599999999989</c:v>
                </c:pt>
                <c:pt idx="479">
                  <c:v>7.91113</c:v>
                </c:pt>
                <c:pt idx="480">
                  <c:v>7.9255999999999993</c:v>
                </c:pt>
                <c:pt idx="481">
                  <c:v>7.9400700000000004</c:v>
                </c:pt>
                <c:pt idx="482">
                  <c:v>7.9545399999999997</c:v>
                </c:pt>
                <c:pt idx="483">
                  <c:v>7.969009999999999</c:v>
                </c:pt>
                <c:pt idx="484">
                  <c:v>7.9834800000000001</c:v>
                </c:pt>
                <c:pt idx="485">
                  <c:v>7.9979499999999994</c:v>
                </c:pt>
                <c:pt idx="486">
                  <c:v>8.0124200000000005</c:v>
                </c:pt>
                <c:pt idx="487">
                  <c:v>8.0268899999999999</c:v>
                </c:pt>
                <c:pt idx="488">
                  <c:v>8.0413599999999992</c:v>
                </c:pt>
                <c:pt idx="489">
                  <c:v>8.0558300000000003</c:v>
                </c:pt>
                <c:pt idx="490">
                  <c:v>8.0702999999999996</c:v>
                </c:pt>
                <c:pt idx="491">
                  <c:v>8.0847699999999989</c:v>
                </c:pt>
                <c:pt idx="492">
                  <c:v>8.09924</c:v>
                </c:pt>
                <c:pt idx="493">
                  <c:v>8.1137099999999993</c:v>
                </c:pt>
                <c:pt idx="494">
                  <c:v>8.1281800000000004</c:v>
                </c:pt>
                <c:pt idx="495">
                  <c:v>8.1426499999999997</c:v>
                </c:pt>
                <c:pt idx="496">
                  <c:v>8.157119999999999</c:v>
                </c:pt>
                <c:pt idx="497">
                  <c:v>8.1715900000000001</c:v>
                </c:pt>
                <c:pt idx="498">
                  <c:v>8.1860599999999994</c:v>
                </c:pt>
                <c:pt idx="499">
                  <c:v>8.2005300000000005</c:v>
                </c:pt>
                <c:pt idx="500">
                  <c:v>8.2149999999999999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D5F-4B22-ABA0-8C3603C5991A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A73E477C-B331-4A4A-A800-14A6B568AD33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2D5F-4B22-ABA0-8C3603C5991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EDA72FD-ACAF-4992-9C91-06BFFBE89569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2D5F-4B22-ABA0-8C3603C5991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91ABA2D-852E-439A-980E-ECF63865619A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D5F-4B22-ABA0-8C3603C5991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F0F7AB9-7760-40E5-8BB9-3B25363735B9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D5F-4B22-ABA0-8C3603C5991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2D5F-4B22-ABA0-8C3603C5991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2D5F-4B22-ABA0-8C3603C5991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2D5F-4B22-ABA0-8C3603C5991A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'221.A0'!$K$9:$K$15</c:f>
              <c:numCache>
                <c:formatCode>General</c:formatCode>
                <c:ptCount val="7"/>
                <c:pt idx="0">
                  <c:v>0</c:v>
                </c:pt>
                <c:pt idx="1">
                  <c:v>1026</c:v>
                </c:pt>
                <c:pt idx="2">
                  <c:v>2143</c:v>
                </c:pt>
                <c:pt idx="3">
                  <c:v>2781</c:v>
                </c:pt>
              </c:numCache>
            </c:numRef>
          </c:xVal>
          <c:yVal>
            <c:numRef>
              <c:f>'221.A0'!$L$9:$L$15</c:f>
              <c:numCache>
                <c:formatCode>0.00</c:formatCode>
                <c:ptCount val="7"/>
                <c:pt idx="0">
                  <c:v>0</c:v>
                </c:pt>
                <c:pt idx="1">
                  <c:v>1.58517</c:v>
                </c:pt>
                <c:pt idx="2">
                  <c:v>4.080921</c:v>
                </c:pt>
                <c:pt idx="3">
                  <c:v>5.0041069999999994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'221.A0'!$I$9:$I$15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2D5F-4B22-ABA0-8C3603C599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'221.B0'!$Y$5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'221.B0'!$X$6:$X$506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21</c:v>
                </c:pt>
                <c:pt idx="4">
                  <c:v>28</c:v>
                </c:pt>
                <c:pt idx="5">
                  <c:v>35</c:v>
                </c:pt>
                <c:pt idx="6">
                  <c:v>42</c:v>
                </c:pt>
                <c:pt idx="7">
                  <c:v>49</c:v>
                </c:pt>
                <c:pt idx="8">
                  <c:v>56</c:v>
                </c:pt>
                <c:pt idx="9">
                  <c:v>63</c:v>
                </c:pt>
                <c:pt idx="10">
                  <c:v>70</c:v>
                </c:pt>
                <c:pt idx="11">
                  <c:v>77</c:v>
                </c:pt>
                <c:pt idx="12">
                  <c:v>84</c:v>
                </c:pt>
                <c:pt idx="13">
                  <c:v>91</c:v>
                </c:pt>
                <c:pt idx="14">
                  <c:v>98</c:v>
                </c:pt>
                <c:pt idx="15">
                  <c:v>105</c:v>
                </c:pt>
                <c:pt idx="16">
                  <c:v>112</c:v>
                </c:pt>
                <c:pt idx="17">
                  <c:v>119</c:v>
                </c:pt>
                <c:pt idx="18">
                  <c:v>126</c:v>
                </c:pt>
                <c:pt idx="19">
                  <c:v>133</c:v>
                </c:pt>
                <c:pt idx="20">
                  <c:v>140</c:v>
                </c:pt>
                <c:pt idx="21">
                  <c:v>147</c:v>
                </c:pt>
                <c:pt idx="22">
                  <c:v>154</c:v>
                </c:pt>
                <c:pt idx="23">
                  <c:v>161</c:v>
                </c:pt>
                <c:pt idx="24">
                  <c:v>168</c:v>
                </c:pt>
                <c:pt idx="25">
                  <c:v>175</c:v>
                </c:pt>
                <c:pt idx="26">
                  <c:v>182</c:v>
                </c:pt>
                <c:pt idx="27">
                  <c:v>189</c:v>
                </c:pt>
                <c:pt idx="28">
                  <c:v>196</c:v>
                </c:pt>
                <c:pt idx="29">
                  <c:v>203</c:v>
                </c:pt>
                <c:pt idx="30">
                  <c:v>210</c:v>
                </c:pt>
                <c:pt idx="31">
                  <c:v>217</c:v>
                </c:pt>
                <c:pt idx="32">
                  <c:v>224</c:v>
                </c:pt>
                <c:pt idx="33">
                  <c:v>231</c:v>
                </c:pt>
                <c:pt idx="34">
                  <c:v>238</c:v>
                </c:pt>
                <c:pt idx="35">
                  <c:v>245</c:v>
                </c:pt>
                <c:pt idx="36">
                  <c:v>252</c:v>
                </c:pt>
                <c:pt idx="37">
                  <c:v>259</c:v>
                </c:pt>
                <c:pt idx="38">
                  <c:v>266</c:v>
                </c:pt>
                <c:pt idx="39">
                  <c:v>273</c:v>
                </c:pt>
                <c:pt idx="40">
                  <c:v>280</c:v>
                </c:pt>
                <c:pt idx="41">
                  <c:v>287</c:v>
                </c:pt>
                <c:pt idx="42">
                  <c:v>294</c:v>
                </c:pt>
                <c:pt idx="43">
                  <c:v>301</c:v>
                </c:pt>
                <c:pt idx="44">
                  <c:v>308</c:v>
                </c:pt>
                <c:pt idx="45">
                  <c:v>315</c:v>
                </c:pt>
                <c:pt idx="46">
                  <c:v>322</c:v>
                </c:pt>
                <c:pt idx="47">
                  <c:v>329</c:v>
                </c:pt>
                <c:pt idx="48">
                  <c:v>336</c:v>
                </c:pt>
                <c:pt idx="49">
                  <c:v>343</c:v>
                </c:pt>
                <c:pt idx="50">
                  <c:v>350</c:v>
                </c:pt>
                <c:pt idx="51">
                  <c:v>357</c:v>
                </c:pt>
                <c:pt idx="52">
                  <c:v>364</c:v>
                </c:pt>
                <c:pt idx="53">
                  <c:v>371</c:v>
                </c:pt>
                <c:pt idx="54">
                  <c:v>378</c:v>
                </c:pt>
                <c:pt idx="55">
                  <c:v>385</c:v>
                </c:pt>
                <c:pt idx="56">
                  <c:v>392</c:v>
                </c:pt>
                <c:pt idx="57">
                  <c:v>399</c:v>
                </c:pt>
                <c:pt idx="58">
                  <c:v>406</c:v>
                </c:pt>
                <c:pt idx="59">
                  <c:v>413</c:v>
                </c:pt>
                <c:pt idx="60">
                  <c:v>420</c:v>
                </c:pt>
                <c:pt idx="61">
                  <c:v>427</c:v>
                </c:pt>
                <c:pt idx="62">
                  <c:v>434</c:v>
                </c:pt>
                <c:pt idx="63">
                  <c:v>441</c:v>
                </c:pt>
                <c:pt idx="64">
                  <c:v>448</c:v>
                </c:pt>
                <c:pt idx="65">
                  <c:v>455</c:v>
                </c:pt>
                <c:pt idx="66">
                  <c:v>462</c:v>
                </c:pt>
                <c:pt idx="67">
                  <c:v>469</c:v>
                </c:pt>
                <c:pt idx="68">
                  <c:v>476</c:v>
                </c:pt>
                <c:pt idx="69">
                  <c:v>483</c:v>
                </c:pt>
                <c:pt idx="70">
                  <c:v>490</c:v>
                </c:pt>
                <c:pt idx="71">
                  <c:v>497</c:v>
                </c:pt>
                <c:pt idx="72">
                  <c:v>504</c:v>
                </c:pt>
                <c:pt idx="73">
                  <c:v>511</c:v>
                </c:pt>
                <c:pt idx="74">
                  <c:v>518</c:v>
                </c:pt>
                <c:pt idx="75">
                  <c:v>525</c:v>
                </c:pt>
                <c:pt idx="76">
                  <c:v>532</c:v>
                </c:pt>
                <c:pt idx="77">
                  <c:v>539</c:v>
                </c:pt>
                <c:pt idx="78">
                  <c:v>546</c:v>
                </c:pt>
                <c:pt idx="79">
                  <c:v>553</c:v>
                </c:pt>
                <c:pt idx="80">
                  <c:v>560</c:v>
                </c:pt>
                <c:pt idx="81">
                  <c:v>567</c:v>
                </c:pt>
                <c:pt idx="82">
                  <c:v>574</c:v>
                </c:pt>
                <c:pt idx="83">
                  <c:v>581</c:v>
                </c:pt>
                <c:pt idx="84">
                  <c:v>588</c:v>
                </c:pt>
                <c:pt idx="85">
                  <c:v>595</c:v>
                </c:pt>
                <c:pt idx="86">
                  <c:v>602</c:v>
                </c:pt>
                <c:pt idx="87">
                  <c:v>609</c:v>
                </c:pt>
                <c:pt idx="88">
                  <c:v>616</c:v>
                </c:pt>
                <c:pt idx="89">
                  <c:v>623</c:v>
                </c:pt>
                <c:pt idx="90">
                  <c:v>630</c:v>
                </c:pt>
                <c:pt idx="91">
                  <c:v>637</c:v>
                </c:pt>
                <c:pt idx="92">
                  <c:v>644</c:v>
                </c:pt>
                <c:pt idx="93">
                  <c:v>651</c:v>
                </c:pt>
                <c:pt idx="94">
                  <c:v>658</c:v>
                </c:pt>
                <c:pt idx="95">
                  <c:v>665</c:v>
                </c:pt>
                <c:pt idx="96">
                  <c:v>672</c:v>
                </c:pt>
                <c:pt idx="97">
                  <c:v>679</c:v>
                </c:pt>
                <c:pt idx="98">
                  <c:v>686</c:v>
                </c:pt>
                <c:pt idx="99">
                  <c:v>693</c:v>
                </c:pt>
                <c:pt idx="100">
                  <c:v>700</c:v>
                </c:pt>
                <c:pt idx="101">
                  <c:v>707</c:v>
                </c:pt>
                <c:pt idx="102">
                  <c:v>714</c:v>
                </c:pt>
                <c:pt idx="103">
                  <c:v>721</c:v>
                </c:pt>
                <c:pt idx="104">
                  <c:v>728</c:v>
                </c:pt>
                <c:pt idx="105">
                  <c:v>735</c:v>
                </c:pt>
                <c:pt idx="106">
                  <c:v>742</c:v>
                </c:pt>
                <c:pt idx="107">
                  <c:v>749</c:v>
                </c:pt>
                <c:pt idx="108">
                  <c:v>756</c:v>
                </c:pt>
                <c:pt idx="109">
                  <c:v>763</c:v>
                </c:pt>
                <c:pt idx="110">
                  <c:v>770</c:v>
                </c:pt>
                <c:pt idx="111">
                  <c:v>777</c:v>
                </c:pt>
                <c:pt idx="112">
                  <c:v>784</c:v>
                </c:pt>
                <c:pt idx="113">
                  <c:v>791</c:v>
                </c:pt>
                <c:pt idx="114">
                  <c:v>798</c:v>
                </c:pt>
                <c:pt idx="115">
                  <c:v>805</c:v>
                </c:pt>
                <c:pt idx="116">
                  <c:v>812</c:v>
                </c:pt>
                <c:pt idx="117">
                  <c:v>819</c:v>
                </c:pt>
                <c:pt idx="118">
                  <c:v>826</c:v>
                </c:pt>
                <c:pt idx="119">
                  <c:v>833</c:v>
                </c:pt>
                <c:pt idx="120">
                  <c:v>840</c:v>
                </c:pt>
                <c:pt idx="121">
                  <c:v>847</c:v>
                </c:pt>
                <c:pt idx="122">
                  <c:v>854</c:v>
                </c:pt>
                <c:pt idx="123">
                  <c:v>861</c:v>
                </c:pt>
                <c:pt idx="124">
                  <c:v>868</c:v>
                </c:pt>
                <c:pt idx="125">
                  <c:v>875</c:v>
                </c:pt>
                <c:pt idx="126">
                  <c:v>882</c:v>
                </c:pt>
                <c:pt idx="127">
                  <c:v>889</c:v>
                </c:pt>
                <c:pt idx="128">
                  <c:v>896</c:v>
                </c:pt>
                <c:pt idx="129">
                  <c:v>903</c:v>
                </c:pt>
                <c:pt idx="130">
                  <c:v>910</c:v>
                </c:pt>
                <c:pt idx="131">
                  <c:v>917</c:v>
                </c:pt>
                <c:pt idx="132">
                  <c:v>924</c:v>
                </c:pt>
                <c:pt idx="133">
                  <c:v>931</c:v>
                </c:pt>
                <c:pt idx="134">
                  <c:v>938</c:v>
                </c:pt>
                <c:pt idx="135">
                  <c:v>945</c:v>
                </c:pt>
                <c:pt idx="136">
                  <c:v>952</c:v>
                </c:pt>
                <c:pt idx="137">
                  <c:v>959</c:v>
                </c:pt>
                <c:pt idx="138">
                  <c:v>966</c:v>
                </c:pt>
                <c:pt idx="139">
                  <c:v>973</c:v>
                </c:pt>
                <c:pt idx="140">
                  <c:v>980</c:v>
                </c:pt>
                <c:pt idx="141">
                  <c:v>987</c:v>
                </c:pt>
                <c:pt idx="142">
                  <c:v>994</c:v>
                </c:pt>
                <c:pt idx="143">
                  <c:v>1001</c:v>
                </c:pt>
                <c:pt idx="144">
                  <c:v>1008</c:v>
                </c:pt>
                <c:pt idx="145">
                  <c:v>1015</c:v>
                </c:pt>
                <c:pt idx="146">
                  <c:v>1022</c:v>
                </c:pt>
                <c:pt idx="147">
                  <c:v>1029</c:v>
                </c:pt>
                <c:pt idx="148">
                  <c:v>1036</c:v>
                </c:pt>
                <c:pt idx="149">
                  <c:v>1043</c:v>
                </c:pt>
                <c:pt idx="150">
                  <c:v>1050</c:v>
                </c:pt>
                <c:pt idx="151">
                  <c:v>1057</c:v>
                </c:pt>
                <c:pt idx="152">
                  <c:v>1064</c:v>
                </c:pt>
                <c:pt idx="153">
                  <c:v>1071</c:v>
                </c:pt>
                <c:pt idx="154">
                  <c:v>1078</c:v>
                </c:pt>
                <c:pt idx="155">
                  <c:v>1085</c:v>
                </c:pt>
                <c:pt idx="156">
                  <c:v>1092</c:v>
                </c:pt>
                <c:pt idx="157">
                  <c:v>1099</c:v>
                </c:pt>
                <c:pt idx="158">
                  <c:v>1106</c:v>
                </c:pt>
                <c:pt idx="159">
                  <c:v>1113</c:v>
                </c:pt>
                <c:pt idx="160">
                  <c:v>1120</c:v>
                </c:pt>
                <c:pt idx="161">
                  <c:v>1127</c:v>
                </c:pt>
                <c:pt idx="162">
                  <c:v>1134</c:v>
                </c:pt>
                <c:pt idx="163">
                  <c:v>1141</c:v>
                </c:pt>
                <c:pt idx="164">
                  <c:v>1148</c:v>
                </c:pt>
                <c:pt idx="165">
                  <c:v>1155</c:v>
                </c:pt>
                <c:pt idx="166">
                  <c:v>1162</c:v>
                </c:pt>
                <c:pt idx="167">
                  <c:v>1169</c:v>
                </c:pt>
                <c:pt idx="168">
                  <c:v>1176</c:v>
                </c:pt>
                <c:pt idx="169">
                  <c:v>1183</c:v>
                </c:pt>
                <c:pt idx="170">
                  <c:v>1190</c:v>
                </c:pt>
                <c:pt idx="171">
                  <c:v>1197</c:v>
                </c:pt>
                <c:pt idx="172">
                  <c:v>1204</c:v>
                </c:pt>
                <c:pt idx="173">
                  <c:v>1211</c:v>
                </c:pt>
                <c:pt idx="174">
                  <c:v>1218</c:v>
                </c:pt>
                <c:pt idx="175">
                  <c:v>1225</c:v>
                </c:pt>
                <c:pt idx="176">
                  <c:v>1232</c:v>
                </c:pt>
                <c:pt idx="177">
                  <c:v>1239</c:v>
                </c:pt>
                <c:pt idx="178">
                  <c:v>1246</c:v>
                </c:pt>
                <c:pt idx="179">
                  <c:v>1253</c:v>
                </c:pt>
                <c:pt idx="180">
                  <c:v>1260</c:v>
                </c:pt>
                <c:pt idx="181">
                  <c:v>1267</c:v>
                </c:pt>
                <c:pt idx="182">
                  <c:v>1274</c:v>
                </c:pt>
                <c:pt idx="183">
                  <c:v>1281</c:v>
                </c:pt>
                <c:pt idx="184">
                  <c:v>1288</c:v>
                </c:pt>
                <c:pt idx="185">
                  <c:v>1295</c:v>
                </c:pt>
                <c:pt idx="186">
                  <c:v>1302</c:v>
                </c:pt>
                <c:pt idx="187">
                  <c:v>1309</c:v>
                </c:pt>
                <c:pt idx="188">
                  <c:v>1316</c:v>
                </c:pt>
                <c:pt idx="189">
                  <c:v>1323</c:v>
                </c:pt>
                <c:pt idx="190">
                  <c:v>1330</c:v>
                </c:pt>
                <c:pt idx="191">
                  <c:v>1337</c:v>
                </c:pt>
                <c:pt idx="192">
                  <c:v>1344</c:v>
                </c:pt>
                <c:pt idx="193">
                  <c:v>1351</c:v>
                </c:pt>
                <c:pt idx="194">
                  <c:v>1358</c:v>
                </c:pt>
                <c:pt idx="195">
                  <c:v>1365</c:v>
                </c:pt>
                <c:pt idx="196">
                  <c:v>1372</c:v>
                </c:pt>
                <c:pt idx="197">
                  <c:v>1379</c:v>
                </c:pt>
                <c:pt idx="198">
                  <c:v>1386</c:v>
                </c:pt>
                <c:pt idx="199">
                  <c:v>1393</c:v>
                </c:pt>
                <c:pt idx="200">
                  <c:v>1400</c:v>
                </c:pt>
                <c:pt idx="201">
                  <c:v>1407</c:v>
                </c:pt>
                <c:pt idx="202">
                  <c:v>1414</c:v>
                </c:pt>
                <c:pt idx="203">
                  <c:v>1421</c:v>
                </c:pt>
                <c:pt idx="204">
                  <c:v>1428</c:v>
                </c:pt>
                <c:pt idx="205">
                  <c:v>1435</c:v>
                </c:pt>
                <c:pt idx="206">
                  <c:v>1442</c:v>
                </c:pt>
                <c:pt idx="207">
                  <c:v>1449</c:v>
                </c:pt>
                <c:pt idx="208">
                  <c:v>1456</c:v>
                </c:pt>
                <c:pt idx="209">
                  <c:v>1463</c:v>
                </c:pt>
                <c:pt idx="210">
                  <c:v>1470</c:v>
                </c:pt>
                <c:pt idx="211">
                  <c:v>1477</c:v>
                </c:pt>
                <c:pt idx="212">
                  <c:v>1484</c:v>
                </c:pt>
                <c:pt idx="213">
                  <c:v>1491</c:v>
                </c:pt>
                <c:pt idx="214">
                  <c:v>1498</c:v>
                </c:pt>
                <c:pt idx="215">
                  <c:v>1505</c:v>
                </c:pt>
                <c:pt idx="216">
                  <c:v>1512</c:v>
                </c:pt>
                <c:pt idx="217">
                  <c:v>1519</c:v>
                </c:pt>
                <c:pt idx="218">
                  <c:v>1526</c:v>
                </c:pt>
                <c:pt idx="219">
                  <c:v>1533</c:v>
                </c:pt>
                <c:pt idx="220">
                  <c:v>1540</c:v>
                </c:pt>
                <c:pt idx="221">
                  <c:v>1547</c:v>
                </c:pt>
                <c:pt idx="222">
                  <c:v>1554</c:v>
                </c:pt>
                <c:pt idx="223">
                  <c:v>1561</c:v>
                </c:pt>
                <c:pt idx="224">
                  <c:v>1568</c:v>
                </c:pt>
                <c:pt idx="225">
                  <c:v>1575</c:v>
                </c:pt>
                <c:pt idx="226">
                  <c:v>1582</c:v>
                </c:pt>
                <c:pt idx="227">
                  <c:v>1589</c:v>
                </c:pt>
                <c:pt idx="228">
                  <c:v>1596</c:v>
                </c:pt>
                <c:pt idx="229">
                  <c:v>1603</c:v>
                </c:pt>
                <c:pt idx="230">
                  <c:v>1610</c:v>
                </c:pt>
                <c:pt idx="231">
                  <c:v>1617</c:v>
                </c:pt>
                <c:pt idx="232">
                  <c:v>1624</c:v>
                </c:pt>
                <c:pt idx="233">
                  <c:v>1631</c:v>
                </c:pt>
                <c:pt idx="234">
                  <c:v>1638</c:v>
                </c:pt>
                <c:pt idx="235">
                  <c:v>1645</c:v>
                </c:pt>
                <c:pt idx="236">
                  <c:v>1652</c:v>
                </c:pt>
                <c:pt idx="237">
                  <c:v>1659</c:v>
                </c:pt>
                <c:pt idx="238">
                  <c:v>1666</c:v>
                </c:pt>
                <c:pt idx="239">
                  <c:v>1673</c:v>
                </c:pt>
                <c:pt idx="240">
                  <c:v>1680</c:v>
                </c:pt>
                <c:pt idx="241">
                  <c:v>1687</c:v>
                </c:pt>
                <c:pt idx="242">
                  <c:v>1694</c:v>
                </c:pt>
                <c:pt idx="243">
                  <c:v>1701</c:v>
                </c:pt>
                <c:pt idx="244">
                  <c:v>1708</c:v>
                </c:pt>
                <c:pt idx="245">
                  <c:v>1715</c:v>
                </c:pt>
                <c:pt idx="246">
                  <c:v>1722</c:v>
                </c:pt>
                <c:pt idx="247">
                  <c:v>1729</c:v>
                </c:pt>
                <c:pt idx="248">
                  <c:v>1736</c:v>
                </c:pt>
                <c:pt idx="249">
                  <c:v>1743</c:v>
                </c:pt>
                <c:pt idx="250">
                  <c:v>1750</c:v>
                </c:pt>
                <c:pt idx="251">
                  <c:v>1757</c:v>
                </c:pt>
                <c:pt idx="252">
                  <c:v>1764</c:v>
                </c:pt>
                <c:pt idx="253">
                  <c:v>1771</c:v>
                </c:pt>
                <c:pt idx="254">
                  <c:v>1778</c:v>
                </c:pt>
                <c:pt idx="255">
                  <c:v>1785</c:v>
                </c:pt>
                <c:pt idx="256">
                  <c:v>1792</c:v>
                </c:pt>
                <c:pt idx="257">
                  <c:v>1799</c:v>
                </c:pt>
                <c:pt idx="258">
                  <c:v>1806</c:v>
                </c:pt>
                <c:pt idx="259">
                  <c:v>1813</c:v>
                </c:pt>
                <c:pt idx="260">
                  <c:v>1820</c:v>
                </c:pt>
                <c:pt idx="261">
                  <c:v>1827</c:v>
                </c:pt>
                <c:pt idx="262">
                  <c:v>1834</c:v>
                </c:pt>
                <c:pt idx="263">
                  <c:v>1841</c:v>
                </c:pt>
                <c:pt idx="264">
                  <c:v>1848</c:v>
                </c:pt>
                <c:pt idx="265">
                  <c:v>1855</c:v>
                </c:pt>
                <c:pt idx="266">
                  <c:v>1862</c:v>
                </c:pt>
                <c:pt idx="267">
                  <c:v>1869</c:v>
                </c:pt>
                <c:pt idx="268">
                  <c:v>1876</c:v>
                </c:pt>
                <c:pt idx="269">
                  <c:v>1883</c:v>
                </c:pt>
                <c:pt idx="270">
                  <c:v>1890</c:v>
                </c:pt>
                <c:pt idx="271">
                  <c:v>1897</c:v>
                </c:pt>
                <c:pt idx="272">
                  <c:v>1904</c:v>
                </c:pt>
                <c:pt idx="273">
                  <c:v>1911</c:v>
                </c:pt>
                <c:pt idx="274">
                  <c:v>1918</c:v>
                </c:pt>
                <c:pt idx="275">
                  <c:v>1925</c:v>
                </c:pt>
                <c:pt idx="276">
                  <c:v>1932</c:v>
                </c:pt>
                <c:pt idx="277">
                  <c:v>1939</c:v>
                </c:pt>
                <c:pt idx="278">
                  <c:v>1946</c:v>
                </c:pt>
                <c:pt idx="279">
                  <c:v>1953</c:v>
                </c:pt>
                <c:pt idx="280">
                  <c:v>1960</c:v>
                </c:pt>
                <c:pt idx="281">
                  <c:v>1967</c:v>
                </c:pt>
                <c:pt idx="282">
                  <c:v>1974</c:v>
                </c:pt>
                <c:pt idx="283">
                  <c:v>1981</c:v>
                </c:pt>
                <c:pt idx="284">
                  <c:v>1988</c:v>
                </c:pt>
                <c:pt idx="285">
                  <c:v>1995</c:v>
                </c:pt>
                <c:pt idx="286">
                  <c:v>2002</c:v>
                </c:pt>
                <c:pt idx="287">
                  <c:v>2009</c:v>
                </c:pt>
                <c:pt idx="288">
                  <c:v>2016</c:v>
                </c:pt>
                <c:pt idx="289">
                  <c:v>2023</c:v>
                </c:pt>
                <c:pt idx="290">
                  <c:v>2030</c:v>
                </c:pt>
                <c:pt idx="291">
                  <c:v>2037</c:v>
                </c:pt>
                <c:pt idx="292">
                  <c:v>2044</c:v>
                </c:pt>
                <c:pt idx="293">
                  <c:v>2051</c:v>
                </c:pt>
                <c:pt idx="294">
                  <c:v>2058</c:v>
                </c:pt>
                <c:pt idx="295">
                  <c:v>2065</c:v>
                </c:pt>
                <c:pt idx="296">
                  <c:v>2072</c:v>
                </c:pt>
                <c:pt idx="297">
                  <c:v>2079</c:v>
                </c:pt>
                <c:pt idx="298">
                  <c:v>2086</c:v>
                </c:pt>
                <c:pt idx="299">
                  <c:v>2093</c:v>
                </c:pt>
                <c:pt idx="300">
                  <c:v>2100</c:v>
                </c:pt>
                <c:pt idx="301">
                  <c:v>2107</c:v>
                </c:pt>
                <c:pt idx="302">
                  <c:v>2114</c:v>
                </c:pt>
                <c:pt idx="303">
                  <c:v>2121</c:v>
                </c:pt>
                <c:pt idx="304">
                  <c:v>2128</c:v>
                </c:pt>
                <c:pt idx="305">
                  <c:v>2135</c:v>
                </c:pt>
                <c:pt idx="306">
                  <c:v>2142</c:v>
                </c:pt>
                <c:pt idx="307">
                  <c:v>2149</c:v>
                </c:pt>
                <c:pt idx="308">
                  <c:v>2156</c:v>
                </c:pt>
                <c:pt idx="309">
                  <c:v>2163</c:v>
                </c:pt>
                <c:pt idx="310">
                  <c:v>2170</c:v>
                </c:pt>
                <c:pt idx="311">
                  <c:v>2177</c:v>
                </c:pt>
                <c:pt idx="312">
                  <c:v>2184</c:v>
                </c:pt>
                <c:pt idx="313">
                  <c:v>2191</c:v>
                </c:pt>
                <c:pt idx="314">
                  <c:v>2198</c:v>
                </c:pt>
                <c:pt idx="315">
                  <c:v>2205</c:v>
                </c:pt>
                <c:pt idx="316">
                  <c:v>2212</c:v>
                </c:pt>
                <c:pt idx="317">
                  <c:v>2219</c:v>
                </c:pt>
                <c:pt idx="318">
                  <c:v>2226</c:v>
                </c:pt>
                <c:pt idx="319">
                  <c:v>2233</c:v>
                </c:pt>
                <c:pt idx="320">
                  <c:v>2240</c:v>
                </c:pt>
                <c:pt idx="321">
                  <c:v>2247</c:v>
                </c:pt>
                <c:pt idx="322">
                  <c:v>2254</c:v>
                </c:pt>
                <c:pt idx="323">
                  <c:v>2261</c:v>
                </c:pt>
                <c:pt idx="324">
                  <c:v>2268</c:v>
                </c:pt>
                <c:pt idx="325">
                  <c:v>2275</c:v>
                </c:pt>
                <c:pt idx="326">
                  <c:v>2282</c:v>
                </c:pt>
                <c:pt idx="327">
                  <c:v>2289</c:v>
                </c:pt>
                <c:pt idx="328">
                  <c:v>2296</c:v>
                </c:pt>
                <c:pt idx="329">
                  <c:v>2303</c:v>
                </c:pt>
                <c:pt idx="330">
                  <c:v>2310</c:v>
                </c:pt>
                <c:pt idx="331">
                  <c:v>2317</c:v>
                </c:pt>
                <c:pt idx="332">
                  <c:v>2324</c:v>
                </c:pt>
                <c:pt idx="333">
                  <c:v>2331</c:v>
                </c:pt>
                <c:pt idx="334">
                  <c:v>2338</c:v>
                </c:pt>
                <c:pt idx="335">
                  <c:v>2345</c:v>
                </c:pt>
                <c:pt idx="336">
                  <c:v>2352</c:v>
                </c:pt>
                <c:pt idx="337">
                  <c:v>2359</c:v>
                </c:pt>
                <c:pt idx="338">
                  <c:v>2366</c:v>
                </c:pt>
                <c:pt idx="339">
                  <c:v>2373</c:v>
                </c:pt>
                <c:pt idx="340">
                  <c:v>2380</c:v>
                </c:pt>
                <c:pt idx="341">
                  <c:v>2387</c:v>
                </c:pt>
                <c:pt idx="342">
                  <c:v>2394</c:v>
                </c:pt>
                <c:pt idx="343">
                  <c:v>2401</c:v>
                </c:pt>
                <c:pt idx="344">
                  <c:v>2408</c:v>
                </c:pt>
                <c:pt idx="345">
                  <c:v>2415</c:v>
                </c:pt>
                <c:pt idx="346">
                  <c:v>2422</c:v>
                </c:pt>
                <c:pt idx="347">
                  <c:v>2429</c:v>
                </c:pt>
                <c:pt idx="348">
                  <c:v>2436</c:v>
                </c:pt>
                <c:pt idx="349">
                  <c:v>2443</c:v>
                </c:pt>
                <c:pt idx="350">
                  <c:v>2450</c:v>
                </c:pt>
                <c:pt idx="351">
                  <c:v>2457</c:v>
                </c:pt>
                <c:pt idx="352">
                  <c:v>2464</c:v>
                </c:pt>
                <c:pt idx="353">
                  <c:v>2471</c:v>
                </c:pt>
                <c:pt idx="354">
                  <c:v>2478</c:v>
                </c:pt>
                <c:pt idx="355">
                  <c:v>2485</c:v>
                </c:pt>
                <c:pt idx="356">
                  <c:v>2492</c:v>
                </c:pt>
                <c:pt idx="357">
                  <c:v>2499</c:v>
                </c:pt>
                <c:pt idx="358">
                  <c:v>2506</c:v>
                </c:pt>
                <c:pt idx="359">
                  <c:v>2513</c:v>
                </c:pt>
                <c:pt idx="360">
                  <c:v>2520</c:v>
                </c:pt>
                <c:pt idx="361">
                  <c:v>2527</c:v>
                </c:pt>
                <c:pt idx="362">
                  <c:v>2534</c:v>
                </c:pt>
                <c:pt idx="363">
                  <c:v>2541</c:v>
                </c:pt>
                <c:pt idx="364">
                  <c:v>2548</c:v>
                </c:pt>
                <c:pt idx="365">
                  <c:v>2555</c:v>
                </c:pt>
                <c:pt idx="366">
                  <c:v>2562</c:v>
                </c:pt>
                <c:pt idx="367">
                  <c:v>2569</c:v>
                </c:pt>
                <c:pt idx="368">
                  <c:v>2576</c:v>
                </c:pt>
                <c:pt idx="369">
                  <c:v>2583</c:v>
                </c:pt>
                <c:pt idx="370">
                  <c:v>2590</c:v>
                </c:pt>
                <c:pt idx="371">
                  <c:v>2597</c:v>
                </c:pt>
                <c:pt idx="372">
                  <c:v>2604</c:v>
                </c:pt>
                <c:pt idx="373">
                  <c:v>2611</c:v>
                </c:pt>
                <c:pt idx="374">
                  <c:v>2618</c:v>
                </c:pt>
                <c:pt idx="375">
                  <c:v>2625</c:v>
                </c:pt>
                <c:pt idx="376">
                  <c:v>2632</c:v>
                </c:pt>
                <c:pt idx="377">
                  <c:v>2639</c:v>
                </c:pt>
                <c:pt idx="378">
                  <c:v>2646</c:v>
                </c:pt>
                <c:pt idx="379">
                  <c:v>2653</c:v>
                </c:pt>
                <c:pt idx="380">
                  <c:v>2660</c:v>
                </c:pt>
                <c:pt idx="381">
                  <c:v>2667</c:v>
                </c:pt>
                <c:pt idx="382">
                  <c:v>2674</c:v>
                </c:pt>
                <c:pt idx="383">
                  <c:v>2681</c:v>
                </c:pt>
                <c:pt idx="384">
                  <c:v>2688</c:v>
                </c:pt>
                <c:pt idx="385">
                  <c:v>2695</c:v>
                </c:pt>
                <c:pt idx="386">
                  <c:v>2702</c:v>
                </c:pt>
                <c:pt idx="387">
                  <c:v>2709</c:v>
                </c:pt>
                <c:pt idx="388">
                  <c:v>2716</c:v>
                </c:pt>
                <c:pt idx="389">
                  <c:v>2723</c:v>
                </c:pt>
                <c:pt idx="390">
                  <c:v>2730</c:v>
                </c:pt>
                <c:pt idx="391">
                  <c:v>2737</c:v>
                </c:pt>
                <c:pt idx="392">
                  <c:v>2744</c:v>
                </c:pt>
                <c:pt idx="393">
                  <c:v>2751</c:v>
                </c:pt>
                <c:pt idx="394">
                  <c:v>2758</c:v>
                </c:pt>
                <c:pt idx="395">
                  <c:v>2765</c:v>
                </c:pt>
                <c:pt idx="396">
                  <c:v>2772</c:v>
                </c:pt>
                <c:pt idx="397">
                  <c:v>2779</c:v>
                </c:pt>
                <c:pt idx="398">
                  <c:v>2786</c:v>
                </c:pt>
                <c:pt idx="399">
                  <c:v>2793</c:v>
                </c:pt>
                <c:pt idx="400">
                  <c:v>2800</c:v>
                </c:pt>
                <c:pt idx="401">
                  <c:v>2807</c:v>
                </c:pt>
                <c:pt idx="402">
                  <c:v>2814</c:v>
                </c:pt>
                <c:pt idx="403">
                  <c:v>2821</c:v>
                </c:pt>
                <c:pt idx="404">
                  <c:v>2828</c:v>
                </c:pt>
                <c:pt idx="405">
                  <c:v>2835</c:v>
                </c:pt>
                <c:pt idx="406">
                  <c:v>2842</c:v>
                </c:pt>
                <c:pt idx="407">
                  <c:v>2849</c:v>
                </c:pt>
                <c:pt idx="408">
                  <c:v>2856</c:v>
                </c:pt>
                <c:pt idx="409">
                  <c:v>2863</c:v>
                </c:pt>
                <c:pt idx="410">
                  <c:v>2870</c:v>
                </c:pt>
                <c:pt idx="411">
                  <c:v>2877</c:v>
                </c:pt>
                <c:pt idx="412">
                  <c:v>2884</c:v>
                </c:pt>
                <c:pt idx="413">
                  <c:v>2891</c:v>
                </c:pt>
                <c:pt idx="414">
                  <c:v>2898</c:v>
                </c:pt>
                <c:pt idx="415">
                  <c:v>2905</c:v>
                </c:pt>
                <c:pt idx="416">
                  <c:v>2912</c:v>
                </c:pt>
                <c:pt idx="417">
                  <c:v>2919</c:v>
                </c:pt>
                <c:pt idx="418">
                  <c:v>2926</c:v>
                </c:pt>
                <c:pt idx="419">
                  <c:v>2933</c:v>
                </c:pt>
                <c:pt idx="420">
                  <c:v>2940</c:v>
                </c:pt>
                <c:pt idx="421">
                  <c:v>2947</c:v>
                </c:pt>
                <c:pt idx="422">
                  <c:v>2954</c:v>
                </c:pt>
                <c:pt idx="423">
                  <c:v>2961</c:v>
                </c:pt>
                <c:pt idx="424">
                  <c:v>2968</c:v>
                </c:pt>
                <c:pt idx="425">
                  <c:v>2975</c:v>
                </c:pt>
                <c:pt idx="426">
                  <c:v>2982</c:v>
                </c:pt>
                <c:pt idx="427">
                  <c:v>2989</c:v>
                </c:pt>
                <c:pt idx="428">
                  <c:v>2996</c:v>
                </c:pt>
                <c:pt idx="429">
                  <c:v>3003</c:v>
                </c:pt>
                <c:pt idx="430">
                  <c:v>3010</c:v>
                </c:pt>
                <c:pt idx="431">
                  <c:v>3017</c:v>
                </c:pt>
                <c:pt idx="432">
                  <c:v>3024</c:v>
                </c:pt>
                <c:pt idx="433">
                  <c:v>3031</c:v>
                </c:pt>
                <c:pt idx="434">
                  <c:v>3038</c:v>
                </c:pt>
                <c:pt idx="435">
                  <c:v>3045</c:v>
                </c:pt>
                <c:pt idx="436">
                  <c:v>3052</c:v>
                </c:pt>
                <c:pt idx="437">
                  <c:v>3059</c:v>
                </c:pt>
                <c:pt idx="438">
                  <c:v>3066</c:v>
                </c:pt>
                <c:pt idx="439">
                  <c:v>3073</c:v>
                </c:pt>
                <c:pt idx="440">
                  <c:v>3080</c:v>
                </c:pt>
                <c:pt idx="441">
                  <c:v>3087</c:v>
                </c:pt>
                <c:pt idx="442">
                  <c:v>3094</c:v>
                </c:pt>
                <c:pt idx="443">
                  <c:v>3101</c:v>
                </c:pt>
                <c:pt idx="444">
                  <c:v>3108</c:v>
                </c:pt>
                <c:pt idx="445">
                  <c:v>3115</c:v>
                </c:pt>
                <c:pt idx="446">
                  <c:v>3122</c:v>
                </c:pt>
                <c:pt idx="447">
                  <c:v>3129</c:v>
                </c:pt>
                <c:pt idx="448">
                  <c:v>3136</c:v>
                </c:pt>
                <c:pt idx="449">
                  <c:v>3143</c:v>
                </c:pt>
                <c:pt idx="450">
                  <c:v>3150</c:v>
                </c:pt>
                <c:pt idx="451">
                  <c:v>3157</c:v>
                </c:pt>
                <c:pt idx="452">
                  <c:v>3164</c:v>
                </c:pt>
                <c:pt idx="453">
                  <c:v>3171</c:v>
                </c:pt>
                <c:pt idx="454">
                  <c:v>3178</c:v>
                </c:pt>
                <c:pt idx="455">
                  <c:v>3185</c:v>
                </c:pt>
                <c:pt idx="456">
                  <c:v>3192</c:v>
                </c:pt>
                <c:pt idx="457">
                  <c:v>3199</c:v>
                </c:pt>
                <c:pt idx="458">
                  <c:v>3206</c:v>
                </c:pt>
                <c:pt idx="459">
                  <c:v>3213</c:v>
                </c:pt>
                <c:pt idx="460">
                  <c:v>3220</c:v>
                </c:pt>
                <c:pt idx="461">
                  <c:v>3227</c:v>
                </c:pt>
                <c:pt idx="462">
                  <c:v>3234</c:v>
                </c:pt>
                <c:pt idx="463">
                  <c:v>3241</c:v>
                </c:pt>
                <c:pt idx="464">
                  <c:v>3248</c:v>
                </c:pt>
                <c:pt idx="465">
                  <c:v>3255</c:v>
                </c:pt>
                <c:pt idx="466">
                  <c:v>3262</c:v>
                </c:pt>
                <c:pt idx="467">
                  <c:v>3269</c:v>
                </c:pt>
                <c:pt idx="468">
                  <c:v>3276</c:v>
                </c:pt>
                <c:pt idx="469">
                  <c:v>3283</c:v>
                </c:pt>
                <c:pt idx="470">
                  <c:v>3290</c:v>
                </c:pt>
                <c:pt idx="471">
                  <c:v>3297</c:v>
                </c:pt>
                <c:pt idx="472">
                  <c:v>3304</c:v>
                </c:pt>
                <c:pt idx="473">
                  <c:v>3311</c:v>
                </c:pt>
                <c:pt idx="474">
                  <c:v>3318</c:v>
                </c:pt>
                <c:pt idx="475">
                  <c:v>3325</c:v>
                </c:pt>
                <c:pt idx="476">
                  <c:v>3332</c:v>
                </c:pt>
                <c:pt idx="477">
                  <c:v>3339</c:v>
                </c:pt>
                <c:pt idx="478">
                  <c:v>3346</c:v>
                </c:pt>
                <c:pt idx="479">
                  <c:v>3353</c:v>
                </c:pt>
                <c:pt idx="480">
                  <c:v>3360</c:v>
                </c:pt>
                <c:pt idx="481">
                  <c:v>3367</c:v>
                </c:pt>
                <c:pt idx="482">
                  <c:v>3374</c:v>
                </c:pt>
                <c:pt idx="483">
                  <c:v>3381</c:v>
                </c:pt>
                <c:pt idx="484">
                  <c:v>3388</c:v>
                </c:pt>
                <c:pt idx="485">
                  <c:v>3395</c:v>
                </c:pt>
                <c:pt idx="486">
                  <c:v>3402</c:v>
                </c:pt>
                <c:pt idx="487">
                  <c:v>3409</c:v>
                </c:pt>
                <c:pt idx="488">
                  <c:v>3416</c:v>
                </c:pt>
                <c:pt idx="489">
                  <c:v>3423</c:v>
                </c:pt>
                <c:pt idx="490">
                  <c:v>3430</c:v>
                </c:pt>
                <c:pt idx="491">
                  <c:v>3437</c:v>
                </c:pt>
                <c:pt idx="492">
                  <c:v>3444</c:v>
                </c:pt>
                <c:pt idx="493">
                  <c:v>3451</c:v>
                </c:pt>
                <c:pt idx="494">
                  <c:v>3458</c:v>
                </c:pt>
                <c:pt idx="495">
                  <c:v>3465</c:v>
                </c:pt>
                <c:pt idx="496">
                  <c:v>3472</c:v>
                </c:pt>
                <c:pt idx="497">
                  <c:v>3479</c:v>
                </c:pt>
                <c:pt idx="498">
                  <c:v>3486</c:v>
                </c:pt>
                <c:pt idx="499">
                  <c:v>3493</c:v>
                </c:pt>
                <c:pt idx="500">
                  <c:v>3500</c:v>
                </c:pt>
              </c:numCache>
            </c:numRef>
          </c:xVal>
          <c:yVal>
            <c:numRef>
              <c:f>'221.B0'!$Y$6:$Y$506</c:f>
              <c:numCache>
                <c:formatCode>0.00</c:formatCode>
                <c:ptCount val="501"/>
                <c:pt idx="0">
                  <c:v>0</c:v>
                </c:pt>
                <c:pt idx="1">
                  <c:v>1.0815E-2</c:v>
                </c:pt>
                <c:pt idx="2">
                  <c:v>2.163E-2</c:v>
                </c:pt>
                <c:pt idx="3">
                  <c:v>3.2445000000000002E-2</c:v>
                </c:pt>
                <c:pt idx="4">
                  <c:v>4.326E-2</c:v>
                </c:pt>
                <c:pt idx="5">
                  <c:v>5.4074999999999998E-2</c:v>
                </c:pt>
                <c:pt idx="6">
                  <c:v>6.4890000000000003E-2</c:v>
                </c:pt>
                <c:pt idx="7">
                  <c:v>7.5704999999999995E-2</c:v>
                </c:pt>
                <c:pt idx="8">
                  <c:v>8.652E-2</c:v>
                </c:pt>
                <c:pt idx="9">
                  <c:v>9.7334999999999991E-2</c:v>
                </c:pt>
                <c:pt idx="10">
                  <c:v>0.10815</c:v>
                </c:pt>
                <c:pt idx="11">
                  <c:v>0.118965</c:v>
                </c:pt>
                <c:pt idx="12">
                  <c:v>0.12978000000000001</c:v>
                </c:pt>
                <c:pt idx="13">
                  <c:v>0.140595</c:v>
                </c:pt>
                <c:pt idx="14">
                  <c:v>0.15140999999999999</c:v>
                </c:pt>
                <c:pt idx="15">
                  <c:v>0.16222499999999998</c:v>
                </c:pt>
                <c:pt idx="16">
                  <c:v>0.17304</c:v>
                </c:pt>
                <c:pt idx="17">
                  <c:v>0.18385499999999999</c:v>
                </c:pt>
                <c:pt idx="18">
                  <c:v>0.19466999999999998</c:v>
                </c:pt>
                <c:pt idx="19">
                  <c:v>0.205485</c:v>
                </c:pt>
                <c:pt idx="20">
                  <c:v>0.21629999999999999</c:v>
                </c:pt>
                <c:pt idx="21">
                  <c:v>0.22711499999999998</c:v>
                </c:pt>
                <c:pt idx="22">
                  <c:v>0.23793</c:v>
                </c:pt>
                <c:pt idx="23">
                  <c:v>0.24874499999999999</c:v>
                </c:pt>
                <c:pt idx="24">
                  <c:v>0.25956000000000001</c:v>
                </c:pt>
                <c:pt idx="25">
                  <c:v>0.27037499999999998</c:v>
                </c:pt>
                <c:pt idx="26">
                  <c:v>0.28119</c:v>
                </c:pt>
                <c:pt idx="27">
                  <c:v>0.29200500000000001</c:v>
                </c:pt>
                <c:pt idx="28">
                  <c:v>0.30281999999999998</c:v>
                </c:pt>
                <c:pt idx="29">
                  <c:v>0.313635</c:v>
                </c:pt>
                <c:pt idx="30">
                  <c:v>0.32444999999999996</c:v>
                </c:pt>
                <c:pt idx="31">
                  <c:v>0.33526499999999998</c:v>
                </c:pt>
                <c:pt idx="32">
                  <c:v>0.34608</c:v>
                </c:pt>
                <c:pt idx="33">
                  <c:v>0.35689499999999996</c:v>
                </c:pt>
                <c:pt idx="34">
                  <c:v>0.36770999999999998</c:v>
                </c:pt>
                <c:pt idx="35">
                  <c:v>0.378525</c:v>
                </c:pt>
                <c:pt idx="36">
                  <c:v>0.38933999999999996</c:v>
                </c:pt>
                <c:pt idx="37">
                  <c:v>0.40015499999999998</c:v>
                </c:pt>
                <c:pt idx="38">
                  <c:v>0.41097</c:v>
                </c:pt>
                <c:pt idx="39">
                  <c:v>0.42178499999999997</c:v>
                </c:pt>
                <c:pt idx="40">
                  <c:v>0.43259999999999998</c:v>
                </c:pt>
                <c:pt idx="41">
                  <c:v>0.443415</c:v>
                </c:pt>
                <c:pt idx="42">
                  <c:v>0.45422999999999997</c:v>
                </c:pt>
                <c:pt idx="43">
                  <c:v>0.46504499999999999</c:v>
                </c:pt>
                <c:pt idx="44">
                  <c:v>0.47586000000000001</c:v>
                </c:pt>
                <c:pt idx="45">
                  <c:v>0.48667499999999997</c:v>
                </c:pt>
                <c:pt idx="46">
                  <c:v>0.49748999999999999</c:v>
                </c:pt>
                <c:pt idx="47">
                  <c:v>0.50830500000000001</c:v>
                </c:pt>
                <c:pt idx="48">
                  <c:v>0.51912000000000003</c:v>
                </c:pt>
                <c:pt idx="49">
                  <c:v>0.52993499999999993</c:v>
                </c:pt>
                <c:pt idx="50">
                  <c:v>0.54074999999999995</c:v>
                </c:pt>
                <c:pt idx="51">
                  <c:v>0.55156499999999997</c:v>
                </c:pt>
                <c:pt idx="52">
                  <c:v>0.56237999999999999</c:v>
                </c:pt>
                <c:pt idx="53">
                  <c:v>0.57319500000000001</c:v>
                </c:pt>
                <c:pt idx="54">
                  <c:v>0.58401000000000003</c:v>
                </c:pt>
                <c:pt idx="55">
                  <c:v>0.59482499999999994</c:v>
                </c:pt>
                <c:pt idx="56">
                  <c:v>0.60563999999999996</c:v>
                </c:pt>
                <c:pt idx="57">
                  <c:v>0.61645499999999998</c:v>
                </c:pt>
                <c:pt idx="58">
                  <c:v>2.227544</c:v>
                </c:pt>
                <c:pt idx="59">
                  <c:v>2.236812</c:v>
                </c:pt>
                <c:pt idx="60">
                  <c:v>2.2460800000000001</c:v>
                </c:pt>
                <c:pt idx="61">
                  <c:v>2.2553480000000001</c:v>
                </c:pt>
                <c:pt idx="62">
                  <c:v>2.2646160000000002</c:v>
                </c:pt>
                <c:pt idx="63">
                  <c:v>2.2738839999999998</c:v>
                </c:pt>
                <c:pt idx="64">
                  <c:v>2.2831519999999998</c:v>
                </c:pt>
                <c:pt idx="65">
                  <c:v>2.2924199999999999</c:v>
                </c:pt>
                <c:pt idx="66">
                  <c:v>2.301688</c:v>
                </c:pt>
                <c:pt idx="67">
                  <c:v>2.310956</c:v>
                </c:pt>
                <c:pt idx="68">
                  <c:v>2.3202240000000001</c:v>
                </c:pt>
                <c:pt idx="69">
                  <c:v>2.3294920000000001</c:v>
                </c:pt>
                <c:pt idx="70">
                  <c:v>2.3387599999999997</c:v>
                </c:pt>
                <c:pt idx="71">
                  <c:v>2.3480280000000002</c:v>
                </c:pt>
                <c:pt idx="72">
                  <c:v>2.3572959999999998</c:v>
                </c:pt>
                <c:pt idx="73">
                  <c:v>2.3665639999999999</c:v>
                </c:pt>
                <c:pt idx="74">
                  <c:v>2.3758319999999999</c:v>
                </c:pt>
                <c:pt idx="75">
                  <c:v>2.3851</c:v>
                </c:pt>
                <c:pt idx="76">
                  <c:v>2.3943680000000001</c:v>
                </c:pt>
                <c:pt idx="77">
                  <c:v>2.4036360000000001</c:v>
                </c:pt>
                <c:pt idx="78">
                  <c:v>2.4129040000000002</c:v>
                </c:pt>
                <c:pt idx="79">
                  <c:v>2.4221719999999998</c:v>
                </c:pt>
                <c:pt idx="80">
                  <c:v>2.4314400000000003</c:v>
                </c:pt>
                <c:pt idx="81">
                  <c:v>2.4407079999999999</c:v>
                </c:pt>
                <c:pt idx="82">
                  <c:v>2.4499759999999999</c:v>
                </c:pt>
                <c:pt idx="83">
                  <c:v>2.459244</c:v>
                </c:pt>
                <c:pt idx="84">
                  <c:v>2.468512</c:v>
                </c:pt>
                <c:pt idx="85">
                  <c:v>2.4777800000000001</c:v>
                </c:pt>
                <c:pt idx="86">
                  <c:v>2.4870480000000001</c:v>
                </c:pt>
                <c:pt idx="87">
                  <c:v>2.4963160000000002</c:v>
                </c:pt>
                <c:pt idx="88">
                  <c:v>2.5055839999999998</c:v>
                </c:pt>
                <c:pt idx="89">
                  <c:v>2.5148519999999999</c:v>
                </c:pt>
                <c:pt idx="90">
                  <c:v>2.5241199999999999</c:v>
                </c:pt>
                <c:pt idx="91">
                  <c:v>2.533388</c:v>
                </c:pt>
                <c:pt idx="92">
                  <c:v>2.542656</c:v>
                </c:pt>
                <c:pt idx="93">
                  <c:v>2.5519240000000001</c:v>
                </c:pt>
                <c:pt idx="94">
                  <c:v>2.5611920000000001</c:v>
                </c:pt>
                <c:pt idx="95">
                  <c:v>2.5704599999999997</c:v>
                </c:pt>
                <c:pt idx="96">
                  <c:v>2.5797280000000002</c:v>
                </c:pt>
                <c:pt idx="97">
                  <c:v>2.5889959999999999</c:v>
                </c:pt>
                <c:pt idx="98">
                  <c:v>2.5982639999999999</c:v>
                </c:pt>
                <c:pt idx="99">
                  <c:v>2.607532</c:v>
                </c:pt>
                <c:pt idx="100">
                  <c:v>2.6168</c:v>
                </c:pt>
                <c:pt idx="101">
                  <c:v>2.6260680000000001</c:v>
                </c:pt>
                <c:pt idx="102">
                  <c:v>2.6353360000000001</c:v>
                </c:pt>
                <c:pt idx="103">
                  <c:v>2.6446040000000002</c:v>
                </c:pt>
                <c:pt idx="104">
                  <c:v>2.6538719999999998</c:v>
                </c:pt>
                <c:pt idx="105">
                  <c:v>2.6631400000000003</c:v>
                </c:pt>
                <c:pt idx="106">
                  <c:v>2.6724079999999999</c:v>
                </c:pt>
                <c:pt idx="107">
                  <c:v>2.6816759999999999</c:v>
                </c:pt>
                <c:pt idx="108">
                  <c:v>2.690944</c:v>
                </c:pt>
                <c:pt idx="109">
                  <c:v>2.7002120000000001</c:v>
                </c:pt>
                <c:pt idx="110">
                  <c:v>2.7094800000000001</c:v>
                </c:pt>
                <c:pt idx="111">
                  <c:v>2.7187479999999997</c:v>
                </c:pt>
                <c:pt idx="112">
                  <c:v>2.7280160000000002</c:v>
                </c:pt>
                <c:pt idx="113">
                  <c:v>2.7372839999999998</c:v>
                </c:pt>
                <c:pt idx="114">
                  <c:v>2.7465520000000003</c:v>
                </c:pt>
                <c:pt idx="115">
                  <c:v>2.7558199999999999</c:v>
                </c:pt>
                <c:pt idx="116">
                  <c:v>2.765088</c:v>
                </c:pt>
                <c:pt idx="117">
                  <c:v>2.774356</c:v>
                </c:pt>
                <c:pt idx="118">
                  <c:v>2.7836240000000001</c:v>
                </c:pt>
                <c:pt idx="119">
                  <c:v>2.7928920000000002</c:v>
                </c:pt>
                <c:pt idx="120">
                  <c:v>2.8021599999999998</c:v>
                </c:pt>
                <c:pt idx="121">
                  <c:v>2.8114280000000003</c:v>
                </c:pt>
                <c:pt idx="122">
                  <c:v>2.8206959999999999</c:v>
                </c:pt>
                <c:pt idx="123">
                  <c:v>2.8299639999999999</c:v>
                </c:pt>
                <c:pt idx="124">
                  <c:v>2.839232</c:v>
                </c:pt>
                <c:pt idx="125">
                  <c:v>2.8485</c:v>
                </c:pt>
                <c:pt idx="126">
                  <c:v>2.8577680000000001</c:v>
                </c:pt>
                <c:pt idx="127">
                  <c:v>2.8670359999999997</c:v>
                </c:pt>
                <c:pt idx="128">
                  <c:v>2.8763040000000002</c:v>
                </c:pt>
                <c:pt idx="129">
                  <c:v>2.8855719999999998</c:v>
                </c:pt>
                <c:pt idx="130">
                  <c:v>2.8948400000000003</c:v>
                </c:pt>
                <c:pt idx="131">
                  <c:v>2.9041079999999999</c:v>
                </c:pt>
                <c:pt idx="132">
                  <c:v>2.913376</c:v>
                </c:pt>
                <c:pt idx="133">
                  <c:v>2.922644</c:v>
                </c:pt>
                <c:pt idx="134">
                  <c:v>2.9319120000000001</c:v>
                </c:pt>
                <c:pt idx="135">
                  <c:v>2.9411800000000001</c:v>
                </c:pt>
                <c:pt idx="136">
                  <c:v>2.9504479999999997</c:v>
                </c:pt>
                <c:pt idx="137">
                  <c:v>2.9597160000000002</c:v>
                </c:pt>
                <c:pt idx="138">
                  <c:v>2.9689839999999998</c:v>
                </c:pt>
                <c:pt idx="139">
                  <c:v>2.9782520000000003</c:v>
                </c:pt>
                <c:pt idx="140">
                  <c:v>2.98752</c:v>
                </c:pt>
                <c:pt idx="141">
                  <c:v>2.996788</c:v>
                </c:pt>
                <c:pt idx="142">
                  <c:v>3.0060560000000001</c:v>
                </c:pt>
                <c:pt idx="143">
                  <c:v>3.0153240000000001</c:v>
                </c:pt>
                <c:pt idx="144">
                  <c:v>3.0245920000000002</c:v>
                </c:pt>
                <c:pt idx="145">
                  <c:v>3.0338599999999998</c:v>
                </c:pt>
                <c:pt idx="146">
                  <c:v>3.0431280000000003</c:v>
                </c:pt>
                <c:pt idx="147">
                  <c:v>3.0523959999999999</c:v>
                </c:pt>
                <c:pt idx="148">
                  <c:v>3.0616639999999999</c:v>
                </c:pt>
                <c:pt idx="149">
                  <c:v>3.070932</c:v>
                </c:pt>
                <c:pt idx="150">
                  <c:v>3.0802</c:v>
                </c:pt>
                <c:pt idx="151">
                  <c:v>3.0894680000000001</c:v>
                </c:pt>
                <c:pt idx="152">
                  <c:v>3.0987359999999997</c:v>
                </c:pt>
                <c:pt idx="153">
                  <c:v>3.1080040000000002</c:v>
                </c:pt>
                <c:pt idx="154">
                  <c:v>3.1172719999999998</c:v>
                </c:pt>
                <c:pt idx="155">
                  <c:v>3.1265400000000003</c:v>
                </c:pt>
                <c:pt idx="156">
                  <c:v>3.1358079999999999</c:v>
                </c:pt>
                <c:pt idx="157">
                  <c:v>3.145076</c:v>
                </c:pt>
                <c:pt idx="158">
                  <c:v>3.154344</c:v>
                </c:pt>
                <c:pt idx="159">
                  <c:v>3.1636120000000001</c:v>
                </c:pt>
                <c:pt idx="160">
                  <c:v>3.1728800000000001</c:v>
                </c:pt>
                <c:pt idx="161">
                  <c:v>3.1821479999999998</c:v>
                </c:pt>
                <c:pt idx="162">
                  <c:v>3.1914160000000003</c:v>
                </c:pt>
                <c:pt idx="163">
                  <c:v>3.2006839999999999</c:v>
                </c:pt>
                <c:pt idx="164">
                  <c:v>3.2099520000000004</c:v>
                </c:pt>
                <c:pt idx="165">
                  <c:v>3.21922</c:v>
                </c:pt>
                <c:pt idx="166">
                  <c:v>3.228488</c:v>
                </c:pt>
                <c:pt idx="167">
                  <c:v>3.2377560000000001</c:v>
                </c:pt>
                <c:pt idx="168">
                  <c:v>3.2470240000000001</c:v>
                </c:pt>
                <c:pt idx="169">
                  <c:v>3.2562920000000002</c:v>
                </c:pt>
                <c:pt idx="170">
                  <c:v>3.2655599999999998</c:v>
                </c:pt>
                <c:pt idx="171">
                  <c:v>3.2748280000000003</c:v>
                </c:pt>
                <c:pt idx="172">
                  <c:v>3.2840959999999999</c:v>
                </c:pt>
                <c:pt idx="173">
                  <c:v>3.293364</c:v>
                </c:pt>
                <c:pt idx="174">
                  <c:v>3.302632</c:v>
                </c:pt>
                <c:pt idx="175">
                  <c:v>3.3119000000000001</c:v>
                </c:pt>
                <c:pt idx="176">
                  <c:v>3.3211680000000001</c:v>
                </c:pt>
                <c:pt idx="177">
                  <c:v>3.3304359999999997</c:v>
                </c:pt>
                <c:pt idx="178">
                  <c:v>3.3397040000000002</c:v>
                </c:pt>
                <c:pt idx="179">
                  <c:v>3.3489719999999998</c:v>
                </c:pt>
                <c:pt idx="180">
                  <c:v>3.3582400000000003</c:v>
                </c:pt>
                <c:pt idx="181">
                  <c:v>3.3675079999999999</c:v>
                </c:pt>
                <c:pt idx="182">
                  <c:v>3.376776</c:v>
                </c:pt>
                <c:pt idx="183">
                  <c:v>3.3860440000000001</c:v>
                </c:pt>
                <c:pt idx="184">
                  <c:v>3.3953120000000001</c:v>
                </c:pt>
                <c:pt idx="185">
                  <c:v>3.4045800000000002</c:v>
                </c:pt>
                <c:pt idx="186">
                  <c:v>3.4138479999999998</c:v>
                </c:pt>
                <c:pt idx="187">
                  <c:v>3.4231160000000003</c:v>
                </c:pt>
                <c:pt idx="188">
                  <c:v>3.4323839999999999</c:v>
                </c:pt>
                <c:pt idx="189">
                  <c:v>3.4416520000000004</c:v>
                </c:pt>
                <c:pt idx="190">
                  <c:v>3.45092</c:v>
                </c:pt>
                <c:pt idx="191">
                  <c:v>3.460188</c:v>
                </c:pt>
                <c:pt idx="192">
                  <c:v>3.4694560000000001</c:v>
                </c:pt>
                <c:pt idx="193">
                  <c:v>3.4787240000000001</c:v>
                </c:pt>
                <c:pt idx="194">
                  <c:v>3.4879920000000002</c:v>
                </c:pt>
                <c:pt idx="195">
                  <c:v>3.4972599999999998</c:v>
                </c:pt>
                <c:pt idx="196">
                  <c:v>3.5065280000000003</c:v>
                </c:pt>
                <c:pt idx="197">
                  <c:v>3.5157959999999999</c:v>
                </c:pt>
                <c:pt idx="198">
                  <c:v>3.525064</c:v>
                </c:pt>
                <c:pt idx="199">
                  <c:v>3.534332</c:v>
                </c:pt>
                <c:pt idx="200">
                  <c:v>3.5436000000000001</c:v>
                </c:pt>
                <c:pt idx="201">
                  <c:v>3.5528680000000001</c:v>
                </c:pt>
                <c:pt idx="202">
                  <c:v>3.5621359999999997</c:v>
                </c:pt>
                <c:pt idx="203">
                  <c:v>3.5714040000000002</c:v>
                </c:pt>
                <c:pt idx="204">
                  <c:v>3.5806719999999999</c:v>
                </c:pt>
                <c:pt idx="205">
                  <c:v>3.5899400000000004</c:v>
                </c:pt>
                <c:pt idx="206">
                  <c:v>3.599208</c:v>
                </c:pt>
                <c:pt idx="207">
                  <c:v>3.608476</c:v>
                </c:pt>
                <c:pt idx="208">
                  <c:v>3.6177440000000001</c:v>
                </c:pt>
                <c:pt idx="209">
                  <c:v>3.6270120000000001</c:v>
                </c:pt>
                <c:pt idx="210">
                  <c:v>3.6362800000000002</c:v>
                </c:pt>
                <c:pt idx="211">
                  <c:v>3.6455479999999998</c:v>
                </c:pt>
                <c:pt idx="212">
                  <c:v>3.6548160000000003</c:v>
                </c:pt>
                <c:pt idx="213">
                  <c:v>3.6640839999999999</c:v>
                </c:pt>
                <c:pt idx="214">
                  <c:v>3.6733520000000004</c:v>
                </c:pt>
                <c:pt idx="215">
                  <c:v>3.68262</c:v>
                </c:pt>
                <c:pt idx="216">
                  <c:v>3.6918880000000001</c:v>
                </c:pt>
                <c:pt idx="217">
                  <c:v>3.7011560000000001</c:v>
                </c:pt>
                <c:pt idx="218">
                  <c:v>3.7104240000000002</c:v>
                </c:pt>
                <c:pt idx="219">
                  <c:v>3.7196920000000002</c:v>
                </c:pt>
                <c:pt idx="220">
                  <c:v>3.7289600000000003</c:v>
                </c:pt>
                <c:pt idx="221">
                  <c:v>3.7382279999999999</c:v>
                </c:pt>
                <c:pt idx="222">
                  <c:v>3.7474959999999999</c:v>
                </c:pt>
                <c:pt idx="223">
                  <c:v>3.756764</c:v>
                </c:pt>
                <c:pt idx="224">
                  <c:v>3.766032</c:v>
                </c:pt>
                <c:pt idx="225">
                  <c:v>3.7753000000000001</c:v>
                </c:pt>
                <c:pt idx="226">
                  <c:v>3.7845680000000002</c:v>
                </c:pt>
                <c:pt idx="227">
                  <c:v>3.7938360000000002</c:v>
                </c:pt>
                <c:pt idx="228">
                  <c:v>3.8031040000000003</c:v>
                </c:pt>
                <c:pt idx="229">
                  <c:v>3.8123719999999999</c:v>
                </c:pt>
                <c:pt idx="230">
                  <c:v>3.8216399999999999</c:v>
                </c:pt>
                <c:pt idx="231">
                  <c:v>3.830908</c:v>
                </c:pt>
                <c:pt idx="232">
                  <c:v>3.840176</c:v>
                </c:pt>
                <c:pt idx="233">
                  <c:v>3.8494440000000001</c:v>
                </c:pt>
                <c:pt idx="234">
                  <c:v>3.8587120000000001</c:v>
                </c:pt>
                <c:pt idx="235">
                  <c:v>3.8679800000000002</c:v>
                </c:pt>
                <c:pt idx="236">
                  <c:v>3.8772480000000002</c:v>
                </c:pt>
                <c:pt idx="237">
                  <c:v>3.8865160000000003</c:v>
                </c:pt>
                <c:pt idx="238">
                  <c:v>3.8957839999999999</c:v>
                </c:pt>
                <c:pt idx="239">
                  <c:v>3.905052</c:v>
                </c:pt>
                <c:pt idx="240">
                  <c:v>3.91432</c:v>
                </c:pt>
                <c:pt idx="241">
                  <c:v>3.9235880000000001</c:v>
                </c:pt>
                <c:pt idx="242">
                  <c:v>3.9328560000000001</c:v>
                </c:pt>
                <c:pt idx="243">
                  <c:v>3.9421240000000002</c:v>
                </c:pt>
                <c:pt idx="244">
                  <c:v>3.9513920000000002</c:v>
                </c:pt>
                <c:pt idx="245">
                  <c:v>3.9606600000000003</c:v>
                </c:pt>
                <c:pt idx="246">
                  <c:v>3.9699279999999999</c:v>
                </c:pt>
                <c:pt idx="247">
                  <c:v>3.979196</c:v>
                </c:pt>
                <c:pt idx="248">
                  <c:v>3.988464</c:v>
                </c:pt>
                <c:pt idx="249">
                  <c:v>3.9977320000000001</c:v>
                </c:pt>
                <c:pt idx="250">
                  <c:v>4.0069999999999997</c:v>
                </c:pt>
                <c:pt idx="251">
                  <c:v>4.0162680000000002</c:v>
                </c:pt>
                <c:pt idx="252">
                  <c:v>4.0255360000000007</c:v>
                </c:pt>
                <c:pt idx="253">
                  <c:v>4.0348040000000003</c:v>
                </c:pt>
                <c:pt idx="254">
                  <c:v>4.0440719999999999</c:v>
                </c:pt>
                <c:pt idx="255">
                  <c:v>4.0533400000000004</c:v>
                </c:pt>
                <c:pt idx="256">
                  <c:v>4.062608</c:v>
                </c:pt>
                <c:pt idx="257">
                  <c:v>4.0718759999999996</c:v>
                </c:pt>
                <c:pt idx="258">
                  <c:v>4.0811440000000001</c:v>
                </c:pt>
                <c:pt idx="259">
                  <c:v>4.0904120000000006</c:v>
                </c:pt>
                <c:pt idx="260">
                  <c:v>4.0996800000000002</c:v>
                </c:pt>
                <c:pt idx="261">
                  <c:v>4.1089479999999998</c:v>
                </c:pt>
                <c:pt idx="262">
                  <c:v>4.1182160000000003</c:v>
                </c:pt>
                <c:pt idx="263">
                  <c:v>4.1274839999999999</c:v>
                </c:pt>
                <c:pt idx="264">
                  <c:v>4.1367519999999995</c:v>
                </c:pt>
                <c:pt idx="265">
                  <c:v>4.14602</c:v>
                </c:pt>
                <c:pt idx="266">
                  <c:v>4.1552880000000005</c:v>
                </c:pt>
                <c:pt idx="267">
                  <c:v>4.1645560000000001</c:v>
                </c:pt>
                <c:pt idx="268">
                  <c:v>4.1738239999999998</c:v>
                </c:pt>
                <c:pt idx="269">
                  <c:v>4.1830920000000003</c:v>
                </c:pt>
                <c:pt idx="270">
                  <c:v>4.1923600000000008</c:v>
                </c:pt>
                <c:pt idx="271">
                  <c:v>4.2016279999999995</c:v>
                </c:pt>
                <c:pt idx="272">
                  <c:v>4.210896</c:v>
                </c:pt>
                <c:pt idx="273">
                  <c:v>4.2201640000000005</c:v>
                </c:pt>
                <c:pt idx="274">
                  <c:v>4.2294320000000001</c:v>
                </c:pt>
                <c:pt idx="275">
                  <c:v>4.2386999999999997</c:v>
                </c:pt>
                <c:pt idx="276">
                  <c:v>4.2479680000000002</c:v>
                </c:pt>
                <c:pt idx="277">
                  <c:v>4.2572360000000007</c:v>
                </c:pt>
                <c:pt idx="278">
                  <c:v>4.2665040000000003</c:v>
                </c:pt>
                <c:pt idx="279">
                  <c:v>4.2757719999999999</c:v>
                </c:pt>
                <c:pt idx="280">
                  <c:v>4.2850400000000004</c:v>
                </c:pt>
                <c:pt idx="281">
                  <c:v>4.294308</c:v>
                </c:pt>
                <c:pt idx="282">
                  <c:v>4.3035759999999996</c:v>
                </c:pt>
                <c:pt idx="283">
                  <c:v>4.3128440000000001</c:v>
                </c:pt>
                <c:pt idx="284">
                  <c:v>4.3221120000000006</c:v>
                </c:pt>
                <c:pt idx="285">
                  <c:v>4.3313800000000002</c:v>
                </c:pt>
                <c:pt idx="286">
                  <c:v>4.3406479999999998</c:v>
                </c:pt>
                <c:pt idx="287">
                  <c:v>4.3499160000000003</c:v>
                </c:pt>
                <c:pt idx="288">
                  <c:v>4.3591839999999999</c:v>
                </c:pt>
                <c:pt idx="289">
                  <c:v>4.3684519999999996</c:v>
                </c:pt>
                <c:pt idx="290">
                  <c:v>4.3777200000000001</c:v>
                </c:pt>
                <c:pt idx="291">
                  <c:v>4.3869880000000006</c:v>
                </c:pt>
                <c:pt idx="292">
                  <c:v>4.3962560000000002</c:v>
                </c:pt>
                <c:pt idx="293">
                  <c:v>4.4055239999999998</c:v>
                </c:pt>
                <c:pt idx="294">
                  <c:v>4.4147920000000003</c:v>
                </c:pt>
                <c:pt idx="295">
                  <c:v>4.4240600000000008</c:v>
                </c:pt>
                <c:pt idx="296">
                  <c:v>4.4333279999999995</c:v>
                </c:pt>
                <c:pt idx="297">
                  <c:v>4.442596</c:v>
                </c:pt>
                <c:pt idx="298">
                  <c:v>4.4518640000000005</c:v>
                </c:pt>
                <c:pt idx="299">
                  <c:v>4.4611320000000001</c:v>
                </c:pt>
                <c:pt idx="300">
                  <c:v>4.4703999999999997</c:v>
                </c:pt>
                <c:pt idx="301">
                  <c:v>4.4796680000000002</c:v>
                </c:pt>
                <c:pt idx="302">
                  <c:v>4.4889360000000007</c:v>
                </c:pt>
                <c:pt idx="303">
                  <c:v>4.4982040000000003</c:v>
                </c:pt>
                <c:pt idx="304">
                  <c:v>4.5074719999999999</c:v>
                </c:pt>
                <c:pt idx="305">
                  <c:v>4.5167400000000004</c:v>
                </c:pt>
                <c:pt idx="306">
                  <c:v>4.526008</c:v>
                </c:pt>
                <c:pt idx="307">
                  <c:v>4.5352759999999996</c:v>
                </c:pt>
                <c:pt idx="308">
                  <c:v>4.5445440000000001</c:v>
                </c:pt>
                <c:pt idx="309">
                  <c:v>4.5538120000000006</c:v>
                </c:pt>
                <c:pt idx="310">
                  <c:v>4.5630800000000002</c:v>
                </c:pt>
                <c:pt idx="311">
                  <c:v>4.5723479999999999</c:v>
                </c:pt>
                <c:pt idx="312">
                  <c:v>4.5816160000000004</c:v>
                </c:pt>
                <c:pt idx="313">
                  <c:v>4.590884</c:v>
                </c:pt>
                <c:pt idx="314">
                  <c:v>4.6001519999999996</c:v>
                </c:pt>
                <c:pt idx="315">
                  <c:v>4.6094200000000001</c:v>
                </c:pt>
                <c:pt idx="316">
                  <c:v>4.6186880000000006</c:v>
                </c:pt>
                <c:pt idx="317">
                  <c:v>4.6279560000000002</c:v>
                </c:pt>
                <c:pt idx="318">
                  <c:v>4.6372239999999998</c:v>
                </c:pt>
                <c:pt idx="319">
                  <c:v>4.6464920000000003</c:v>
                </c:pt>
                <c:pt idx="320">
                  <c:v>4.6557600000000008</c:v>
                </c:pt>
                <c:pt idx="321">
                  <c:v>4.6650279999999995</c:v>
                </c:pt>
                <c:pt idx="322">
                  <c:v>4.674296</c:v>
                </c:pt>
                <c:pt idx="323">
                  <c:v>4.6835640000000005</c:v>
                </c:pt>
                <c:pt idx="324">
                  <c:v>4.6928320000000001</c:v>
                </c:pt>
                <c:pt idx="325">
                  <c:v>4.7020999999999997</c:v>
                </c:pt>
                <c:pt idx="326">
                  <c:v>4.7113680000000002</c:v>
                </c:pt>
                <c:pt idx="327">
                  <c:v>4.7206360000000007</c:v>
                </c:pt>
                <c:pt idx="328">
                  <c:v>4.7299040000000003</c:v>
                </c:pt>
                <c:pt idx="329">
                  <c:v>4.7391719999999999</c:v>
                </c:pt>
                <c:pt idx="330">
                  <c:v>4.7484400000000004</c:v>
                </c:pt>
                <c:pt idx="331">
                  <c:v>4.757708</c:v>
                </c:pt>
                <c:pt idx="332">
                  <c:v>4.7669759999999997</c:v>
                </c:pt>
                <c:pt idx="333">
                  <c:v>4.7762440000000002</c:v>
                </c:pt>
                <c:pt idx="334">
                  <c:v>4.7855120000000007</c:v>
                </c:pt>
                <c:pt idx="335">
                  <c:v>4.7947800000000003</c:v>
                </c:pt>
                <c:pt idx="336">
                  <c:v>4.8040479999999999</c:v>
                </c:pt>
                <c:pt idx="337">
                  <c:v>4.8133160000000004</c:v>
                </c:pt>
                <c:pt idx="338">
                  <c:v>4.822584</c:v>
                </c:pt>
                <c:pt idx="339">
                  <c:v>4.8318519999999996</c:v>
                </c:pt>
                <c:pt idx="340">
                  <c:v>4.8411200000000001</c:v>
                </c:pt>
                <c:pt idx="341">
                  <c:v>4.8503880000000006</c:v>
                </c:pt>
                <c:pt idx="342">
                  <c:v>4.8596560000000002</c:v>
                </c:pt>
                <c:pt idx="343">
                  <c:v>4.8689239999999998</c:v>
                </c:pt>
                <c:pt idx="344">
                  <c:v>4.8781920000000003</c:v>
                </c:pt>
                <c:pt idx="345">
                  <c:v>4.8874600000000008</c:v>
                </c:pt>
                <c:pt idx="346">
                  <c:v>4.8967279999999995</c:v>
                </c:pt>
                <c:pt idx="347">
                  <c:v>4.905996</c:v>
                </c:pt>
                <c:pt idx="348">
                  <c:v>4.9152640000000005</c:v>
                </c:pt>
                <c:pt idx="349">
                  <c:v>4.9245320000000001</c:v>
                </c:pt>
                <c:pt idx="350">
                  <c:v>4.9337999999999997</c:v>
                </c:pt>
                <c:pt idx="351">
                  <c:v>4.9430680000000002</c:v>
                </c:pt>
                <c:pt idx="352">
                  <c:v>4.9523360000000007</c:v>
                </c:pt>
                <c:pt idx="353">
                  <c:v>4.9616040000000003</c:v>
                </c:pt>
                <c:pt idx="354">
                  <c:v>4.970872</c:v>
                </c:pt>
                <c:pt idx="355">
                  <c:v>4.9801400000000005</c:v>
                </c:pt>
                <c:pt idx="356">
                  <c:v>4.9894080000000001</c:v>
                </c:pt>
                <c:pt idx="357">
                  <c:v>4.9986759999999997</c:v>
                </c:pt>
                <c:pt idx="358">
                  <c:v>5.0079440000000002</c:v>
                </c:pt>
                <c:pt idx="359">
                  <c:v>5.0172120000000007</c:v>
                </c:pt>
                <c:pt idx="360">
                  <c:v>5.0264800000000003</c:v>
                </c:pt>
                <c:pt idx="361">
                  <c:v>5.0357479999999999</c:v>
                </c:pt>
                <c:pt idx="362">
                  <c:v>5.0450160000000004</c:v>
                </c:pt>
                <c:pt idx="363">
                  <c:v>5.054284</c:v>
                </c:pt>
                <c:pt idx="364">
                  <c:v>5.0635519999999996</c:v>
                </c:pt>
                <c:pt idx="365">
                  <c:v>5.0728200000000001</c:v>
                </c:pt>
                <c:pt idx="366">
                  <c:v>5.0820880000000006</c:v>
                </c:pt>
                <c:pt idx="367">
                  <c:v>5.0913560000000002</c:v>
                </c:pt>
                <c:pt idx="368">
                  <c:v>5.1006239999999998</c:v>
                </c:pt>
                <c:pt idx="369">
                  <c:v>5.1098920000000003</c:v>
                </c:pt>
                <c:pt idx="370">
                  <c:v>5.1191600000000008</c:v>
                </c:pt>
                <c:pt idx="371">
                  <c:v>5.1284279999999995</c:v>
                </c:pt>
                <c:pt idx="372">
                  <c:v>5.137696</c:v>
                </c:pt>
                <c:pt idx="373">
                  <c:v>5.1469640000000005</c:v>
                </c:pt>
                <c:pt idx="374">
                  <c:v>5.1562320000000001</c:v>
                </c:pt>
                <c:pt idx="375">
                  <c:v>5.1654999999999998</c:v>
                </c:pt>
                <c:pt idx="376">
                  <c:v>5.1747680000000003</c:v>
                </c:pt>
                <c:pt idx="377">
                  <c:v>5.1840360000000008</c:v>
                </c:pt>
                <c:pt idx="378">
                  <c:v>5.1933040000000004</c:v>
                </c:pt>
                <c:pt idx="379">
                  <c:v>5.202572</c:v>
                </c:pt>
                <c:pt idx="380">
                  <c:v>5.2118400000000005</c:v>
                </c:pt>
                <c:pt idx="381">
                  <c:v>5.2211080000000001</c:v>
                </c:pt>
                <c:pt idx="382">
                  <c:v>5.2303759999999997</c:v>
                </c:pt>
                <c:pt idx="383">
                  <c:v>5.2396440000000002</c:v>
                </c:pt>
                <c:pt idx="384">
                  <c:v>5.2489120000000007</c:v>
                </c:pt>
                <c:pt idx="385">
                  <c:v>5.2581800000000003</c:v>
                </c:pt>
                <c:pt idx="386">
                  <c:v>5.2674479999999999</c:v>
                </c:pt>
                <c:pt idx="387">
                  <c:v>5.2767160000000004</c:v>
                </c:pt>
                <c:pt idx="388">
                  <c:v>5.285984</c:v>
                </c:pt>
                <c:pt idx="389">
                  <c:v>5.2952519999999996</c:v>
                </c:pt>
                <c:pt idx="390">
                  <c:v>5.3045200000000001</c:v>
                </c:pt>
                <c:pt idx="391">
                  <c:v>5.3137880000000006</c:v>
                </c:pt>
                <c:pt idx="392">
                  <c:v>5.3230560000000002</c:v>
                </c:pt>
                <c:pt idx="393">
                  <c:v>5.3323239999999998</c:v>
                </c:pt>
                <c:pt idx="394">
                  <c:v>5.3415920000000003</c:v>
                </c:pt>
                <c:pt idx="395">
                  <c:v>5.3508600000000008</c:v>
                </c:pt>
                <c:pt idx="396">
                  <c:v>5.3601279999999996</c:v>
                </c:pt>
                <c:pt idx="397">
                  <c:v>5.3693960000000001</c:v>
                </c:pt>
                <c:pt idx="398">
                  <c:v>5.3786640000000006</c:v>
                </c:pt>
                <c:pt idx="399">
                  <c:v>5.3879320000000002</c:v>
                </c:pt>
                <c:pt idx="400">
                  <c:v>5.3971999999999998</c:v>
                </c:pt>
                <c:pt idx="401">
                  <c:v>5.4064680000000003</c:v>
                </c:pt>
                <c:pt idx="402">
                  <c:v>5.4157360000000008</c:v>
                </c:pt>
                <c:pt idx="403">
                  <c:v>5.4250040000000004</c:v>
                </c:pt>
                <c:pt idx="404">
                  <c:v>5.434272</c:v>
                </c:pt>
                <c:pt idx="405">
                  <c:v>5.4435400000000005</c:v>
                </c:pt>
                <c:pt idx="406">
                  <c:v>5.4528080000000001</c:v>
                </c:pt>
                <c:pt idx="407">
                  <c:v>5.4620759999999997</c:v>
                </c:pt>
                <c:pt idx="408">
                  <c:v>5.4713440000000002</c:v>
                </c:pt>
                <c:pt idx="409">
                  <c:v>5.4806120000000007</c:v>
                </c:pt>
                <c:pt idx="410">
                  <c:v>5.4898800000000003</c:v>
                </c:pt>
                <c:pt idx="411">
                  <c:v>5.4991479999999999</c:v>
                </c:pt>
                <c:pt idx="412">
                  <c:v>5.5084160000000004</c:v>
                </c:pt>
                <c:pt idx="413">
                  <c:v>5.517684</c:v>
                </c:pt>
                <c:pt idx="414">
                  <c:v>5.5269519999999996</c:v>
                </c:pt>
                <c:pt idx="415">
                  <c:v>5.5362200000000001</c:v>
                </c:pt>
                <c:pt idx="416">
                  <c:v>5.5454880000000006</c:v>
                </c:pt>
                <c:pt idx="417">
                  <c:v>5.5547560000000002</c:v>
                </c:pt>
                <c:pt idx="418">
                  <c:v>5.5640239999999999</c:v>
                </c:pt>
                <c:pt idx="419">
                  <c:v>5.5732920000000004</c:v>
                </c:pt>
                <c:pt idx="420">
                  <c:v>5.5825600000000009</c:v>
                </c:pt>
                <c:pt idx="421">
                  <c:v>5.5918279999999996</c:v>
                </c:pt>
                <c:pt idx="422">
                  <c:v>5.6010960000000001</c:v>
                </c:pt>
                <c:pt idx="423">
                  <c:v>5.6103640000000006</c:v>
                </c:pt>
                <c:pt idx="424">
                  <c:v>5.6196320000000002</c:v>
                </c:pt>
                <c:pt idx="425">
                  <c:v>5.6288999999999998</c:v>
                </c:pt>
                <c:pt idx="426">
                  <c:v>5.6381680000000003</c:v>
                </c:pt>
                <c:pt idx="427">
                  <c:v>5.6474360000000008</c:v>
                </c:pt>
                <c:pt idx="428">
                  <c:v>5.6567040000000004</c:v>
                </c:pt>
                <c:pt idx="429">
                  <c:v>5.665972</c:v>
                </c:pt>
                <c:pt idx="430">
                  <c:v>5.6752400000000005</c:v>
                </c:pt>
                <c:pt idx="431">
                  <c:v>5.6845080000000001</c:v>
                </c:pt>
                <c:pt idx="432">
                  <c:v>5.6937759999999997</c:v>
                </c:pt>
                <c:pt idx="433">
                  <c:v>5.7030440000000002</c:v>
                </c:pt>
                <c:pt idx="434">
                  <c:v>5.7123120000000007</c:v>
                </c:pt>
                <c:pt idx="435">
                  <c:v>5.7215799999999994</c:v>
                </c:pt>
                <c:pt idx="436">
                  <c:v>5.7308479999999999</c:v>
                </c:pt>
                <c:pt idx="437">
                  <c:v>5.7401160000000004</c:v>
                </c:pt>
                <c:pt idx="438">
                  <c:v>5.7493840000000009</c:v>
                </c:pt>
                <c:pt idx="439">
                  <c:v>5.7586519999999997</c:v>
                </c:pt>
                <c:pt idx="440">
                  <c:v>5.7679200000000002</c:v>
                </c:pt>
                <c:pt idx="441">
                  <c:v>5.7771880000000007</c:v>
                </c:pt>
                <c:pt idx="442">
                  <c:v>5.7864559999999994</c:v>
                </c:pt>
                <c:pt idx="443">
                  <c:v>5.7957239999999999</c:v>
                </c:pt>
                <c:pt idx="444">
                  <c:v>5.8049920000000004</c:v>
                </c:pt>
                <c:pt idx="445">
                  <c:v>5.8142600000000009</c:v>
                </c:pt>
                <c:pt idx="446">
                  <c:v>5.8235279999999996</c:v>
                </c:pt>
                <c:pt idx="447">
                  <c:v>5.8327960000000001</c:v>
                </c:pt>
                <c:pt idx="448">
                  <c:v>5.8420640000000006</c:v>
                </c:pt>
                <c:pt idx="449">
                  <c:v>5.8513320000000011</c:v>
                </c:pt>
                <c:pt idx="450">
                  <c:v>5.8605999999999998</c:v>
                </c:pt>
                <c:pt idx="451">
                  <c:v>5.8698680000000003</c:v>
                </c:pt>
                <c:pt idx="452">
                  <c:v>5.8791360000000008</c:v>
                </c:pt>
                <c:pt idx="453">
                  <c:v>5.8884039999999995</c:v>
                </c:pt>
                <c:pt idx="454">
                  <c:v>5.897672</c:v>
                </c:pt>
                <c:pt idx="455">
                  <c:v>5.9069400000000005</c:v>
                </c:pt>
                <c:pt idx="456">
                  <c:v>5.916208000000001</c:v>
                </c:pt>
                <c:pt idx="457">
                  <c:v>5.9254759999999997</c:v>
                </c:pt>
                <c:pt idx="458">
                  <c:v>5.9347440000000002</c:v>
                </c:pt>
                <c:pt idx="459">
                  <c:v>5.9440120000000007</c:v>
                </c:pt>
                <c:pt idx="460">
                  <c:v>5.9532799999999995</c:v>
                </c:pt>
                <c:pt idx="461">
                  <c:v>5.962548</c:v>
                </c:pt>
                <c:pt idx="462">
                  <c:v>5.9718160000000005</c:v>
                </c:pt>
                <c:pt idx="463">
                  <c:v>5.981084000000001</c:v>
                </c:pt>
                <c:pt idx="464">
                  <c:v>5.9903519999999997</c:v>
                </c:pt>
                <c:pt idx="465">
                  <c:v>5.9996200000000002</c:v>
                </c:pt>
                <c:pt idx="466">
                  <c:v>6.0088880000000007</c:v>
                </c:pt>
                <c:pt idx="467">
                  <c:v>6.0181559999999994</c:v>
                </c:pt>
                <c:pt idx="468">
                  <c:v>6.0274239999999999</c:v>
                </c:pt>
                <c:pt idx="469">
                  <c:v>6.0366920000000004</c:v>
                </c:pt>
                <c:pt idx="470">
                  <c:v>6.0459600000000009</c:v>
                </c:pt>
                <c:pt idx="471">
                  <c:v>6.0552279999999996</c:v>
                </c:pt>
                <c:pt idx="472">
                  <c:v>6.0644960000000001</c:v>
                </c:pt>
                <c:pt idx="473">
                  <c:v>6.0737640000000006</c:v>
                </c:pt>
                <c:pt idx="474">
                  <c:v>6.0830320000000011</c:v>
                </c:pt>
                <c:pt idx="475">
                  <c:v>6.0922999999999998</c:v>
                </c:pt>
                <c:pt idx="476">
                  <c:v>6.1015680000000003</c:v>
                </c:pt>
                <c:pt idx="477">
                  <c:v>6.1108360000000008</c:v>
                </c:pt>
                <c:pt idx="478">
                  <c:v>6.1201039999999995</c:v>
                </c:pt>
                <c:pt idx="479">
                  <c:v>6.129372</c:v>
                </c:pt>
                <c:pt idx="480">
                  <c:v>6.1386400000000005</c:v>
                </c:pt>
                <c:pt idx="481">
                  <c:v>6.147908000000001</c:v>
                </c:pt>
                <c:pt idx="482">
                  <c:v>6.1571759999999998</c:v>
                </c:pt>
                <c:pt idx="483">
                  <c:v>6.1664440000000003</c:v>
                </c:pt>
                <c:pt idx="484">
                  <c:v>6.1757120000000008</c:v>
                </c:pt>
                <c:pt idx="485">
                  <c:v>6.1849799999999995</c:v>
                </c:pt>
                <c:pt idx="486">
                  <c:v>6.194248</c:v>
                </c:pt>
                <c:pt idx="487">
                  <c:v>6.2035160000000005</c:v>
                </c:pt>
                <c:pt idx="488">
                  <c:v>6.212784000000001</c:v>
                </c:pt>
                <c:pt idx="489">
                  <c:v>6.2220519999999997</c:v>
                </c:pt>
                <c:pt idx="490">
                  <c:v>6.2313200000000002</c:v>
                </c:pt>
                <c:pt idx="491">
                  <c:v>6.2405880000000007</c:v>
                </c:pt>
                <c:pt idx="492">
                  <c:v>6.2498559999999994</c:v>
                </c:pt>
                <c:pt idx="493">
                  <c:v>6.2591239999999999</c:v>
                </c:pt>
                <c:pt idx="494">
                  <c:v>6.2683920000000004</c:v>
                </c:pt>
                <c:pt idx="495">
                  <c:v>6.2776600000000009</c:v>
                </c:pt>
                <c:pt idx="496">
                  <c:v>6.2869279999999996</c:v>
                </c:pt>
                <c:pt idx="497">
                  <c:v>6.2961960000000001</c:v>
                </c:pt>
                <c:pt idx="498">
                  <c:v>6.3054640000000006</c:v>
                </c:pt>
                <c:pt idx="499">
                  <c:v>6.3147320000000011</c:v>
                </c:pt>
                <c:pt idx="500">
                  <c:v>6.3239999999999998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19C-4D1A-9619-B7CF4391C817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8B4D1591-0804-4D2C-B239-470361E3EDF1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519C-4D1A-9619-B7CF4391C81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746E4BF-63A5-4F63-B3E3-F843375AB370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19C-4D1A-9619-B7CF4391C81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BBABFD1-56DB-4744-9A28-5E595D90EC3B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19C-4D1A-9619-B7CF4391C81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EE040E2-4ED9-4504-B7E2-F7E580FEE97E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19C-4D1A-9619-B7CF4391C81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519C-4D1A-9619-B7CF4391C81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519C-4D1A-9619-B7CF4391C81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519C-4D1A-9619-B7CF4391C817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'221.B0'!$K$9:$K$15</c:f>
              <c:numCache>
                <c:formatCode>General</c:formatCode>
                <c:ptCount val="7"/>
                <c:pt idx="0">
                  <c:v>2825</c:v>
                </c:pt>
                <c:pt idx="1">
                  <c:v>2415</c:v>
                </c:pt>
                <c:pt idx="2">
                  <c:v>2507</c:v>
                </c:pt>
                <c:pt idx="3">
                  <c:v>1625</c:v>
                </c:pt>
              </c:numCache>
            </c:numRef>
          </c:xVal>
          <c:yVal>
            <c:numRef>
              <c:f>'221.B0'!$L$9:$L$15</c:f>
              <c:numCache>
                <c:formatCode>0.00</c:formatCode>
                <c:ptCount val="7"/>
                <c:pt idx="0">
                  <c:v>5.4303000000000008</c:v>
                </c:pt>
                <c:pt idx="1">
                  <c:v>4.8874600000000008</c:v>
                </c:pt>
                <c:pt idx="2">
                  <c:v>5.0092680000000005</c:v>
                </c:pt>
                <c:pt idx="3">
                  <c:v>3.8414999999999999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'221.B0'!$I$9:$I$15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519C-4D1A-9619-B7CF4391C8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'221.C0'!$Y$5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'221.C0'!$X$6:$X$506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12</c:v>
                </c:pt>
                <c:pt idx="4">
                  <c:v>16</c:v>
                </c:pt>
                <c:pt idx="5">
                  <c:v>20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40</c:v>
                </c:pt>
                <c:pt idx="11">
                  <c:v>44</c:v>
                </c:pt>
                <c:pt idx="12">
                  <c:v>48</c:v>
                </c:pt>
                <c:pt idx="13">
                  <c:v>52</c:v>
                </c:pt>
                <c:pt idx="14">
                  <c:v>56</c:v>
                </c:pt>
                <c:pt idx="15">
                  <c:v>60</c:v>
                </c:pt>
                <c:pt idx="16">
                  <c:v>64</c:v>
                </c:pt>
                <c:pt idx="17">
                  <c:v>68</c:v>
                </c:pt>
                <c:pt idx="18">
                  <c:v>72</c:v>
                </c:pt>
                <c:pt idx="19">
                  <c:v>76</c:v>
                </c:pt>
                <c:pt idx="20">
                  <c:v>80</c:v>
                </c:pt>
                <c:pt idx="21">
                  <c:v>84</c:v>
                </c:pt>
                <c:pt idx="22">
                  <c:v>88</c:v>
                </c:pt>
                <c:pt idx="23">
                  <c:v>92</c:v>
                </c:pt>
                <c:pt idx="24">
                  <c:v>96</c:v>
                </c:pt>
                <c:pt idx="25">
                  <c:v>100</c:v>
                </c:pt>
                <c:pt idx="26">
                  <c:v>104</c:v>
                </c:pt>
                <c:pt idx="27">
                  <c:v>108</c:v>
                </c:pt>
                <c:pt idx="28">
                  <c:v>112</c:v>
                </c:pt>
                <c:pt idx="29">
                  <c:v>116</c:v>
                </c:pt>
                <c:pt idx="30">
                  <c:v>120</c:v>
                </c:pt>
                <c:pt idx="31">
                  <c:v>124</c:v>
                </c:pt>
                <c:pt idx="32">
                  <c:v>128</c:v>
                </c:pt>
                <c:pt idx="33">
                  <c:v>132</c:v>
                </c:pt>
                <c:pt idx="34">
                  <c:v>136</c:v>
                </c:pt>
                <c:pt idx="35">
                  <c:v>140</c:v>
                </c:pt>
                <c:pt idx="36">
                  <c:v>144</c:v>
                </c:pt>
                <c:pt idx="37">
                  <c:v>148</c:v>
                </c:pt>
                <c:pt idx="38">
                  <c:v>152</c:v>
                </c:pt>
                <c:pt idx="39">
                  <c:v>156</c:v>
                </c:pt>
                <c:pt idx="40">
                  <c:v>160</c:v>
                </c:pt>
                <c:pt idx="41">
                  <c:v>164</c:v>
                </c:pt>
                <c:pt idx="42">
                  <c:v>168</c:v>
                </c:pt>
                <c:pt idx="43">
                  <c:v>172</c:v>
                </c:pt>
                <c:pt idx="44">
                  <c:v>176</c:v>
                </c:pt>
                <c:pt idx="45">
                  <c:v>180</c:v>
                </c:pt>
                <c:pt idx="46">
                  <c:v>184</c:v>
                </c:pt>
                <c:pt idx="47">
                  <c:v>188</c:v>
                </c:pt>
                <c:pt idx="48">
                  <c:v>192</c:v>
                </c:pt>
                <c:pt idx="49">
                  <c:v>196</c:v>
                </c:pt>
                <c:pt idx="50">
                  <c:v>200</c:v>
                </c:pt>
                <c:pt idx="51">
                  <c:v>204</c:v>
                </c:pt>
                <c:pt idx="52">
                  <c:v>208</c:v>
                </c:pt>
                <c:pt idx="53">
                  <c:v>212</c:v>
                </c:pt>
                <c:pt idx="54">
                  <c:v>216</c:v>
                </c:pt>
                <c:pt idx="55">
                  <c:v>220</c:v>
                </c:pt>
                <c:pt idx="56">
                  <c:v>224</c:v>
                </c:pt>
                <c:pt idx="57">
                  <c:v>228</c:v>
                </c:pt>
                <c:pt idx="58">
                  <c:v>232</c:v>
                </c:pt>
                <c:pt idx="59">
                  <c:v>236</c:v>
                </c:pt>
                <c:pt idx="60">
                  <c:v>240</c:v>
                </c:pt>
                <c:pt idx="61">
                  <c:v>244</c:v>
                </c:pt>
                <c:pt idx="62">
                  <c:v>248</c:v>
                </c:pt>
                <c:pt idx="63">
                  <c:v>252</c:v>
                </c:pt>
                <c:pt idx="64">
                  <c:v>256</c:v>
                </c:pt>
                <c:pt idx="65">
                  <c:v>260</c:v>
                </c:pt>
                <c:pt idx="66">
                  <c:v>264</c:v>
                </c:pt>
                <c:pt idx="67">
                  <c:v>268</c:v>
                </c:pt>
                <c:pt idx="68">
                  <c:v>272</c:v>
                </c:pt>
                <c:pt idx="69">
                  <c:v>276</c:v>
                </c:pt>
                <c:pt idx="70">
                  <c:v>280</c:v>
                </c:pt>
                <c:pt idx="71">
                  <c:v>284</c:v>
                </c:pt>
                <c:pt idx="72">
                  <c:v>288</c:v>
                </c:pt>
                <c:pt idx="73">
                  <c:v>292</c:v>
                </c:pt>
                <c:pt idx="74">
                  <c:v>296</c:v>
                </c:pt>
                <c:pt idx="75">
                  <c:v>300</c:v>
                </c:pt>
                <c:pt idx="76">
                  <c:v>304</c:v>
                </c:pt>
                <c:pt idx="77">
                  <c:v>308</c:v>
                </c:pt>
                <c:pt idx="78">
                  <c:v>312</c:v>
                </c:pt>
                <c:pt idx="79">
                  <c:v>316</c:v>
                </c:pt>
                <c:pt idx="80">
                  <c:v>320</c:v>
                </c:pt>
                <c:pt idx="81">
                  <c:v>324</c:v>
                </c:pt>
                <c:pt idx="82">
                  <c:v>328</c:v>
                </c:pt>
                <c:pt idx="83">
                  <c:v>332</c:v>
                </c:pt>
                <c:pt idx="84">
                  <c:v>336</c:v>
                </c:pt>
                <c:pt idx="85">
                  <c:v>340</c:v>
                </c:pt>
                <c:pt idx="86">
                  <c:v>344</c:v>
                </c:pt>
                <c:pt idx="87">
                  <c:v>348</c:v>
                </c:pt>
                <c:pt idx="88">
                  <c:v>352</c:v>
                </c:pt>
                <c:pt idx="89">
                  <c:v>356</c:v>
                </c:pt>
                <c:pt idx="90">
                  <c:v>360</c:v>
                </c:pt>
                <c:pt idx="91">
                  <c:v>364</c:v>
                </c:pt>
                <c:pt idx="92">
                  <c:v>368</c:v>
                </c:pt>
                <c:pt idx="93">
                  <c:v>372</c:v>
                </c:pt>
                <c:pt idx="94">
                  <c:v>376</c:v>
                </c:pt>
                <c:pt idx="95">
                  <c:v>380</c:v>
                </c:pt>
                <c:pt idx="96">
                  <c:v>384</c:v>
                </c:pt>
                <c:pt idx="97">
                  <c:v>388</c:v>
                </c:pt>
                <c:pt idx="98">
                  <c:v>392</c:v>
                </c:pt>
                <c:pt idx="99">
                  <c:v>396</c:v>
                </c:pt>
                <c:pt idx="100">
                  <c:v>400</c:v>
                </c:pt>
                <c:pt idx="101">
                  <c:v>404</c:v>
                </c:pt>
                <c:pt idx="102">
                  <c:v>408</c:v>
                </c:pt>
                <c:pt idx="103">
                  <c:v>412</c:v>
                </c:pt>
                <c:pt idx="104">
                  <c:v>416</c:v>
                </c:pt>
                <c:pt idx="105">
                  <c:v>420</c:v>
                </c:pt>
                <c:pt idx="106">
                  <c:v>424</c:v>
                </c:pt>
                <c:pt idx="107">
                  <c:v>428</c:v>
                </c:pt>
                <c:pt idx="108">
                  <c:v>432</c:v>
                </c:pt>
                <c:pt idx="109">
                  <c:v>436</c:v>
                </c:pt>
                <c:pt idx="110">
                  <c:v>440</c:v>
                </c:pt>
                <c:pt idx="111">
                  <c:v>444</c:v>
                </c:pt>
                <c:pt idx="112">
                  <c:v>448</c:v>
                </c:pt>
                <c:pt idx="113">
                  <c:v>452</c:v>
                </c:pt>
                <c:pt idx="114">
                  <c:v>456</c:v>
                </c:pt>
                <c:pt idx="115">
                  <c:v>460</c:v>
                </c:pt>
                <c:pt idx="116">
                  <c:v>464</c:v>
                </c:pt>
                <c:pt idx="117">
                  <c:v>468</c:v>
                </c:pt>
                <c:pt idx="118">
                  <c:v>472</c:v>
                </c:pt>
                <c:pt idx="119">
                  <c:v>476</c:v>
                </c:pt>
                <c:pt idx="120">
                  <c:v>480</c:v>
                </c:pt>
                <c:pt idx="121">
                  <c:v>484</c:v>
                </c:pt>
                <c:pt idx="122">
                  <c:v>488</c:v>
                </c:pt>
                <c:pt idx="123">
                  <c:v>492</c:v>
                </c:pt>
                <c:pt idx="124">
                  <c:v>496</c:v>
                </c:pt>
                <c:pt idx="125">
                  <c:v>500</c:v>
                </c:pt>
                <c:pt idx="126">
                  <c:v>504</c:v>
                </c:pt>
                <c:pt idx="127">
                  <c:v>508</c:v>
                </c:pt>
                <c:pt idx="128">
                  <c:v>512</c:v>
                </c:pt>
                <c:pt idx="129">
                  <c:v>516</c:v>
                </c:pt>
                <c:pt idx="130">
                  <c:v>520</c:v>
                </c:pt>
                <c:pt idx="131">
                  <c:v>524</c:v>
                </c:pt>
                <c:pt idx="132">
                  <c:v>528</c:v>
                </c:pt>
                <c:pt idx="133">
                  <c:v>532</c:v>
                </c:pt>
                <c:pt idx="134">
                  <c:v>536</c:v>
                </c:pt>
                <c:pt idx="135">
                  <c:v>540</c:v>
                </c:pt>
                <c:pt idx="136">
                  <c:v>544</c:v>
                </c:pt>
                <c:pt idx="137">
                  <c:v>548</c:v>
                </c:pt>
                <c:pt idx="138">
                  <c:v>552</c:v>
                </c:pt>
                <c:pt idx="139">
                  <c:v>556</c:v>
                </c:pt>
                <c:pt idx="140">
                  <c:v>560</c:v>
                </c:pt>
                <c:pt idx="141">
                  <c:v>564</c:v>
                </c:pt>
                <c:pt idx="142">
                  <c:v>568</c:v>
                </c:pt>
                <c:pt idx="143">
                  <c:v>572</c:v>
                </c:pt>
                <c:pt idx="144">
                  <c:v>576</c:v>
                </c:pt>
                <c:pt idx="145">
                  <c:v>580</c:v>
                </c:pt>
                <c:pt idx="146">
                  <c:v>584</c:v>
                </c:pt>
                <c:pt idx="147">
                  <c:v>588</c:v>
                </c:pt>
                <c:pt idx="148">
                  <c:v>592</c:v>
                </c:pt>
                <c:pt idx="149">
                  <c:v>596</c:v>
                </c:pt>
                <c:pt idx="150">
                  <c:v>600</c:v>
                </c:pt>
                <c:pt idx="151">
                  <c:v>604</c:v>
                </c:pt>
                <c:pt idx="152">
                  <c:v>608</c:v>
                </c:pt>
                <c:pt idx="153">
                  <c:v>612</c:v>
                </c:pt>
                <c:pt idx="154">
                  <c:v>616</c:v>
                </c:pt>
                <c:pt idx="155">
                  <c:v>620</c:v>
                </c:pt>
                <c:pt idx="156">
                  <c:v>624</c:v>
                </c:pt>
                <c:pt idx="157">
                  <c:v>628</c:v>
                </c:pt>
                <c:pt idx="158">
                  <c:v>632</c:v>
                </c:pt>
                <c:pt idx="159">
                  <c:v>636</c:v>
                </c:pt>
                <c:pt idx="160">
                  <c:v>640</c:v>
                </c:pt>
                <c:pt idx="161">
                  <c:v>644</c:v>
                </c:pt>
                <c:pt idx="162">
                  <c:v>648</c:v>
                </c:pt>
                <c:pt idx="163">
                  <c:v>652</c:v>
                </c:pt>
                <c:pt idx="164">
                  <c:v>656</c:v>
                </c:pt>
                <c:pt idx="165">
                  <c:v>660</c:v>
                </c:pt>
                <c:pt idx="166">
                  <c:v>664</c:v>
                </c:pt>
                <c:pt idx="167">
                  <c:v>668</c:v>
                </c:pt>
                <c:pt idx="168">
                  <c:v>672</c:v>
                </c:pt>
                <c:pt idx="169">
                  <c:v>676</c:v>
                </c:pt>
                <c:pt idx="170">
                  <c:v>680</c:v>
                </c:pt>
                <c:pt idx="171">
                  <c:v>684</c:v>
                </c:pt>
                <c:pt idx="172">
                  <c:v>688</c:v>
                </c:pt>
                <c:pt idx="173">
                  <c:v>692</c:v>
                </c:pt>
                <c:pt idx="174">
                  <c:v>696</c:v>
                </c:pt>
                <c:pt idx="175">
                  <c:v>700</c:v>
                </c:pt>
                <c:pt idx="176">
                  <c:v>704</c:v>
                </c:pt>
                <c:pt idx="177">
                  <c:v>708</c:v>
                </c:pt>
                <c:pt idx="178">
                  <c:v>712</c:v>
                </c:pt>
                <c:pt idx="179">
                  <c:v>716</c:v>
                </c:pt>
                <c:pt idx="180">
                  <c:v>720</c:v>
                </c:pt>
                <c:pt idx="181">
                  <c:v>724</c:v>
                </c:pt>
                <c:pt idx="182">
                  <c:v>728</c:v>
                </c:pt>
                <c:pt idx="183">
                  <c:v>732</c:v>
                </c:pt>
                <c:pt idx="184">
                  <c:v>736</c:v>
                </c:pt>
                <c:pt idx="185">
                  <c:v>740</c:v>
                </c:pt>
                <c:pt idx="186">
                  <c:v>744</c:v>
                </c:pt>
                <c:pt idx="187">
                  <c:v>748</c:v>
                </c:pt>
                <c:pt idx="188">
                  <c:v>752</c:v>
                </c:pt>
                <c:pt idx="189">
                  <c:v>756</c:v>
                </c:pt>
                <c:pt idx="190">
                  <c:v>760</c:v>
                </c:pt>
                <c:pt idx="191">
                  <c:v>764</c:v>
                </c:pt>
                <c:pt idx="192">
                  <c:v>768</c:v>
                </c:pt>
                <c:pt idx="193">
                  <c:v>772</c:v>
                </c:pt>
                <c:pt idx="194">
                  <c:v>776</c:v>
                </c:pt>
                <c:pt idx="195">
                  <c:v>780</c:v>
                </c:pt>
                <c:pt idx="196">
                  <c:v>784</c:v>
                </c:pt>
                <c:pt idx="197">
                  <c:v>788</c:v>
                </c:pt>
                <c:pt idx="198">
                  <c:v>792</c:v>
                </c:pt>
                <c:pt idx="199">
                  <c:v>796</c:v>
                </c:pt>
                <c:pt idx="200">
                  <c:v>800</c:v>
                </c:pt>
                <c:pt idx="201">
                  <c:v>804</c:v>
                </c:pt>
                <c:pt idx="202">
                  <c:v>808</c:v>
                </c:pt>
                <c:pt idx="203">
                  <c:v>812</c:v>
                </c:pt>
                <c:pt idx="204">
                  <c:v>816</c:v>
                </c:pt>
                <c:pt idx="205">
                  <c:v>820</c:v>
                </c:pt>
                <c:pt idx="206">
                  <c:v>824</c:v>
                </c:pt>
                <c:pt idx="207">
                  <c:v>828</c:v>
                </c:pt>
                <c:pt idx="208">
                  <c:v>832</c:v>
                </c:pt>
                <c:pt idx="209">
                  <c:v>836</c:v>
                </c:pt>
                <c:pt idx="210">
                  <c:v>840</c:v>
                </c:pt>
                <c:pt idx="211">
                  <c:v>844</c:v>
                </c:pt>
                <c:pt idx="212">
                  <c:v>848</c:v>
                </c:pt>
                <c:pt idx="213">
                  <c:v>852</c:v>
                </c:pt>
                <c:pt idx="214">
                  <c:v>856</c:v>
                </c:pt>
                <c:pt idx="215">
                  <c:v>860</c:v>
                </c:pt>
                <c:pt idx="216">
                  <c:v>864</c:v>
                </c:pt>
                <c:pt idx="217">
                  <c:v>868</c:v>
                </c:pt>
                <c:pt idx="218">
                  <c:v>872</c:v>
                </c:pt>
                <c:pt idx="219">
                  <c:v>876</c:v>
                </c:pt>
                <c:pt idx="220">
                  <c:v>880</c:v>
                </c:pt>
                <c:pt idx="221">
                  <c:v>884</c:v>
                </c:pt>
                <c:pt idx="222">
                  <c:v>888</c:v>
                </c:pt>
                <c:pt idx="223">
                  <c:v>892</c:v>
                </c:pt>
                <c:pt idx="224">
                  <c:v>896</c:v>
                </c:pt>
                <c:pt idx="225">
                  <c:v>900</c:v>
                </c:pt>
                <c:pt idx="226">
                  <c:v>904</c:v>
                </c:pt>
                <c:pt idx="227">
                  <c:v>908</c:v>
                </c:pt>
                <c:pt idx="228">
                  <c:v>912</c:v>
                </c:pt>
                <c:pt idx="229">
                  <c:v>916</c:v>
                </c:pt>
                <c:pt idx="230">
                  <c:v>920</c:v>
                </c:pt>
                <c:pt idx="231">
                  <c:v>924</c:v>
                </c:pt>
                <c:pt idx="232">
                  <c:v>928</c:v>
                </c:pt>
                <c:pt idx="233">
                  <c:v>932</c:v>
                </c:pt>
                <c:pt idx="234">
                  <c:v>936</c:v>
                </c:pt>
                <c:pt idx="235">
                  <c:v>940</c:v>
                </c:pt>
                <c:pt idx="236">
                  <c:v>944</c:v>
                </c:pt>
                <c:pt idx="237">
                  <c:v>948</c:v>
                </c:pt>
                <c:pt idx="238">
                  <c:v>952</c:v>
                </c:pt>
                <c:pt idx="239">
                  <c:v>956</c:v>
                </c:pt>
                <c:pt idx="240">
                  <c:v>960</c:v>
                </c:pt>
                <c:pt idx="241">
                  <c:v>964</c:v>
                </c:pt>
                <c:pt idx="242">
                  <c:v>968</c:v>
                </c:pt>
                <c:pt idx="243">
                  <c:v>972</c:v>
                </c:pt>
                <c:pt idx="244">
                  <c:v>976</c:v>
                </c:pt>
                <c:pt idx="245">
                  <c:v>980</c:v>
                </c:pt>
                <c:pt idx="246">
                  <c:v>984</c:v>
                </c:pt>
                <c:pt idx="247">
                  <c:v>988</c:v>
                </c:pt>
                <c:pt idx="248">
                  <c:v>992</c:v>
                </c:pt>
                <c:pt idx="249">
                  <c:v>996</c:v>
                </c:pt>
                <c:pt idx="250">
                  <c:v>1000</c:v>
                </c:pt>
                <c:pt idx="251">
                  <c:v>1004</c:v>
                </c:pt>
                <c:pt idx="252">
                  <c:v>1008</c:v>
                </c:pt>
                <c:pt idx="253">
                  <c:v>1012</c:v>
                </c:pt>
                <c:pt idx="254">
                  <c:v>1016</c:v>
                </c:pt>
                <c:pt idx="255">
                  <c:v>1020</c:v>
                </c:pt>
                <c:pt idx="256">
                  <c:v>1024</c:v>
                </c:pt>
                <c:pt idx="257">
                  <c:v>1028</c:v>
                </c:pt>
                <c:pt idx="258">
                  <c:v>1032</c:v>
                </c:pt>
                <c:pt idx="259">
                  <c:v>1036</c:v>
                </c:pt>
                <c:pt idx="260">
                  <c:v>1040</c:v>
                </c:pt>
                <c:pt idx="261">
                  <c:v>1044</c:v>
                </c:pt>
                <c:pt idx="262">
                  <c:v>1048</c:v>
                </c:pt>
                <c:pt idx="263">
                  <c:v>1052</c:v>
                </c:pt>
                <c:pt idx="264">
                  <c:v>1056</c:v>
                </c:pt>
                <c:pt idx="265">
                  <c:v>1060</c:v>
                </c:pt>
                <c:pt idx="266">
                  <c:v>1064</c:v>
                </c:pt>
                <c:pt idx="267">
                  <c:v>1068</c:v>
                </c:pt>
                <c:pt idx="268">
                  <c:v>1072</c:v>
                </c:pt>
                <c:pt idx="269">
                  <c:v>1076</c:v>
                </c:pt>
                <c:pt idx="270">
                  <c:v>1080</c:v>
                </c:pt>
                <c:pt idx="271">
                  <c:v>1084</c:v>
                </c:pt>
                <c:pt idx="272">
                  <c:v>1088</c:v>
                </c:pt>
                <c:pt idx="273">
                  <c:v>1092</c:v>
                </c:pt>
                <c:pt idx="274">
                  <c:v>1096</c:v>
                </c:pt>
                <c:pt idx="275">
                  <c:v>1100</c:v>
                </c:pt>
                <c:pt idx="276">
                  <c:v>1104</c:v>
                </c:pt>
                <c:pt idx="277">
                  <c:v>1108</c:v>
                </c:pt>
                <c:pt idx="278">
                  <c:v>1112</c:v>
                </c:pt>
                <c:pt idx="279">
                  <c:v>1116</c:v>
                </c:pt>
                <c:pt idx="280">
                  <c:v>1120</c:v>
                </c:pt>
                <c:pt idx="281">
                  <c:v>1124</c:v>
                </c:pt>
                <c:pt idx="282">
                  <c:v>1128</c:v>
                </c:pt>
                <c:pt idx="283">
                  <c:v>1132</c:v>
                </c:pt>
                <c:pt idx="284">
                  <c:v>1136</c:v>
                </c:pt>
                <c:pt idx="285">
                  <c:v>1140</c:v>
                </c:pt>
                <c:pt idx="286">
                  <c:v>1144</c:v>
                </c:pt>
                <c:pt idx="287">
                  <c:v>1148</c:v>
                </c:pt>
                <c:pt idx="288">
                  <c:v>1152</c:v>
                </c:pt>
                <c:pt idx="289">
                  <c:v>1156</c:v>
                </c:pt>
                <c:pt idx="290">
                  <c:v>1160</c:v>
                </c:pt>
                <c:pt idx="291">
                  <c:v>1164</c:v>
                </c:pt>
                <c:pt idx="292">
                  <c:v>1168</c:v>
                </c:pt>
                <c:pt idx="293">
                  <c:v>1172</c:v>
                </c:pt>
                <c:pt idx="294">
                  <c:v>1176</c:v>
                </c:pt>
                <c:pt idx="295">
                  <c:v>1180</c:v>
                </c:pt>
                <c:pt idx="296">
                  <c:v>1184</c:v>
                </c:pt>
                <c:pt idx="297">
                  <c:v>1188</c:v>
                </c:pt>
                <c:pt idx="298">
                  <c:v>1192</c:v>
                </c:pt>
                <c:pt idx="299">
                  <c:v>1196</c:v>
                </c:pt>
                <c:pt idx="300">
                  <c:v>1200</c:v>
                </c:pt>
                <c:pt idx="301">
                  <c:v>1204</c:v>
                </c:pt>
                <c:pt idx="302">
                  <c:v>1208</c:v>
                </c:pt>
                <c:pt idx="303">
                  <c:v>1212</c:v>
                </c:pt>
                <c:pt idx="304">
                  <c:v>1216</c:v>
                </c:pt>
                <c:pt idx="305">
                  <c:v>1220</c:v>
                </c:pt>
                <c:pt idx="306">
                  <c:v>1224</c:v>
                </c:pt>
                <c:pt idx="307">
                  <c:v>1228</c:v>
                </c:pt>
                <c:pt idx="308">
                  <c:v>1232</c:v>
                </c:pt>
                <c:pt idx="309">
                  <c:v>1236</c:v>
                </c:pt>
                <c:pt idx="310">
                  <c:v>1240</c:v>
                </c:pt>
                <c:pt idx="311">
                  <c:v>1244</c:v>
                </c:pt>
                <c:pt idx="312">
                  <c:v>1248</c:v>
                </c:pt>
                <c:pt idx="313">
                  <c:v>1252</c:v>
                </c:pt>
                <c:pt idx="314">
                  <c:v>1256</c:v>
                </c:pt>
                <c:pt idx="315">
                  <c:v>1260</c:v>
                </c:pt>
                <c:pt idx="316">
                  <c:v>1264</c:v>
                </c:pt>
                <c:pt idx="317">
                  <c:v>1268</c:v>
                </c:pt>
                <c:pt idx="318">
                  <c:v>1272</c:v>
                </c:pt>
                <c:pt idx="319">
                  <c:v>1276</c:v>
                </c:pt>
                <c:pt idx="320">
                  <c:v>1280</c:v>
                </c:pt>
                <c:pt idx="321">
                  <c:v>1284</c:v>
                </c:pt>
                <c:pt idx="322">
                  <c:v>1288</c:v>
                </c:pt>
                <c:pt idx="323">
                  <c:v>1292</c:v>
                </c:pt>
                <c:pt idx="324">
                  <c:v>1296</c:v>
                </c:pt>
                <c:pt idx="325">
                  <c:v>1300</c:v>
                </c:pt>
                <c:pt idx="326">
                  <c:v>1304</c:v>
                </c:pt>
                <c:pt idx="327">
                  <c:v>1308</c:v>
                </c:pt>
                <c:pt idx="328">
                  <c:v>1312</c:v>
                </c:pt>
                <c:pt idx="329">
                  <c:v>1316</c:v>
                </c:pt>
                <c:pt idx="330">
                  <c:v>1320</c:v>
                </c:pt>
                <c:pt idx="331">
                  <c:v>1324</c:v>
                </c:pt>
                <c:pt idx="332">
                  <c:v>1328</c:v>
                </c:pt>
                <c:pt idx="333">
                  <c:v>1332</c:v>
                </c:pt>
                <c:pt idx="334">
                  <c:v>1336</c:v>
                </c:pt>
                <c:pt idx="335">
                  <c:v>1340</c:v>
                </c:pt>
                <c:pt idx="336">
                  <c:v>1344</c:v>
                </c:pt>
                <c:pt idx="337">
                  <c:v>1348</c:v>
                </c:pt>
                <c:pt idx="338">
                  <c:v>1352</c:v>
                </c:pt>
                <c:pt idx="339">
                  <c:v>1356</c:v>
                </c:pt>
                <c:pt idx="340">
                  <c:v>1360</c:v>
                </c:pt>
                <c:pt idx="341">
                  <c:v>1364</c:v>
                </c:pt>
                <c:pt idx="342">
                  <c:v>1368</c:v>
                </c:pt>
                <c:pt idx="343">
                  <c:v>1372</c:v>
                </c:pt>
                <c:pt idx="344">
                  <c:v>1376</c:v>
                </c:pt>
                <c:pt idx="345">
                  <c:v>1380</c:v>
                </c:pt>
                <c:pt idx="346">
                  <c:v>1384</c:v>
                </c:pt>
                <c:pt idx="347">
                  <c:v>1388</c:v>
                </c:pt>
                <c:pt idx="348">
                  <c:v>1392</c:v>
                </c:pt>
                <c:pt idx="349">
                  <c:v>1396</c:v>
                </c:pt>
                <c:pt idx="350">
                  <c:v>1400</c:v>
                </c:pt>
                <c:pt idx="351">
                  <c:v>1404</c:v>
                </c:pt>
                <c:pt idx="352">
                  <c:v>1408</c:v>
                </c:pt>
                <c:pt idx="353">
                  <c:v>1412</c:v>
                </c:pt>
                <c:pt idx="354">
                  <c:v>1416</c:v>
                </c:pt>
                <c:pt idx="355">
                  <c:v>1420</c:v>
                </c:pt>
                <c:pt idx="356">
                  <c:v>1424</c:v>
                </c:pt>
                <c:pt idx="357">
                  <c:v>1428</c:v>
                </c:pt>
                <c:pt idx="358">
                  <c:v>1432</c:v>
                </c:pt>
                <c:pt idx="359">
                  <c:v>1436</c:v>
                </c:pt>
                <c:pt idx="360">
                  <c:v>1440</c:v>
                </c:pt>
                <c:pt idx="361">
                  <c:v>1444</c:v>
                </c:pt>
                <c:pt idx="362">
                  <c:v>1448</c:v>
                </c:pt>
                <c:pt idx="363">
                  <c:v>1452</c:v>
                </c:pt>
                <c:pt idx="364">
                  <c:v>1456</c:v>
                </c:pt>
                <c:pt idx="365">
                  <c:v>1460</c:v>
                </c:pt>
                <c:pt idx="366">
                  <c:v>1464</c:v>
                </c:pt>
                <c:pt idx="367">
                  <c:v>1468</c:v>
                </c:pt>
                <c:pt idx="368">
                  <c:v>1472</c:v>
                </c:pt>
                <c:pt idx="369">
                  <c:v>1476</c:v>
                </c:pt>
                <c:pt idx="370">
                  <c:v>1480</c:v>
                </c:pt>
                <c:pt idx="371">
                  <c:v>1484</c:v>
                </c:pt>
                <c:pt idx="372">
                  <c:v>1488</c:v>
                </c:pt>
                <c:pt idx="373">
                  <c:v>1492</c:v>
                </c:pt>
                <c:pt idx="374">
                  <c:v>1496</c:v>
                </c:pt>
                <c:pt idx="375">
                  <c:v>1500</c:v>
                </c:pt>
                <c:pt idx="376">
                  <c:v>1504</c:v>
                </c:pt>
                <c:pt idx="377">
                  <c:v>1508</c:v>
                </c:pt>
                <c:pt idx="378">
                  <c:v>1512</c:v>
                </c:pt>
                <c:pt idx="379">
                  <c:v>1516</c:v>
                </c:pt>
                <c:pt idx="380">
                  <c:v>1520</c:v>
                </c:pt>
                <c:pt idx="381">
                  <c:v>1524</c:v>
                </c:pt>
                <c:pt idx="382">
                  <c:v>1528</c:v>
                </c:pt>
                <c:pt idx="383">
                  <c:v>1532</c:v>
                </c:pt>
                <c:pt idx="384">
                  <c:v>1536</c:v>
                </c:pt>
                <c:pt idx="385">
                  <c:v>1540</c:v>
                </c:pt>
                <c:pt idx="386">
                  <c:v>1544</c:v>
                </c:pt>
                <c:pt idx="387">
                  <c:v>1548</c:v>
                </c:pt>
                <c:pt idx="388">
                  <c:v>1552</c:v>
                </c:pt>
                <c:pt idx="389">
                  <c:v>1556</c:v>
                </c:pt>
                <c:pt idx="390">
                  <c:v>1560</c:v>
                </c:pt>
                <c:pt idx="391">
                  <c:v>1564</c:v>
                </c:pt>
                <c:pt idx="392">
                  <c:v>1568</c:v>
                </c:pt>
                <c:pt idx="393">
                  <c:v>1572</c:v>
                </c:pt>
                <c:pt idx="394">
                  <c:v>1576</c:v>
                </c:pt>
                <c:pt idx="395">
                  <c:v>1580</c:v>
                </c:pt>
                <c:pt idx="396">
                  <c:v>1584</c:v>
                </c:pt>
                <c:pt idx="397">
                  <c:v>1588</c:v>
                </c:pt>
                <c:pt idx="398">
                  <c:v>1592</c:v>
                </c:pt>
                <c:pt idx="399">
                  <c:v>1596</c:v>
                </c:pt>
                <c:pt idx="400">
                  <c:v>1600</c:v>
                </c:pt>
                <c:pt idx="401">
                  <c:v>1604</c:v>
                </c:pt>
                <c:pt idx="402">
                  <c:v>1608</c:v>
                </c:pt>
                <c:pt idx="403">
                  <c:v>1612</c:v>
                </c:pt>
                <c:pt idx="404">
                  <c:v>1616</c:v>
                </c:pt>
                <c:pt idx="405">
                  <c:v>1620</c:v>
                </c:pt>
                <c:pt idx="406">
                  <c:v>1624</c:v>
                </c:pt>
                <c:pt idx="407">
                  <c:v>1628</c:v>
                </c:pt>
                <c:pt idx="408">
                  <c:v>1632</c:v>
                </c:pt>
                <c:pt idx="409">
                  <c:v>1636</c:v>
                </c:pt>
                <c:pt idx="410">
                  <c:v>1640</c:v>
                </c:pt>
                <c:pt idx="411">
                  <c:v>1644</c:v>
                </c:pt>
                <c:pt idx="412">
                  <c:v>1648</c:v>
                </c:pt>
                <c:pt idx="413">
                  <c:v>1652</c:v>
                </c:pt>
                <c:pt idx="414">
                  <c:v>1656</c:v>
                </c:pt>
                <c:pt idx="415">
                  <c:v>1660</c:v>
                </c:pt>
                <c:pt idx="416">
                  <c:v>1664</c:v>
                </c:pt>
                <c:pt idx="417">
                  <c:v>1668</c:v>
                </c:pt>
                <c:pt idx="418">
                  <c:v>1672</c:v>
                </c:pt>
                <c:pt idx="419">
                  <c:v>1676</c:v>
                </c:pt>
                <c:pt idx="420">
                  <c:v>1680</c:v>
                </c:pt>
                <c:pt idx="421">
                  <c:v>1684</c:v>
                </c:pt>
                <c:pt idx="422">
                  <c:v>1688</c:v>
                </c:pt>
                <c:pt idx="423">
                  <c:v>1692</c:v>
                </c:pt>
                <c:pt idx="424">
                  <c:v>1696</c:v>
                </c:pt>
                <c:pt idx="425">
                  <c:v>1700</c:v>
                </c:pt>
                <c:pt idx="426">
                  <c:v>1704</c:v>
                </c:pt>
                <c:pt idx="427">
                  <c:v>1708</c:v>
                </c:pt>
                <c:pt idx="428">
                  <c:v>1712</c:v>
                </c:pt>
                <c:pt idx="429">
                  <c:v>1716</c:v>
                </c:pt>
                <c:pt idx="430">
                  <c:v>1720</c:v>
                </c:pt>
                <c:pt idx="431">
                  <c:v>1724</c:v>
                </c:pt>
                <c:pt idx="432">
                  <c:v>1728</c:v>
                </c:pt>
                <c:pt idx="433">
                  <c:v>1732</c:v>
                </c:pt>
                <c:pt idx="434">
                  <c:v>1736</c:v>
                </c:pt>
                <c:pt idx="435">
                  <c:v>1740</c:v>
                </c:pt>
                <c:pt idx="436">
                  <c:v>1744</c:v>
                </c:pt>
                <c:pt idx="437">
                  <c:v>1748</c:v>
                </c:pt>
                <c:pt idx="438">
                  <c:v>1752</c:v>
                </c:pt>
                <c:pt idx="439">
                  <c:v>1756</c:v>
                </c:pt>
                <c:pt idx="440">
                  <c:v>1760</c:v>
                </c:pt>
                <c:pt idx="441">
                  <c:v>1764</c:v>
                </c:pt>
                <c:pt idx="442">
                  <c:v>1768</c:v>
                </c:pt>
                <c:pt idx="443">
                  <c:v>1772</c:v>
                </c:pt>
                <c:pt idx="444">
                  <c:v>1776</c:v>
                </c:pt>
                <c:pt idx="445">
                  <c:v>1780</c:v>
                </c:pt>
                <c:pt idx="446">
                  <c:v>1784</c:v>
                </c:pt>
                <c:pt idx="447">
                  <c:v>1788</c:v>
                </c:pt>
                <c:pt idx="448">
                  <c:v>1792</c:v>
                </c:pt>
                <c:pt idx="449">
                  <c:v>1796</c:v>
                </c:pt>
                <c:pt idx="450">
                  <c:v>1800</c:v>
                </c:pt>
                <c:pt idx="451">
                  <c:v>1804</c:v>
                </c:pt>
                <c:pt idx="452">
                  <c:v>1808</c:v>
                </c:pt>
                <c:pt idx="453">
                  <c:v>1812</c:v>
                </c:pt>
                <c:pt idx="454">
                  <c:v>1816</c:v>
                </c:pt>
                <c:pt idx="455">
                  <c:v>1820</c:v>
                </c:pt>
                <c:pt idx="456">
                  <c:v>1824</c:v>
                </c:pt>
                <c:pt idx="457">
                  <c:v>1828</c:v>
                </c:pt>
                <c:pt idx="458">
                  <c:v>1832</c:v>
                </c:pt>
                <c:pt idx="459">
                  <c:v>1836</c:v>
                </c:pt>
                <c:pt idx="460">
                  <c:v>1840</c:v>
                </c:pt>
                <c:pt idx="461">
                  <c:v>1844</c:v>
                </c:pt>
                <c:pt idx="462">
                  <c:v>1848</c:v>
                </c:pt>
                <c:pt idx="463">
                  <c:v>1852</c:v>
                </c:pt>
                <c:pt idx="464">
                  <c:v>1856</c:v>
                </c:pt>
                <c:pt idx="465">
                  <c:v>1860</c:v>
                </c:pt>
                <c:pt idx="466">
                  <c:v>1864</c:v>
                </c:pt>
                <c:pt idx="467">
                  <c:v>1868</c:v>
                </c:pt>
                <c:pt idx="468">
                  <c:v>1872</c:v>
                </c:pt>
                <c:pt idx="469">
                  <c:v>1876</c:v>
                </c:pt>
                <c:pt idx="470">
                  <c:v>1880</c:v>
                </c:pt>
                <c:pt idx="471">
                  <c:v>1884</c:v>
                </c:pt>
                <c:pt idx="472">
                  <c:v>1888</c:v>
                </c:pt>
                <c:pt idx="473">
                  <c:v>1892</c:v>
                </c:pt>
                <c:pt idx="474">
                  <c:v>1896</c:v>
                </c:pt>
                <c:pt idx="475">
                  <c:v>1900</c:v>
                </c:pt>
                <c:pt idx="476">
                  <c:v>1904</c:v>
                </c:pt>
                <c:pt idx="477">
                  <c:v>1908</c:v>
                </c:pt>
                <c:pt idx="478">
                  <c:v>1912</c:v>
                </c:pt>
                <c:pt idx="479">
                  <c:v>1916</c:v>
                </c:pt>
                <c:pt idx="480">
                  <c:v>1920</c:v>
                </c:pt>
                <c:pt idx="481">
                  <c:v>1924</c:v>
                </c:pt>
                <c:pt idx="482">
                  <c:v>1928</c:v>
                </c:pt>
                <c:pt idx="483">
                  <c:v>1932</c:v>
                </c:pt>
                <c:pt idx="484">
                  <c:v>1936</c:v>
                </c:pt>
                <c:pt idx="485">
                  <c:v>1940</c:v>
                </c:pt>
                <c:pt idx="486">
                  <c:v>1944</c:v>
                </c:pt>
                <c:pt idx="487">
                  <c:v>1948</c:v>
                </c:pt>
                <c:pt idx="488">
                  <c:v>1952</c:v>
                </c:pt>
                <c:pt idx="489">
                  <c:v>1956</c:v>
                </c:pt>
                <c:pt idx="490">
                  <c:v>1960</c:v>
                </c:pt>
                <c:pt idx="491">
                  <c:v>1964</c:v>
                </c:pt>
                <c:pt idx="492">
                  <c:v>1968</c:v>
                </c:pt>
                <c:pt idx="493">
                  <c:v>1972</c:v>
                </c:pt>
                <c:pt idx="494">
                  <c:v>1976</c:v>
                </c:pt>
                <c:pt idx="495">
                  <c:v>1980</c:v>
                </c:pt>
                <c:pt idx="496">
                  <c:v>1984</c:v>
                </c:pt>
                <c:pt idx="497">
                  <c:v>1988</c:v>
                </c:pt>
                <c:pt idx="498">
                  <c:v>1992</c:v>
                </c:pt>
                <c:pt idx="499">
                  <c:v>1996</c:v>
                </c:pt>
                <c:pt idx="500">
                  <c:v>2000</c:v>
                </c:pt>
              </c:numCache>
            </c:numRef>
          </c:xVal>
          <c:yVal>
            <c:numRef>
              <c:f>'221.C0'!$Y$6:$Y$506</c:f>
              <c:numCache>
                <c:formatCode>0.00</c:formatCode>
                <c:ptCount val="501"/>
                <c:pt idx="0">
                  <c:v>0</c:v>
                </c:pt>
                <c:pt idx="1">
                  <c:v>6.1799999999999997E-3</c:v>
                </c:pt>
                <c:pt idx="2">
                  <c:v>1.2359999999999999E-2</c:v>
                </c:pt>
                <c:pt idx="3">
                  <c:v>1.8540000000000001E-2</c:v>
                </c:pt>
                <c:pt idx="4">
                  <c:v>2.4719999999999999E-2</c:v>
                </c:pt>
                <c:pt idx="5">
                  <c:v>3.0899999999999997E-2</c:v>
                </c:pt>
                <c:pt idx="6">
                  <c:v>3.7080000000000002E-2</c:v>
                </c:pt>
                <c:pt idx="7">
                  <c:v>4.326E-2</c:v>
                </c:pt>
                <c:pt idx="8">
                  <c:v>4.9439999999999998E-2</c:v>
                </c:pt>
                <c:pt idx="9">
                  <c:v>5.5619999999999996E-2</c:v>
                </c:pt>
                <c:pt idx="10">
                  <c:v>6.1799999999999994E-2</c:v>
                </c:pt>
                <c:pt idx="11">
                  <c:v>6.7979999999999999E-2</c:v>
                </c:pt>
                <c:pt idx="12">
                  <c:v>7.4160000000000004E-2</c:v>
                </c:pt>
                <c:pt idx="13">
                  <c:v>8.0339999999999995E-2</c:v>
                </c:pt>
                <c:pt idx="14">
                  <c:v>8.652E-2</c:v>
                </c:pt>
                <c:pt idx="15">
                  <c:v>9.2699999999999991E-2</c:v>
                </c:pt>
                <c:pt idx="16">
                  <c:v>9.8879999999999996E-2</c:v>
                </c:pt>
                <c:pt idx="17">
                  <c:v>0.10506</c:v>
                </c:pt>
                <c:pt idx="18">
                  <c:v>0.11123999999999999</c:v>
                </c:pt>
                <c:pt idx="19">
                  <c:v>0.11742</c:v>
                </c:pt>
                <c:pt idx="20">
                  <c:v>0.12359999999999999</c:v>
                </c:pt>
                <c:pt idx="21">
                  <c:v>0.12978000000000001</c:v>
                </c:pt>
                <c:pt idx="22">
                  <c:v>0.13596</c:v>
                </c:pt>
                <c:pt idx="23">
                  <c:v>0.14213999999999999</c:v>
                </c:pt>
                <c:pt idx="24">
                  <c:v>0.14832000000000001</c:v>
                </c:pt>
                <c:pt idx="25">
                  <c:v>0.1545</c:v>
                </c:pt>
                <c:pt idx="26">
                  <c:v>0.16067999999999999</c:v>
                </c:pt>
                <c:pt idx="27">
                  <c:v>0.16685999999999998</c:v>
                </c:pt>
                <c:pt idx="28">
                  <c:v>0.17304</c:v>
                </c:pt>
                <c:pt idx="29">
                  <c:v>0.17921999999999999</c:v>
                </c:pt>
                <c:pt idx="30">
                  <c:v>0.18539999999999998</c:v>
                </c:pt>
                <c:pt idx="31">
                  <c:v>0.19158</c:v>
                </c:pt>
                <c:pt idx="32">
                  <c:v>0.19775999999999999</c:v>
                </c:pt>
                <c:pt idx="33">
                  <c:v>0.20393999999999998</c:v>
                </c:pt>
                <c:pt idx="34">
                  <c:v>0.21012</c:v>
                </c:pt>
                <c:pt idx="35">
                  <c:v>0.21629999999999999</c:v>
                </c:pt>
                <c:pt idx="36">
                  <c:v>0.22247999999999998</c:v>
                </c:pt>
                <c:pt idx="37">
                  <c:v>0.22866</c:v>
                </c:pt>
                <c:pt idx="38">
                  <c:v>0.23483999999999999</c:v>
                </c:pt>
                <c:pt idx="39">
                  <c:v>0.24101999999999998</c:v>
                </c:pt>
                <c:pt idx="40">
                  <c:v>0.24719999999999998</c:v>
                </c:pt>
                <c:pt idx="41">
                  <c:v>0.25337999999999999</c:v>
                </c:pt>
                <c:pt idx="42">
                  <c:v>0.25956000000000001</c:v>
                </c:pt>
                <c:pt idx="43">
                  <c:v>0.26573999999999998</c:v>
                </c:pt>
                <c:pt idx="44">
                  <c:v>0.27192</c:v>
                </c:pt>
                <c:pt idx="45">
                  <c:v>0.27810000000000001</c:v>
                </c:pt>
                <c:pt idx="46">
                  <c:v>0.28427999999999998</c:v>
                </c:pt>
                <c:pt idx="47">
                  <c:v>0.29046</c:v>
                </c:pt>
                <c:pt idx="48">
                  <c:v>0.29664000000000001</c:v>
                </c:pt>
                <c:pt idx="49">
                  <c:v>0.30281999999999998</c:v>
                </c:pt>
                <c:pt idx="50">
                  <c:v>0.309</c:v>
                </c:pt>
                <c:pt idx="51">
                  <c:v>0.31517999999999996</c:v>
                </c:pt>
                <c:pt idx="52">
                  <c:v>0.32135999999999998</c:v>
                </c:pt>
                <c:pt idx="53">
                  <c:v>0.32754</c:v>
                </c:pt>
                <c:pt idx="54">
                  <c:v>0.33371999999999996</c:v>
                </c:pt>
                <c:pt idx="55">
                  <c:v>0.33989999999999998</c:v>
                </c:pt>
                <c:pt idx="56">
                  <c:v>0.34608</c:v>
                </c:pt>
                <c:pt idx="57">
                  <c:v>0.35225999999999996</c:v>
                </c:pt>
                <c:pt idx="58">
                  <c:v>0.35843999999999998</c:v>
                </c:pt>
                <c:pt idx="59">
                  <c:v>0.36462</c:v>
                </c:pt>
                <c:pt idx="60">
                  <c:v>0.37079999999999996</c:v>
                </c:pt>
                <c:pt idx="61">
                  <c:v>0.37697999999999998</c:v>
                </c:pt>
                <c:pt idx="62">
                  <c:v>0.38316</c:v>
                </c:pt>
                <c:pt idx="63">
                  <c:v>0.38933999999999996</c:v>
                </c:pt>
                <c:pt idx="64">
                  <c:v>0.39551999999999998</c:v>
                </c:pt>
                <c:pt idx="65">
                  <c:v>0.4017</c:v>
                </c:pt>
                <c:pt idx="66">
                  <c:v>0.40787999999999996</c:v>
                </c:pt>
                <c:pt idx="67">
                  <c:v>0.41405999999999998</c:v>
                </c:pt>
                <c:pt idx="68">
                  <c:v>0.42024</c:v>
                </c:pt>
                <c:pt idx="69">
                  <c:v>0.42641999999999997</c:v>
                </c:pt>
                <c:pt idx="70">
                  <c:v>0.43259999999999998</c:v>
                </c:pt>
                <c:pt idx="71">
                  <c:v>0.43878</c:v>
                </c:pt>
                <c:pt idx="72">
                  <c:v>0.44495999999999997</c:v>
                </c:pt>
                <c:pt idx="73">
                  <c:v>0.45113999999999999</c:v>
                </c:pt>
                <c:pt idx="74">
                  <c:v>0.45732</c:v>
                </c:pt>
                <c:pt idx="75">
                  <c:v>0.46349999999999997</c:v>
                </c:pt>
                <c:pt idx="76">
                  <c:v>0.46967999999999999</c:v>
                </c:pt>
                <c:pt idx="77">
                  <c:v>0.47586000000000001</c:v>
                </c:pt>
                <c:pt idx="78">
                  <c:v>0.48203999999999997</c:v>
                </c:pt>
                <c:pt idx="79">
                  <c:v>0.48821999999999999</c:v>
                </c:pt>
                <c:pt idx="80">
                  <c:v>0.49439999999999995</c:v>
                </c:pt>
                <c:pt idx="81">
                  <c:v>0.50058000000000002</c:v>
                </c:pt>
                <c:pt idx="82">
                  <c:v>0.50675999999999999</c:v>
                </c:pt>
                <c:pt idx="83">
                  <c:v>0.51293999999999995</c:v>
                </c:pt>
                <c:pt idx="84">
                  <c:v>0.51912000000000003</c:v>
                </c:pt>
                <c:pt idx="85">
                  <c:v>0.52529999999999999</c:v>
                </c:pt>
                <c:pt idx="86">
                  <c:v>0.53147999999999995</c:v>
                </c:pt>
                <c:pt idx="87">
                  <c:v>0.53766000000000003</c:v>
                </c:pt>
                <c:pt idx="88">
                  <c:v>0.54383999999999999</c:v>
                </c:pt>
                <c:pt idx="89">
                  <c:v>0.55001999999999995</c:v>
                </c:pt>
                <c:pt idx="90">
                  <c:v>0.55620000000000003</c:v>
                </c:pt>
                <c:pt idx="91">
                  <c:v>0.56237999999999999</c:v>
                </c:pt>
                <c:pt idx="92">
                  <c:v>0.56855999999999995</c:v>
                </c:pt>
                <c:pt idx="93">
                  <c:v>0.57474000000000003</c:v>
                </c:pt>
                <c:pt idx="94">
                  <c:v>0.58091999999999999</c:v>
                </c:pt>
                <c:pt idx="95">
                  <c:v>0.58709999999999996</c:v>
                </c:pt>
                <c:pt idx="96">
                  <c:v>0.59328000000000003</c:v>
                </c:pt>
                <c:pt idx="97">
                  <c:v>0.59945999999999999</c:v>
                </c:pt>
                <c:pt idx="98">
                  <c:v>0.60563999999999996</c:v>
                </c:pt>
                <c:pt idx="99">
                  <c:v>0.61181999999999992</c:v>
                </c:pt>
                <c:pt idx="100">
                  <c:v>0.61799999999999999</c:v>
                </c:pt>
                <c:pt idx="101">
                  <c:v>0.62417999999999996</c:v>
                </c:pt>
                <c:pt idx="102">
                  <c:v>0.63035999999999992</c:v>
                </c:pt>
                <c:pt idx="103">
                  <c:v>0.63653999999999999</c:v>
                </c:pt>
                <c:pt idx="104">
                  <c:v>0.64271999999999996</c:v>
                </c:pt>
                <c:pt idx="105">
                  <c:v>0.64889999999999992</c:v>
                </c:pt>
                <c:pt idx="106">
                  <c:v>0.65508</c:v>
                </c:pt>
                <c:pt idx="107">
                  <c:v>0.66125999999999996</c:v>
                </c:pt>
                <c:pt idx="108">
                  <c:v>0.66743999999999992</c:v>
                </c:pt>
                <c:pt idx="109">
                  <c:v>2.2972359999999998</c:v>
                </c:pt>
                <c:pt idx="110">
                  <c:v>2.3024399999999998</c:v>
                </c:pt>
                <c:pt idx="111">
                  <c:v>2.3076439999999998</c:v>
                </c:pt>
                <c:pt idx="112">
                  <c:v>2.3128479999999998</c:v>
                </c:pt>
                <c:pt idx="113">
                  <c:v>2.3180519999999998</c:v>
                </c:pt>
                <c:pt idx="114">
                  <c:v>2.3232559999999998</c:v>
                </c:pt>
                <c:pt idx="115">
                  <c:v>2.3284599999999998</c:v>
                </c:pt>
                <c:pt idx="116">
                  <c:v>2.3336639999999997</c:v>
                </c:pt>
                <c:pt idx="117">
                  <c:v>2.3388680000000002</c:v>
                </c:pt>
                <c:pt idx="118">
                  <c:v>2.3440720000000002</c:v>
                </c:pt>
                <c:pt idx="119">
                  <c:v>2.3492760000000001</c:v>
                </c:pt>
                <c:pt idx="120">
                  <c:v>2.3544800000000001</c:v>
                </c:pt>
                <c:pt idx="121">
                  <c:v>2.3596840000000001</c:v>
                </c:pt>
                <c:pt idx="122">
                  <c:v>2.3648880000000001</c:v>
                </c:pt>
                <c:pt idx="123">
                  <c:v>2.3700920000000001</c:v>
                </c:pt>
                <c:pt idx="124">
                  <c:v>2.3752960000000001</c:v>
                </c:pt>
                <c:pt idx="125">
                  <c:v>2.3805000000000001</c:v>
                </c:pt>
                <c:pt idx="126">
                  <c:v>2.385704</c:v>
                </c:pt>
                <c:pt idx="127">
                  <c:v>2.390908</c:v>
                </c:pt>
                <c:pt idx="128">
                  <c:v>2.396112</c:v>
                </c:pt>
                <c:pt idx="129">
                  <c:v>2.401316</c:v>
                </c:pt>
                <c:pt idx="130">
                  <c:v>2.40652</c:v>
                </c:pt>
                <c:pt idx="131">
                  <c:v>2.411724</c:v>
                </c:pt>
                <c:pt idx="132">
                  <c:v>2.416928</c:v>
                </c:pt>
                <c:pt idx="133">
                  <c:v>2.422132</c:v>
                </c:pt>
                <c:pt idx="134">
                  <c:v>2.4273359999999999</c:v>
                </c:pt>
                <c:pt idx="135">
                  <c:v>2.4325399999999999</c:v>
                </c:pt>
                <c:pt idx="136">
                  <c:v>2.4377439999999999</c:v>
                </c:pt>
                <c:pt idx="137">
                  <c:v>2.4429479999999999</c:v>
                </c:pt>
                <c:pt idx="138">
                  <c:v>2.4481519999999999</c:v>
                </c:pt>
                <c:pt idx="139">
                  <c:v>2.4533559999999999</c:v>
                </c:pt>
                <c:pt idx="140">
                  <c:v>2.4585600000000003</c:v>
                </c:pt>
                <c:pt idx="141">
                  <c:v>2.4637640000000003</c:v>
                </c:pt>
                <c:pt idx="142">
                  <c:v>2.4689680000000003</c:v>
                </c:pt>
                <c:pt idx="143">
                  <c:v>2.4741720000000003</c:v>
                </c:pt>
                <c:pt idx="144">
                  <c:v>2.4793760000000002</c:v>
                </c:pt>
                <c:pt idx="145">
                  <c:v>2.4845800000000002</c:v>
                </c:pt>
                <c:pt idx="146">
                  <c:v>2.4897840000000002</c:v>
                </c:pt>
                <c:pt idx="147">
                  <c:v>2.4949880000000002</c:v>
                </c:pt>
                <c:pt idx="148">
                  <c:v>2.5001920000000002</c:v>
                </c:pt>
                <c:pt idx="149">
                  <c:v>2.5053960000000002</c:v>
                </c:pt>
                <c:pt idx="150">
                  <c:v>2.5106000000000002</c:v>
                </c:pt>
                <c:pt idx="151">
                  <c:v>2.5158040000000002</c:v>
                </c:pt>
                <c:pt idx="152">
                  <c:v>2.5210080000000001</c:v>
                </c:pt>
                <c:pt idx="153">
                  <c:v>2.5262120000000001</c:v>
                </c:pt>
                <c:pt idx="154">
                  <c:v>2.5314160000000001</c:v>
                </c:pt>
                <c:pt idx="155">
                  <c:v>2.5366200000000001</c:v>
                </c:pt>
                <c:pt idx="156">
                  <c:v>2.5418240000000001</c:v>
                </c:pt>
                <c:pt idx="157">
                  <c:v>2.5470280000000001</c:v>
                </c:pt>
                <c:pt idx="158">
                  <c:v>2.5522320000000001</c:v>
                </c:pt>
                <c:pt idx="159">
                  <c:v>2.557436</c:v>
                </c:pt>
                <c:pt idx="160">
                  <c:v>2.56264</c:v>
                </c:pt>
                <c:pt idx="161">
                  <c:v>2.567844</c:v>
                </c:pt>
                <c:pt idx="162">
                  <c:v>2.573048</c:v>
                </c:pt>
                <c:pt idx="163">
                  <c:v>2.578252</c:v>
                </c:pt>
                <c:pt idx="164">
                  <c:v>2.583456</c:v>
                </c:pt>
                <c:pt idx="165">
                  <c:v>2.58866</c:v>
                </c:pt>
                <c:pt idx="166">
                  <c:v>2.5938639999999999</c:v>
                </c:pt>
                <c:pt idx="167">
                  <c:v>2.5990679999999999</c:v>
                </c:pt>
                <c:pt idx="168">
                  <c:v>2.6042719999999999</c:v>
                </c:pt>
                <c:pt idx="169">
                  <c:v>2.6094759999999999</c:v>
                </c:pt>
                <c:pt idx="170">
                  <c:v>2.6146799999999999</c:v>
                </c:pt>
                <c:pt idx="171">
                  <c:v>2.6198839999999999</c:v>
                </c:pt>
                <c:pt idx="172">
                  <c:v>2.6250879999999999</c:v>
                </c:pt>
                <c:pt idx="173">
                  <c:v>2.6302919999999999</c:v>
                </c:pt>
                <c:pt idx="174">
                  <c:v>2.6354959999999998</c:v>
                </c:pt>
                <c:pt idx="175">
                  <c:v>2.6406999999999998</c:v>
                </c:pt>
                <c:pt idx="176">
                  <c:v>2.6459039999999998</c:v>
                </c:pt>
                <c:pt idx="177">
                  <c:v>2.6511079999999998</c:v>
                </c:pt>
                <c:pt idx="178">
                  <c:v>2.6563119999999998</c:v>
                </c:pt>
                <c:pt idx="179">
                  <c:v>2.6615159999999998</c:v>
                </c:pt>
                <c:pt idx="180">
                  <c:v>2.6667199999999998</c:v>
                </c:pt>
                <c:pt idx="181">
                  <c:v>2.6719240000000002</c:v>
                </c:pt>
                <c:pt idx="182">
                  <c:v>2.6771280000000002</c:v>
                </c:pt>
                <c:pt idx="183">
                  <c:v>2.6823320000000002</c:v>
                </c:pt>
                <c:pt idx="184">
                  <c:v>2.6875360000000001</c:v>
                </c:pt>
                <c:pt idx="185">
                  <c:v>2.6927400000000001</c:v>
                </c:pt>
                <c:pt idx="186">
                  <c:v>2.6979440000000001</c:v>
                </c:pt>
                <c:pt idx="187">
                  <c:v>2.7031480000000001</c:v>
                </c:pt>
                <c:pt idx="188">
                  <c:v>2.7083520000000001</c:v>
                </c:pt>
                <c:pt idx="189">
                  <c:v>2.7135560000000001</c:v>
                </c:pt>
                <c:pt idx="190">
                  <c:v>2.7187600000000001</c:v>
                </c:pt>
                <c:pt idx="191">
                  <c:v>2.7239640000000001</c:v>
                </c:pt>
                <c:pt idx="192">
                  <c:v>2.729168</c:v>
                </c:pt>
                <c:pt idx="193">
                  <c:v>2.734372</c:v>
                </c:pt>
                <c:pt idx="194">
                  <c:v>2.739576</c:v>
                </c:pt>
                <c:pt idx="195">
                  <c:v>2.74478</c:v>
                </c:pt>
                <c:pt idx="196">
                  <c:v>2.749984</c:v>
                </c:pt>
                <c:pt idx="197">
                  <c:v>2.755188</c:v>
                </c:pt>
                <c:pt idx="198">
                  <c:v>2.760392</c:v>
                </c:pt>
                <c:pt idx="199">
                  <c:v>2.7655959999999999</c:v>
                </c:pt>
                <c:pt idx="200">
                  <c:v>2.7707999999999999</c:v>
                </c:pt>
                <c:pt idx="201">
                  <c:v>2.7760040000000004</c:v>
                </c:pt>
                <c:pt idx="202">
                  <c:v>2.7812080000000003</c:v>
                </c:pt>
                <c:pt idx="203">
                  <c:v>2.7864120000000003</c:v>
                </c:pt>
                <c:pt idx="204">
                  <c:v>2.7916160000000003</c:v>
                </c:pt>
                <c:pt idx="205">
                  <c:v>2.7968200000000003</c:v>
                </c:pt>
                <c:pt idx="206">
                  <c:v>2.8020240000000003</c:v>
                </c:pt>
                <c:pt idx="207">
                  <c:v>2.8072280000000003</c:v>
                </c:pt>
                <c:pt idx="208">
                  <c:v>2.8124320000000003</c:v>
                </c:pt>
                <c:pt idx="209">
                  <c:v>2.8176360000000003</c:v>
                </c:pt>
                <c:pt idx="210">
                  <c:v>2.8228400000000002</c:v>
                </c:pt>
                <c:pt idx="211">
                  <c:v>2.8280440000000002</c:v>
                </c:pt>
                <c:pt idx="212">
                  <c:v>2.8332480000000002</c:v>
                </c:pt>
                <c:pt idx="213">
                  <c:v>2.8384520000000002</c:v>
                </c:pt>
                <c:pt idx="214">
                  <c:v>2.8436560000000002</c:v>
                </c:pt>
                <c:pt idx="215">
                  <c:v>2.8488600000000002</c:v>
                </c:pt>
                <c:pt idx="216">
                  <c:v>2.8540640000000002</c:v>
                </c:pt>
                <c:pt idx="217">
                  <c:v>2.8592680000000001</c:v>
                </c:pt>
                <c:pt idx="218">
                  <c:v>2.8644720000000001</c:v>
                </c:pt>
                <c:pt idx="219">
                  <c:v>2.8696760000000001</c:v>
                </c:pt>
                <c:pt idx="220">
                  <c:v>2.8748800000000001</c:v>
                </c:pt>
                <c:pt idx="221">
                  <c:v>2.8800840000000001</c:v>
                </c:pt>
                <c:pt idx="222">
                  <c:v>2.8852880000000001</c:v>
                </c:pt>
                <c:pt idx="223">
                  <c:v>2.8904920000000001</c:v>
                </c:pt>
                <c:pt idx="224">
                  <c:v>2.895696</c:v>
                </c:pt>
                <c:pt idx="225">
                  <c:v>2.9009</c:v>
                </c:pt>
                <c:pt idx="226">
                  <c:v>2.906104</c:v>
                </c:pt>
                <c:pt idx="227">
                  <c:v>2.911308</c:v>
                </c:pt>
                <c:pt idx="228">
                  <c:v>2.916512</c:v>
                </c:pt>
                <c:pt idx="229">
                  <c:v>2.921716</c:v>
                </c:pt>
                <c:pt idx="230">
                  <c:v>2.92692</c:v>
                </c:pt>
                <c:pt idx="231">
                  <c:v>2.932124</c:v>
                </c:pt>
                <c:pt idx="232">
                  <c:v>2.9373279999999999</c:v>
                </c:pt>
                <c:pt idx="233">
                  <c:v>2.9425319999999999</c:v>
                </c:pt>
                <c:pt idx="234">
                  <c:v>2.9477359999999999</c:v>
                </c:pt>
                <c:pt idx="235">
                  <c:v>2.9529399999999999</c:v>
                </c:pt>
                <c:pt idx="236">
                  <c:v>2.9581439999999999</c:v>
                </c:pt>
                <c:pt idx="237">
                  <c:v>2.9633479999999999</c:v>
                </c:pt>
                <c:pt idx="238">
                  <c:v>2.9685519999999999</c:v>
                </c:pt>
                <c:pt idx="239">
                  <c:v>2.9737559999999998</c:v>
                </c:pt>
                <c:pt idx="240">
                  <c:v>2.9789599999999998</c:v>
                </c:pt>
                <c:pt idx="241">
                  <c:v>2.9841639999999998</c:v>
                </c:pt>
                <c:pt idx="242">
                  <c:v>2.9893679999999998</c:v>
                </c:pt>
                <c:pt idx="243">
                  <c:v>2.9945719999999998</c:v>
                </c:pt>
                <c:pt idx="244">
                  <c:v>2.9997759999999998</c:v>
                </c:pt>
                <c:pt idx="245">
                  <c:v>3.0049799999999998</c:v>
                </c:pt>
                <c:pt idx="246">
                  <c:v>3.0101839999999997</c:v>
                </c:pt>
                <c:pt idx="247">
                  <c:v>3.0153879999999997</c:v>
                </c:pt>
                <c:pt idx="248">
                  <c:v>3.0205920000000002</c:v>
                </c:pt>
                <c:pt idx="249">
                  <c:v>3.0257960000000002</c:v>
                </c:pt>
                <c:pt idx="250">
                  <c:v>3.0310000000000001</c:v>
                </c:pt>
                <c:pt idx="251">
                  <c:v>3.0362040000000001</c:v>
                </c:pt>
                <c:pt idx="252">
                  <c:v>3.0414080000000001</c:v>
                </c:pt>
                <c:pt idx="253">
                  <c:v>3.0466120000000001</c:v>
                </c:pt>
                <c:pt idx="254">
                  <c:v>3.0518160000000001</c:v>
                </c:pt>
                <c:pt idx="255">
                  <c:v>3.0570200000000001</c:v>
                </c:pt>
                <c:pt idx="256">
                  <c:v>3.0622240000000001</c:v>
                </c:pt>
                <c:pt idx="257">
                  <c:v>3.067428</c:v>
                </c:pt>
                <c:pt idx="258">
                  <c:v>3.072632</c:v>
                </c:pt>
                <c:pt idx="259">
                  <c:v>3.077836</c:v>
                </c:pt>
                <c:pt idx="260">
                  <c:v>3.08304</c:v>
                </c:pt>
                <c:pt idx="261">
                  <c:v>3.088244</c:v>
                </c:pt>
                <c:pt idx="262">
                  <c:v>3.093448</c:v>
                </c:pt>
                <c:pt idx="263">
                  <c:v>3.098652</c:v>
                </c:pt>
                <c:pt idx="264">
                  <c:v>3.1038559999999999</c:v>
                </c:pt>
                <c:pt idx="265">
                  <c:v>3.1090600000000004</c:v>
                </c:pt>
                <c:pt idx="266">
                  <c:v>3.1142640000000004</c:v>
                </c:pt>
                <c:pt idx="267">
                  <c:v>3.1194680000000004</c:v>
                </c:pt>
                <c:pt idx="268">
                  <c:v>3.1246720000000003</c:v>
                </c:pt>
                <c:pt idx="269">
                  <c:v>3.1298760000000003</c:v>
                </c:pt>
                <c:pt idx="270">
                  <c:v>3.1350800000000003</c:v>
                </c:pt>
                <c:pt idx="271">
                  <c:v>3.1402840000000003</c:v>
                </c:pt>
                <c:pt idx="272">
                  <c:v>3.1454880000000003</c:v>
                </c:pt>
                <c:pt idx="273">
                  <c:v>3.1506920000000003</c:v>
                </c:pt>
                <c:pt idx="274">
                  <c:v>3.1558960000000003</c:v>
                </c:pt>
                <c:pt idx="275">
                  <c:v>3.1611000000000002</c:v>
                </c:pt>
                <c:pt idx="276">
                  <c:v>3.1663040000000002</c:v>
                </c:pt>
                <c:pt idx="277">
                  <c:v>3.1715080000000002</c:v>
                </c:pt>
                <c:pt idx="278">
                  <c:v>3.1767120000000002</c:v>
                </c:pt>
                <c:pt idx="279">
                  <c:v>3.1819160000000002</c:v>
                </c:pt>
                <c:pt idx="280">
                  <c:v>3.1871200000000002</c:v>
                </c:pt>
                <c:pt idx="281">
                  <c:v>3.1923240000000002</c:v>
                </c:pt>
                <c:pt idx="282">
                  <c:v>3.1975280000000001</c:v>
                </c:pt>
                <c:pt idx="283">
                  <c:v>3.2027320000000001</c:v>
                </c:pt>
                <c:pt idx="284">
                  <c:v>3.2079360000000001</c:v>
                </c:pt>
                <c:pt idx="285">
                  <c:v>3.2131400000000001</c:v>
                </c:pt>
                <c:pt idx="286">
                  <c:v>3.2183440000000001</c:v>
                </c:pt>
                <c:pt idx="287">
                  <c:v>3.2235480000000001</c:v>
                </c:pt>
                <c:pt idx="288">
                  <c:v>3.2287520000000001</c:v>
                </c:pt>
                <c:pt idx="289">
                  <c:v>3.2339560000000001</c:v>
                </c:pt>
                <c:pt idx="290">
                  <c:v>3.23916</c:v>
                </c:pt>
                <c:pt idx="291">
                  <c:v>3.244364</c:v>
                </c:pt>
                <c:pt idx="292">
                  <c:v>3.249568</c:v>
                </c:pt>
                <c:pt idx="293">
                  <c:v>3.254772</c:v>
                </c:pt>
                <c:pt idx="294">
                  <c:v>3.259976</c:v>
                </c:pt>
                <c:pt idx="295">
                  <c:v>3.26518</c:v>
                </c:pt>
                <c:pt idx="296">
                  <c:v>3.270384</c:v>
                </c:pt>
                <c:pt idx="297">
                  <c:v>3.2755879999999999</c:v>
                </c:pt>
                <c:pt idx="298">
                  <c:v>3.2807919999999999</c:v>
                </c:pt>
                <c:pt idx="299">
                  <c:v>3.2859959999999999</c:v>
                </c:pt>
                <c:pt idx="300">
                  <c:v>3.2911999999999999</c:v>
                </c:pt>
                <c:pt idx="301">
                  <c:v>3.2964039999999999</c:v>
                </c:pt>
                <c:pt idx="302">
                  <c:v>3.3016079999999999</c:v>
                </c:pt>
                <c:pt idx="303">
                  <c:v>3.3068119999999999</c:v>
                </c:pt>
                <c:pt idx="304">
                  <c:v>3.3120159999999998</c:v>
                </c:pt>
                <c:pt idx="305">
                  <c:v>3.3172199999999998</c:v>
                </c:pt>
                <c:pt idx="306">
                  <c:v>3.3224239999999998</c:v>
                </c:pt>
                <c:pt idx="307">
                  <c:v>3.3276279999999998</c:v>
                </c:pt>
                <c:pt idx="308">
                  <c:v>3.3328319999999998</c:v>
                </c:pt>
                <c:pt idx="309">
                  <c:v>3.3380359999999998</c:v>
                </c:pt>
                <c:pt idx="310">
                  <c:v>3.3432399999999998</c:v>
                </c:pt>
                <c:pt idx="311">
                  <c:v>3.3484439999999998</c:v>
                </c:pt>
                <c:pt idx="312">
                  <c:v>3.3536480000000002</c:v>
                </c:pt>
                <c:pt idx="313">
                  <c:v>3.3588520000000002</c:v>
                </c:pt>
                <c:pt idx="314">
                  <c:v>3.3640560000000002</c:v>
                </c:pt>
                <c:pt idx="315">
                  <c:v>3.3692600000000001</c:v>
                </c:pt>
                <c:pt idx="316">
                  <c:v>3.3744640000000001</c:v>
                </c:pt>
                <c:pt idx="317">
                  <c:v>3.3796680000000001</c:v>
                </c:pt>
                <c:pt idx="318">
                  <c:v>3.3848720000000001</c:v>
                </c:pt>
                <c:pt idx="319">
                  <c:v>3.3900760000000001</c:v>
                </c:pt>
                <c:pt idx="320">
                  <c:v>3.3952800000000001</c:v>
                </c:pt>
                <c:pt idx="321">
                  <c:v>3.4004840000000001</c:v>
                </c:pt>
                <c:pt idx="322">
                  <c:v>3.405688</c:v>
                </c:pt>
                <c:pt idx="323">
                  <c:v>3.410892</c:v>
                </c:pt>
                <c:pt idx="324">
                  <c:v>3.416096</c:v>
                </c:pt>
                <c:pt idx="325">
                  <c:v>3.4213</c:v>
                </c:pt>
                <c:pt idx="326">
                  <c:v>3.426504</c:v>
                </c:pt>
                <c:pt idx="327">
                  <c:v>3.431708</c:v>
                </c:pt>
                <c:pt idx="328">
                  <c:v>3.436912</c:v>
                </c:pt>
                <c:pt idx="329">
                  <c:v>3.4421160000000004</c:v>
                </c:pt>
                <c:pt idx="330">
                  <c:v>3.4473200000000004</c:v>
                </c:pt>
                <c:pt idx="331">
                  <c:v>3.4525240000000004</c:v>
                </c:pt>
                <c:pt idx="332">
                  <c:v>3.4577280000000004</c:v>
                </c:pt>
                <c:pt idx="333">
                  <c:v>3.4629320000000003</c:v>
                </c:pt>
                <c:pt idx="334">
                  <c:v>3.4681360000000003</c:v>
                </c:pt>
                <c:pt idx="335">
                  <c:v>3.4733400000000003</c:v>
                </c:pt>
                <c:pt idx="336">
                  <c:v>3.4785440000000003</c:v>
                </c:pt>
                <c:pt idx="337">
                  <c:v>3.4837480000000003</c:v>
                </c:pt>
                <c:pt idx="338">
                  <c:v>3.4889520000000003</c:v>
                </c:pt>
                <c:pt idx="339">
                  <c:v>3.4941560000000003</c:v>
                </c:pt>
                <c:pt idx="340">
                  <c:v>3.4993600000000002</c:v>
                </c:pt>
                <c:pt idx="341">
                  <c:v>3.5045640000000002</c:v>
                </c:pt>
                <c:pt idx="342">
                  <c:v>3.5097680000000002</c:v>
                </c:pt>
                <c:pt idx="343">
                  <c:v>3.5149720000000002</c:v>
                </c:pt>
                <c:pt idx="344">
                  <c:v>3.5201760000000002</c:v>
                </c:pt>
                <c:pt idx="345">
                  <c:v>3.5253800000000002</c:v>
                </c:pt>
                <c:pt idx="346">
                  <c:v>3.5305840000000002</c:v>
                </c:pt>
                <c:pt idx="347">
                  <c:v>3.5357880000000002</c:v>
                </c:pt>
                <c:pt idx="348">
                  <c:v>3.5409920000000001</c:v>
                </c:pt>
                <c:pt idx="349">
                  <c:v>3.5461960000000001</c:v>
                </c:pt>
                <c:pt idx="350">
                  <c:v>3.5514000000000001</c:v>
                </c:pt>
                <c:pt idx="351">
                  <c:v>3.5566040000000001</c:v>
                </c:pt>
                <c:pt idx="352">
                  <c:v>3.5618080000000001</c:v>
                </c:pt>
                <c:pt idx="353">
                  <c:v>3.5670120000000001</c:v>
                </c:pt>
                <c:pt idx="354">
                  <c:v>3.5722160000000001</c:v>
                </c:pt>
                <c:pt idx="355">
                  <c:v>3.57742</c:v>
                </c:pt>
                <c:pt idx="356">
                  <c:v>3.582624</c:v>
                </c:pt>
                <c:pt idx="357">
                  <c:v>3.587828</c:v>
                </c:pt>
                <c:pt idx="358">
                  <c:v>3.593032</c:v>
                </c:pt>
                <c:pt idx="359">
                  <c:v>3.598236</c:v>
                </c:pt>
                <c:pt idx="360">
                  <c:v>3.60344</c:v>
                </c:pt>
                <c:pt idx="361">
                  <c:v>3.608644</c:v>
                </c:pt>
                <c:pt idx="362">
                  <c:v>3.6138479999999999</c:v>
                </c:pt>
                <c:pt idx="363">
                  <c:v>3.6190519999999999</c:v>
                </c:pt>
                <c:pt idx="364">
                  <c:v>3.6242559999999999</c:v>
                </c:pt>
                <c:pt idx="365">
                  <c:v>3.6294599999999999</c:v>
                </c:pt>
                <c:pt idx="366">
                  <c:v>3.6346639999999999</c:v>
                </c:pt>
                <c:pt idx="367">
                  <c:v>3.6398679999999999</c:v>
                </c:pt>
                <c:pt idx="368">
                  <c:v>3.6450719999999999</c:v>
                </c:pt>
                <c:pt idx="369">
                  <c:v>3.6502759999999999</c:v>
                </c:pt>
                <c:pt idx="370">
                  <c:v>3.6554799999999998</c:v>
                </c:pt>
                <c:pt idx="371">
                  <c:v>3.6606839999999998</c:v>
                </c:pt>
                <c:pt idx="372">
                  <c:v>3.6658879999999998</c:v>
                </c:pt>
                <c:pt idx="373">
                  <c:v>3.6710919999999998</c:v>
                </c:pt>
                <c:pt idx="374">
                  <c:v>3.6762959999999998</c:v>
                </c:pt>
                <c:pt idx="375">
                  <c:v>3.6814999999999998</c:v>
                </c:pt>
                <c:pt idx="376">
                  <c:v>3.6867040000000002</c:v>
                </c:pt>
                <c:pt idx="377">
                  <c:v>3.6919080000000002</c:v>
                </c:pt>
                <c:pt idx="378">
                  <c:v>3.6971120000000002</c:v>
                </c:pt>
                <c:pt idx="379">
                  <c:v>3.7023160000000002</c:v>
                </c:pt>
                <c:pt idx="380">
                  <c:v>3.7075200000000001</c:v>
                </c:pt>
                <c:pt idx="381">
                  <c:v>3.7127240000000001</c:v>
                </c:pt>
                <c:pt idx="382">
                  <c:v>3.7179280000000001</c:v>
                </c:pt>
                <c:pt idx="383">
                  <c:v>3.7231320000000001</c:v>
                </c:pt>
                <c:pt idx="384">
                  <c:v>3.7283360000000001</c:v>
                </c:pt>
                <c:pt idx="385">
                  <c:v>3.7335400000000001</c:v>
                </c:pt>
                <c:pt idx="386">
                  <c:v>3.7387440000000001</c:v>
                </c:pt>
                <c:pt idx="387">
                  <c:v>3.7439480000000001</c:v>
                </c:pt>
                <c:pt idx="388">
                  <c:v>3.749152</c:v>
                </c:pt>
                <c:pt idx="389">
                  <c:v>3.754356</c:v>
                </c:pt>
                <c:pt idx="390">
                  <c:v>3.75956</c:v>
                </c:pt>
                <c:pt idx="391">
                  <c:v>3.764764</c:v>
                </c:pt>
                <c:pt idx="392">
                  <c:v>3.769968</c:v>
                </c:pt>
                <c:pt idx="393">
                  <c:v>3.775172</c:v>
                </c:pt>
                <c:pt idx="394">
                  <c:v>3.780376</c:v>
                </c:pt>
                <c:pt idx="395">
                  <c:v>3.7855799999999999</c:v>
                </c:pt>
                <c:pt idx="396">
                  <c:v>3.7907839999999999</c:v>
                </c:pt>
                <c:pt idx="397">
                  <c:v>3.7959879999999999</c:v>
                </c:pt>
                <c:pt idx="398">
                  <c:v>3.8011919999999999</c:v>
                </c:pt>
                <c:pt idx="399">
                  <c:v>3.8063959999999999</c:v>
                </c:pt>
                <c:pt idx="400">
                  <c:v>3.8115999999999999</c:v>
                </c:pt>
                <c:pt idx="401">
                  <c:v>3.8168040000000003</c:v>
                </c:pt>
                <c:pt idx="402">
                  <c:v>3.8220080000000003</c:v>
                </c:pt>
                <c:pt idx="403">
                  <c:v>3.8272120000000003</c:v>
                </c:pt>
                <c:pt idx="404">
                  <c:v>3.8324160000000003</c:v>
                </c:pt>
                <c:pt idx="405">
                  <c:v>3.8376200000000003</c:v>
                </c:pt>
                <c:pt idx="406">
                  <c:v>3.8428240000000002</c:v>
                </c:pt>
                <c:pt idx="407">
                  <c:v>3.8480280000000002</c:v>
                </c:pt>
                <c:pt idx="408">
                  <c:v>3.8532320000000002</c:v>
                </c:pt>
                <c:pt idx="409">
                  <c:v>3.8584360000000002</c:v>
                </c:pt>
                <c:pt idx="410">
                  <c:v>3.8636400000000002</c:v>
                </c:pt>
                <c:pt idx="411">
                  <c:v>3.8688440000000002</c:v>
                </c:pt>
                <c:pt idx="412">
                  <c:v>3.8740480000000002</c:v>
                </c:pt>
                <c:pt idx="413">
                  <c:v>3.8792520000000001</c:v>
                </c:pt>
                <c:pt idx="414">
                  <c:v>3.8844560000000001</c:v>
                </c:pt>
                <c:pt idx="415">
                  <c:v>3.8896600000000001</c:v>
                </c:pt>
                <c:pt idx="416">
                  <c:v>3.8948640000000001</c:v>
                </c:pt>
                <c:pt idx="417">
                  <c:v>3.9000680000000001</c:v>
                </c:pt>
                <c:pt idx="418">
                  <c:v>3.9052720000000001</c:v>
                </c:pt>
                <c:pt idx="419">
                  <c:v>3.9104760000000001</c:v>
                </c:pt>
                <c:pt idx="420">
                  <c:v>3.91568</c:v>
                </c:pt>
                <c:pt idx="421">
                  <c:v>3.920884</c:v>
                </c:pt>
                <c:pt idx="422">
                  <c:v>3.926088</c:v>
                </c:pt>
                <c:pt idx="423">
                  <c:v>3.931292</c:v>
                </c:pt>
                <c:pt idx="424">
                  <c:v>3.936496</c:v>
                </c:pt>
                <c:pt idx="425">
                  <c:v>3.9417</c:v>
                </c:pt>
                <c:pt idx="426">
                  <c:v>3.946904</c:v>
                </c:pt>
                <c:pt idx="427">
                  <c:v>3.952108</c:v>
                </c:pt>
                <c:pt idx="428">
                  <c:v>3.9573119999999999</c:v>
                </c:pt>
                <c:pt idx="429">
                  <c:v>3.9625159999999999</c:v>
                </c:pt>
                <c:pt idx="430">
                  <c:v>3.9677199999999999</c:v>
                </c:pt>
                <c:pt idx="431">
                  <c:v>3.9729239999999999</c:v>
                </c:pt>
                <c:pt idx="432">
                  <c:v>3.9781280000000003</c:v>
                </c:pt>
                <c:pt idx="433">
                  <c:v>3.9833320000000003</c:v>
                </c:pt>
                <c:pt idx="434">
                  <c:v>3.9885360000000003</c:v>
                </c:pt>
                <c:pt idx="435">
                  <c:v>3.9937400000000003</c:v>
                </c:pt>
                <c:pt idx="436">
                  <c:v>3.9989440000000003</c:v>
                </c:pt>
                <c:pt idx="437">
                  <c:v>4.0041480000000007</c:v>
                </c:pt>
                <c:pt idx="438">
                  <c:v>4.0093519999999998</c:v>
                </c:pt>
                <c:pt idx="439">
                  <c:v>4.0145560000000007</c:v>
                </c:pt>
                <c:pt idx="440">
                  <c:v>4.0197599999999998</c:v>
                </c:pt>
                <c:pt idx="441">
                  <c:v>4.0249640000000007</c:v>
                </c:pt>
                <c:pt idx="442">
                  <c:v>4.0301679999999998</c:v>
                </c:pt>
                <c:pt idx="443">
                  <c:v>4.0353720000000006</c:v>
                </c:pt>
                <c:pt idx="444">
                  <c:v>4.0405759999999997</c:v>
                </c:pt>
                <c:pt idx="445">
                  <c:v>4.0457800000000006</c:v>
                </c:pt>
                <c:pt idx="446">
                  <c:v>4.0509839999999997</c:v>
                </c:pt>
                <c:pt idx="447">
                  <c:v>4.0561880000000006</c:v>
                </c:pt>
                <c:pt idx="448">
                  <c:v>4.0613919999999997</c:v>
                </c:pt>
                <c:pt idx="449">
                  <c:v>4.0665960000000005</c:v>
                </c:pt>
                <c:pt idx="450">
                  <c:v>4.0717999999999996</c:v>
                </c:pt>
                <c:pt idx="451">
                  <c:v>4.0770040000000005</c:v>
                </c:pt>
                <c:pt idx="452">
                  <c:v>4.0822079999999996</c:v>
                </c:pt>
                <c:pt idx="453">
                  <c:v>4.0874120000000005</c:v>
                </c:pt>
                <c:pt idx="454">
                  <c:v>4.0926159999999996</c:v>
                </c:pt>
                <c:pt idx="455">
                  <c:v>4.0978200000000005</c:v>
                </c:pt>
                <c:pt idx="456">
                  <c:v>4.1030239999999996</c:v>
                </c:pt>
                <c:pt idx="457">
                  <c:v>4.1082280000000004</c:v>
                </c:pt>
                <c:pt idx="458">
                  <c:v>4.1134319999999995</c:v>
                </c:pt>
                <c:pt idx="459">
                  <c:v>4.1186360000000004</c:v>
                </c:pt>
                <c:pt idx="460">
                  <c:v>4.1238399999999995</c:v>
                </c:pt>
                <c:pt idx="461">
                  <c:v>4.1290440000000004</c:v>
                </c:pt>
                <c:pt idx="462">
                  <c:v>4.1342479999999995</c:v>
                </c:pt>
                <c:pt idx="463">
                  <c:v>4.1394520000000004</c:v>
                </c:pt>
                <c:pt idx="464">
                  <c:v>4.1446559999999995</c:v>
                </c:pt>
                <c:pt idx="465">
                  <c:v>4.1498600000000003</c:v>
                </c:pt>
                <c:pt idx="466">
                  <c:v>4.1550640000000003</c:v>
                </c:pt>
                <c:pt idx="467">
                  <c:v>4.1602680000000003</c:v>
                </c:pt>
                <c:pt idx="468">
                  <c:v>4.1654720000000003</c:v>
                </c:pt>
                <c:pt idx="469">
                  <c:v>4.1706760000000003</c:v>
                </c:pt>
                <c:pt idx="470">
                  <c:v>4.1758800000000003</c:v>
                </c:pt>
                <c:pt idx="471">
                  <c:v>4.1810840000000002</c:v>
                </c:pt>
                <c:pt idx="472">
                  <c:v>4.1862880000000002</c:v>
                </c:pt>
                <c:pt idx="473">
                  <c:v>4.1914920000000002</c:v>
                </c:pt>
                <c:pt idx="474">
                  <c:v>4.1966960000000002</c:v>
                </c:pt>
                <c:pt idx="475">
                  <c:v>4.2019000000000002</c:v>
                </c:pt>
                <c:pt idx="476">
                  <c:v>4.2071040000000002</c:v>
                </c:pt>
                <c:pt idx="477">
                  <c:v>4.2123080000000002</c:v>
                </c:pt>
                <c:pt idx="478">
                  <c:v>4.2175120000000001</c:v>
                </c:pt>
                <c:pt idx="479">
                  <c:v>4.2227160000000001</c:v>
                </c:pt>
                <c:pt idx="480">
                  <c:v>4.2279200000000001</c:v>
                </c:pt>
                <c:pt idx="481">
                  <c:v>4.2331240000000001</c:v>
                </c:pt>
                <c:pt idx="482">
                  <c:v>4.2383280000000001</c:v>
                </c:pt>
                <c:pt idx="483">
                  <c:v>4.2435320000000001</c:v>
                </c:pt>
                <c:pt idx="484">
                  <c:v>4.2487360000000001</c:v>
                </c:pt>
                <c:pt idx="485">
                  <c:v>4.2539400000000001</c:v>
                </c:pt>
                <c:pt idx="486">
                  <c:v>4.259144</c:v>
                </c:pt>
                <c:pt idx="487">
                  <c:v>4.264348</c:v>
                </c:pt>
                <c:pt idx="488">
                  <c:v>4.269552</c:v>
                </c:pt>
                <c:pt idx="489">
                  <c:v>4.274756</c:v>
                </c:pt>
                <c:pt idx="490">
                  <c:v>4.27996</c:v>
                </c:pt>
                <c:pt idx="491">
                  <c:v>4.285164</c:v>
                </c:pt>
                <c:pt idx="492">
                  <c:v>4.290368</c:v>
                </c:pt>
                <c:pt idx="493">
                  <c:v>4.2955719999999999</c:v>
                </c:pt>
                <c:pt idx="494">
                  <c:v>4.3007759999999999</c:v>
                </c:pt>
                <c:pt idx="495">
                  <c:v>4.3059799999999999</c:v>
                </c:pt>
                <c:pt idx="496">
                  <c:v>4.3111840000000008</c:v>
                </c:pt>
                <c:pt idx="497">
                  <c:v>4.3163879999999999</c:v>
                </c:pt>
                <c:pt idx="498">
                  <c:v>4.3215920000000008</c:v>
                </c:pt>
                <c:pt idx="499">
                  <c:v>4.3267959999999999</c:v>
                </c:pt>
                <c:pt idx="500">
                  <c:v>4.3320000000000007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EEA-4DBA-AE77-12488251418E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CB5A16DF-0B64-40C9-B7F8-E7F6B84176A6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CEEA-4DBA-AE77-12488251418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6793E2A-5151-4B7A-B1E2-7AE32752FAB0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CEEA-4DBA-AE77-12488251418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1C18F18-F66E-45D1-8B15-4714ABA166AD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EEA-4DBA-AE77-12488251418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B0A697E-CAAF-478F-90AB-908C31070582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CEEA-4DBA-AE77-12488251418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CEEA-4DBA-AE77-12488251418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CEEA-4DBA-AE77-12488251418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CEEA-4DBA-AE77-12488251418E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'221.C0'!$K$9:$K$15</c:f>
              <c:numCache>
                <c:formatCode>General</c:formatCode>
                <c:ptCount val="7"/>
                <c:pt idx="0">
                  <c:v>1469</c:v>
                </c:pt>
                <c:pt idx="1">
                  <c:v>1239</c:v>
                </c:pt>
                <c:pt idx="2">
                  <c:v>1290</c:v>
                </c:pt>
                <c:pt idx="3">
                  <c:v>1065</c:v>
                </c:pt>
              </c:numCache>
            </c:numRef>
          </c:xVal>
          <c:yVal>
            <c:numRef>
              <c:f>'221.C0'!$L$9:$L$15</c:f>
              <c:numCache>
                <c:formatCode>0.00</c:formatCode>
                <c:ptCount val="7"/>
                <c:pt idx="0">
                  <c:v>3.6411690000000001</c:v>
                </c:pt>
                <c:pt idx="1">
                  <c:v>3.341939</c:v>
                </c:pt>
                <c:pt idx="2">
                  <c:v>3.40829</c:v>
                </c:pt>
                <c:pt idx="3">
                  <c:v>3.1155650000000001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'221.C0'!$I$9:$I$15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CEEA-4DBA-AE77-124882514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'230.A0'!$Y$5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'230.A0'!$X$6:$X$506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16</c:v>
                </c:pt>
                <c:pt idx="2">
                  <c:v>32</c:v>
                </c:pt>
                <c:pt idx="3">
                  <c:v>48</c:v>
                </c:pt>
                <c:pt idx="4">
                  <c:v>64</c:v>
                </c:pt>
                <c:pt idx="5">
                  <c:v>80</c:v>
                </c:pt>
                <c:pt idx="6">
                  <c:v>96</c:v>
                </c:pt>
                <c:pt idx="7">
                  <c:v>112</c:v>
                </c:pt>
                <c:pt idx="8">
                  <c:v>128</c:v>
                </c:pt>
                <c:pt idx="9">
                  <c:v>144</c:v>
                </c:pt>
                <c:pt idx="10">
                  <c:v>160</c:v>
                </c:pt>
                <c:pt idx="11">
                  <c:v>176</c:v>
                </c:pt>
                <c:pt idx="12">
                  <c:v>192</c:v>
                </c:pt>
                <c:pt idx="13">
                  <c:v>208</c:v>
                </c:pt>
                <c:pt idx="14">
                  <c:v>224</c:v>
                </c:pt>
                <c:pt idx="15">
                  <c:v>240</c:v>
                </c:pt>
                <c:pt idx="16">
                  <c:v>256</c:v>
                </c:pt>
                <c:pt idx="17">
                  <c:v>272</c:v>
                </c:pt>
                <c:pt idx="18">
                  <c:v>288</c:v>
                </c:pt>
                <c:pt idx="19">
                  <c:v>304</c:v>
                </c:pt>
                <c:pt idx="20">
                  <c:v>320</c:v>
                </c:pt>
                <c:pt idx="21">
                  <c:v>336</c:v>
                </c:pt>
                <c:pt idx="22">
                  <c:v>352</c:v>
                </c:pt>
                <c:pt idx="23">
                  <c:v>368</c:v>
                </c:pt>
                <c:pt idx="24">
                  <c:v>384</c:v>
                </c:pt>
                <c:pt idx="25">
                  <c:v>400</c:v>
                </c:pt>
                <c:pt idx="26">
                  <c:v>416</c:v>
                </c:pt>
                <c:pt idx="27">
                  <c:v>432</c:v>
                </c:pt>
                <c:pt idx="28">
                  <c:v>448</c:v>
                </c:pt>
                <c:pt idx="29">
                  <c:v>464</c:v>
                </c:pt>
                <c:pt idx="30">
                  <c:v>480</c:v>
                </c:pt>
                <c:pt idx="31">
                  <c:v>496</c:v>
                </c:pt>
                <c:pt idx="32">
                  <c:v>512</c:v>
                </c:pt>
                <c:pt idx="33">
                  <c:v>528</c:v>
                </c:pt>
                <c:pt idx="34">
                  <c:v>544</c:v>
                </c:pt>
                <c:pt idx="35">
                  <c:v>560</c:v>
                </c:pt>
                <c:pt idx="36">
                  <c:v>576</c:v>
                </c:pt>
                <c:pt idx="37">
                  <c:v>592</c:v>
                </c:pt>
                <c:pt idx="38">
                  <c:v>608</c:v>
                </c:pt>
                <c:pt idx="39">
                  <c:v>624</c:v>
                </c:pt>
                <c:pt idx="40">
                  <c:v>640</c:v>
                </c:pt>
                <c:pt idx="41">
                  <c:v>656</c:v>
                </c:pt>
                <c:pt idx="42">
                  <c:v>672</c:v>
                </c:pt>
                <c:pt idx="43">
                  <c:v>688</c:v>
                </c:pt>
                <c:pt idx="44">
                  <c:v>704</c:v>
                </c:pt>
                <c:pt idx="45">
                  <c:v>720</c:v>
                </c:pt>
                <c:pt idx="46">
                  <c:v>736</c:v>
                </c:pt>
                <c:pt idx="47">
                  <c:v>752</c:v>
                </c:pt>
                <c:pt idx="48">
                  <c:v>768</c:v>
                </c:pt>
                <c:pt idx="49">
                  <c:v>784</c:v>
                </c:pt>
                <c:pt idx="50">
                  <c:v>800</c:v>
                </c:pt>
                <c:pt idx="51">
                  <c:v>816</c:v>
                </c:pt>
                <c:pt idx="52">
                  <c:v>832</c:v>
                </c:pt>
                <c:pt idx="53">
                  <c:v>848</c:v>
                </c:pt>
                <c:pt idx="54">
                  <c:v>864</c:v>
                </c:pt>
                <c:pt idx="55">
                  <c:v>880</c:v>
                </c:pt>
                <c:pt idx="56">
                  <c:v>896</c:v>
                </c:pt>
                <c:pt idx="57">
                  <c:v>912</c:v>
                </c:pt>
                <c:pt idx="58">
                  <c:v>928</c:v>
                </c:pt>
                <c:pt idx="59">
                  <c:v>944</c:v>
                </c:pt>
                <c:pt idx="60">
                  <c:v>960</c:v>
                </c:pt>
                <c:pt idx="61">
                  <c:v>976</c:v>
                </c:pt>
                <c:pt idx="62">
                  <c:v>992</c:v>
                </c:pt>
                <c:pt idx="63">
                  <c:v>1008</c:v>
                </c:pt>
                <c:pt idx="64">
                  <c:v>1024</c:v>
                </c:pt>
                <c:pt idx="65">
                  <c:v>1040</c:v>
                </c:pt>
                <c:pt idx="66">
                  <c:v>1056</c:v>
                </c:pt>
                <c:pt idx="67">
                  <c:v>1072</c:v>
                </c:pt>
                <c:pt idx="68">
                  <c:v>1088</c:v>
                </c:pt>
                <c:pt idx="69">
                  <c:v>1104</c:v>
                </c:pt>
                <c:pt idx="70">
                  <c:v>1120</c:v>
                </c:pt>
                <c:pt idx="71">
                  <c:v>1136</c:v>
                </c:pt>
                <c:pt idx="72">
                  <c:v>1152</c:v>
                </c:pt>
                <c:pt idx="73">
                  <c:v>1168</c:v>
                </c:pt>
                <c:pt idx="74">
                  <c:v>1184</c:v>
                </c:pt>
                <c:pt idx="75">
                  <c:v>1200</c:v>
                </c:pt>
                <c:pt idx="76">
                  <c:v>1216</c:v>
                </c:pt>
                <c:pt idx="77">
                  <c:v>1232</c:v>
                </c:pt>
                <c:pt idx="78">
                  <c:v>1248</c:v>
                </c:pt>
                <c:pt idx="79">
                  <c:v>1264</c:v>
                </c:pt>
                <c:pt idx="80">
                  <c:v>1280</c:v>
                </c:pt>
                <c:pt idx="81">
                  <c:v>1296</c:v>
                </c:pt>
                <c:pt idx="82">
                  <c:v>1312</c:v>
                </c:pt>
                <c:pt idx="83">
                  <c:v>1328</c:v>
                </c:pt>
                <c:pt idx="84">
                  <c:v>1344</c:v>
                </c:pt>
                <c:pt idx="85">
                  <c:v>1360</c:v>
                </c:pt>
                <c:pt idx="86">
                  <c:v>1376</c:v>
                </c:pt>
                <c:pt idx="87">
                  <c:v>1392</c:v>
                </c:pt>
                <c:pt idx="88">
                  <c:v>1408</c:v>
                </c:pt>
                <c:pt idx="89">
                  <c:v>1424</c:v>
                </c:pt>
                <c:pt idx="90">
                  <c:v>1440</c:v>
                </c:pt>
                <c:pt idx="91">
                  <c:v>1456</c:v>
                </c:pt>
                <c:pt idx="92">
                  <c:v>1472</c:v>
                </c:pt>
                <c:pt idx="93">
                  <c:v>1488</c:v>
                </c:pt>
                <c:pt idx="94">
                  <c:v>1504</c:v>
                </c:pt>
                <c:pt idx="95">
                  <c:v>1520</c:v>
                </c:pt>
                <c:pt idx="96">
                  <c:v>1536</c:v>
                </c:pt>
                <c:pt idx="97">
                  <c:v>1552</c:v>
                </c:pt>
                <c:pt idx="98">
                  <c:v>1568</c:v>
                </c:pt>
                <c:pt idx="99">
                  <c:v>1584</c:v>
                </c:pt>
                <c:pt idx="100">
                  <c:v>1600</c:v>
                </c:pt>
                <c:pt idx="101">
                  <c:v>1616</c:v>
                </c:pt>
                <c:pt idx="102">
                  <c:v>1632</c:v>
                </c:pt>
                <c:pt idx="103">
                  <c:v>1648</c:v>
                </c:pt>
                <c:pt idx="104">
                  <c:v>1664</c:v>
                </c:pt>
                <c:pt idx="105">
                  <c:v>1680</c:v>
                </c:pt>
                <c:pt idx="106">
                  <c:v>1696</c:v>
                </c:pt>
                <c:pt idx="107">
                  <c:v>1712</c:v>
                </c:pt>
                <c:pt idx="108">
                  <c:v>1728</c:v>
                </c:pt>
                <c:pt idx="109">
                  <c:v>1744</c:v>
                </c:pt>
                <c:pt idx="110">
                  <c:v>1760</c:v>
                </c:pt>
                <c:pt idx="111">
                  <c:v>1776</c:v>
                </c:pt>
                <c:pt idx="112">
                  <c:v>1792</c:v>
                </c:pt>
                <c:pt idx="113">
                  <c:v>1808</c:v>
                </c:pt>
                <c:pt idx="114">
                  <c:v>1824</c:v>
                </c:pt>
                <c:pt idx="115">
                  <c:v>1840</c:v>
                </c:pt>
                <c:pt idx="116">
                  <c:v>1856</c:v>
                </c:pt>
                <c:pt idx="117">
                  <c:v>1872</c:v>
                </c:pt>
                <c:pt idx="118">
                  <c:v>1888</c:v>
                </c:pt>
                <c:pt idx="119">
                  <c:v>1904</c:v>
                </c:pt>
                <c:pt idx="120">
                  <c:v>1920</c:v>
                </c:pt>
                <c:pt idx="121">
                  <c:v>1936</c:v>
                </c:pt>
                <c:pt idx="122">
                  <c:v>1952</c:v>
                </c:pt>
                <c:pt idx="123">
                  <c:v>1968</c:v>
                </c:pt>
                <c:pt idx="124">
                  <c:v>1984</c:v>
                </c:pt>
                <c:pt idx="125">
                  <c:v>2000</c:v>
                </c:pt>
                <c:pt idx="126">
                  <c:v>2016</c:v>
                </c:pt>
                <c:pt idx="127">
                  <c:v>2032</c:v>
                </c:pt>
                <c:pt idx="128">
                  <c:v>2048</c:v>
                </c:pt>
                <c:pt idx="129">
                  <c:v>2064</c:v>
                </c:pt>
                <c:pt idx="130">
                  <c:v>2080</c:v>
                </c:pt>
                <c:pt idx="131">
                  <c:v>2096</c:v>
                </c:pt>
                <c:pt idx="132">
                  <c:v>2112</c:v>
                </c:pt>
                <c:pt idx="133">
                  <c:v>2128</c:v>
                </c:pt>
                <c:pt idx="134">
                  <c:v>2144</c:v>
                </c:pt>
                <c:pt idx="135">
                  <c:v>2160</c:v>
                </c:pt>
                <c:pt idx="136">
                  <c:v>2176</c:v>
                </c:pt>
                <c:pt idx="137">
                  <c:v>2192</c:v>
                </c:pt>
                <c:pt idx="138">
                  <c:v>2208</c:v>
                </c:pt>
                <c:pt idx="139">
                  <c:v>2224</c:v>
                </c:pt>
                <c:pt idx="140">
                  <c:v>2240</c:v>
                </c:pt>
                <c:pt idx="141">
                  <c:v>2256</c:v>
                </c:pt>
                <c:pt idx="142">
                  <c:v>2272</c:v>
                </c:pt>
                <c:pt idx="143">
                  <c:v>2288</c:v>
                </c:pt>
                <c:pt idx="144">
                  <c:v>2304</c:v>
                </c:pt>
                <c:pt idx="145">
                  <c:v>2320</c:v>
                </c:pt>
                <c:pt idx="146">
                  <c:v>2336</c:v>
                </c:pt>
                <c:pt idx="147">
                  <c:v>2352</c:v>
                </c:pt>
                <c:pt idx="148">
                  <c:v>2368</c:v>
                </c:pt>
                <c:pt idx="149">
                  <c:v>2384</c:v>
                </c:pt>
                <c:pt idx="150">
                  <c:v>2400</c:v>
                </c:pt>
                <c:pt idx="151">
                  <c:v>2416</c:v>
                </c:pt>
                <c:pt idx="152">
                  <c:v>2432</c:v>
                </c:pt>
                <c:pt idx="153">
                  <c:v>2448</c:v>
                </c:pt>
                <c:pt idx="154">
                  <c:v>2464</c:v>
                </c:pt>
                <c:pt idx="155">
                  <c:v>2480</c:v>
                </c:pt>
                <c:pt idx="156">
                  <c:v>2496</c:v>
                </c:pt>
                <c:pt idx="157">
                  <c:v>2512</c:v>
                </c:pt>
                <c:pt idx="158">
                  <c:v>2528</c:v>
                </c:pt>
                <c:pt idx="159">
                  <c:v>2544</c:v>
                </c:pt>
                <c:pt idx="160">
                  <c:v>2560</c:v>
                </c:pt>
                <c:pt idx="161">
                  <c:v>2576</c:v>
                </c:pt>
                <c:pt idx="162">
                  <c:v>2592</c:v>
                </c:pt>
                <c:pt idx="163">
                  <c:v>2608</c:v>
                </c:pt>
                <c:pt idx="164">
                  <c:v>2624</c:v>
                </c:pt>
                <c:pt idx="165">
                  <c:v>2640</c:v>
                </c:pt>
                <c:pt idx="166">
                  <c:v>2656</c:v>
                </c:pt>
                <c:pt idx="167">
                  <c:v>2672</c:v>
                </c:pt>
                <c:pt idx="168">
                  <c:v>2688</c:v>
                </c:pt>
                <c:pt idx="169">
                  <c:v>2704</c:v>
                </c:pt>
                <c:pt idx="170">
                  <c:v>2720</c:v>
                </c:pt>
                <c:pt idx="171">
                  <c:v>2736</c:v>
                </c:pt>
                <c:pt idx="172">
                  <c:v>2752</c:v>
                </c:pt>
                <c:pt idx="173">
                  <c:v>2768</c:v>
                </c:pt>
                <c:pt idx="174">
                  <c:v>2784</c:v>
                </c:pt>
                <c:pt idx="175">
                  <c:v>2800</c:v>
                </c:pt>
                <c:pt idx="176">
                  <c:v>2816</c:v>
                </c:pt>
                <c:pt idx="177">
                  <c:v>2832</c:v>
                </c:pt>
                <c:pt idx="178">
                  <c:v>2848</c:v>
                </c:pt>
                <c:pt idx="179">
                  <c:v>2864</c:v>
                </c:pt>
                <c:pt idx="180">
                  <c:v>2880</c:v>
                </c:pt>
                <c:pt idx="181">
                  <c:v>2896</c:v>
                </c:pt>
                <c:pt idx="182">
                  <c:v>2912</c:v>
                </c:pt>
                <c:pt idx="183">
                  <c:v>2928</c:v>
                </c:pt>
                <c:pt idx="184">
                  <c:v>2944</c:v>
                </c:pt>
                <c:pt idx="185">
                  <c:v>2960</c:v>
                </c:pt>
                <c:pt idx="186">
                  <c:v>2976</c:v>
                </c:pt>
                <c:pt idx="187">
                  <c:v>2992</c:v>
                </c:pt>
                <c:pt idx="188">
                  <c:v>3008</c:v>
                </c:pt>
                <c:pt idx="189">
                  <c:v>3024</c:v>
                </c:pt>
                <c:pt idx="190">
                  <c:v>3040</c:v>
                </c:pt>
                <c:pt idx="191">
                  <c:v>3056</c:v>
                </c:pt>
                <c:pt idx="192">
                  <c:v>3072</c:v>
                </c:pt>
                <c:pt idx="193">
                  <c:v>3088</c:v>
                </c:pt>
                <c:pt idx="194">
                  <c:v>3104</c:v>
                </c:pt>
                <c:pt idx="195">
                  <c:v>3120</c:v>
                </c:pt>
                <c:pt idx="196">
                  <c:v>3136</c:v>
                </c:pt>
                <c:pt idx="197">
                  <c:v>3152</c:v>
                </c:pt>
                <c:pt idx="198">
                  <c:v>3168</c:v>
                </c:pt>
                <c:pt idx="199">
                  <c:v>3184</c:v>
                </c:pt>
                <c:pt idx="200">
                  <c:v>3200</c:v>
                </c:pt>
                <c:pt idx="201">
                  <c:v>3216</c:v>
                </c:pt>
                <c:pt idx="202">
                  <c:v>3232</c:v>
                </c:pt>
                <c:pt idx="203">
                  <c:v>3248</c:v>
                </c:pt>
                <c:pt idx="204">
                  <c:v>3264</c:v>
                </c:pt>
                <c:pt idx="205">
                  <c:v>3280</c:v>
                </c:pt>
                <c:pt idx="206">
                  <c:v>3296</c:v>
                </c:pt>
                <c:pt idx="207">
                  <c:v>3312</c:v>
                </c:pt>
                <c:pt idx="208">
                  <c:v>3328</c:v>
                </c:pt>
                <c:pt idx="209">
                  <c:v>3344</c:v>
                </c:pt>
                <c:pt idx="210">
                  <c:v>3360</c:v>
                </c:pt>
                <c:pt idx="211">
                  <c:v>3376</c:v>
                </c:pt>
                <c:pt idx="212">
                  <c:v>3392</c:v>
                </c:pt>
                <c:pt idx="213">
                  <c:v>3408</c:v>
                </c:pt>
                <c:pt idx="214">
                  <c:v>3424</c:v>
                </c:pt>
                <c:pt idx="215">
                  <c:v>3440</c:v>
                </c:pt>
                <c:pt idx="216">
                  <c:v>3456</c:v>
                </c:pt>
                <c:pt idx="217">
                  <c:v>3472</c:v>
                </c:pt>
                <c:pt idx="218">
                  <c:v>3488</c:v>
                </c:pt>
                <c:pt idx="219">
                  <c:v>3504</c:v>
                </c:pt>
                <c:pt idx="220">
                  <c:v>3520</c:v>
                </c:pt>
                <c:pt idx="221">
                  <c:v>3536</c:v>
                </c:pt>
                <c:pt idx="222">
                  <c:v>3552</c:v>
                </c:pt>
                <c:pt idx="223">
                  <c:v>3568</c:v>
                </c:pt>
                <c:pt idx="224">
                  <c:v>3584</c:v>
                </c:pt>
                <c:pt idx="225">
                  <c:v>3600</c:v>
                </c:pt>
                <c:pt idx="226">
                  <c:v>3616</c:v>
                </c:pt>
                <c:pt idx="227">
                  <c:v>3632</c:v>
                </c:pt>
                <c:pt idx="228">
                  <c:v>3648</c:v>
                </c:pt>
                <c:pt idx="229">
                  <c:v>3664</c:v>
                </c:pt>
                <c:pt idx="230">
                  <c:v>3680</c:v>
                </c:pt>
                <c:pt idx="231">
                  <c:v>3696</c:v>
                </c:pt>
                <c:pt idx="232">
                  <c:v>3712</c:v>
                </c:pt>
                <c:pt idx="233">
                  <c:v>3728</c:v>
                </c:pt>
                <c:pt idx="234">
                  <c:v>3744</c:v>
                </c:pt>
                <c:pt idx="235">
                  <c:v>3760</c:v>
                </c:pt>
                <c:pt idx="236">
                  <c:v>3776</c:v>
                </c:pt>
                <c:pt idx="237">
                  <c:v>3792</c:v>
                </c:pt>
                <c:pt idx="238">
                  <c:v>3808</c:v>
                </c:pt>
                <c:pt idx="239">
                  <c:v>3824</c:v>
                </c:pt>
                <c:pt idx="240">
                  <c:v>3840</c:v>
                </c:pt>
                <c:pt idx="241">
                  <c:v>3856</c:v>
                </c:pt>
                <c:pt idx="242">
                  <c:v>3872</c:v>
                </c:pt>
                <c:pt idx="243">
                  <c:v>3888</c:v>
                </c:pt>
                <c:pt idx="244">
                  <c:v>3904</c:v>
                </c:pt>
                <c:pt idx="245">
                  <c:v>3920</c:v>
                </c:pt>
                <c:pt idx="246">
                  <c:v>3936</c:v>
                </c:pt>
                <c:pt idx="247">
                  <c:v>3952</c:v>
                </c:pt>
                <c:pt idx="248">
                  <c:v>3968</c:v>
                </c:pt>
                <c:pt idx="249">
                  <c:v>3984</c:v>
                </c:pt>
                <c:pt idx="250">
                  <c:v>4000</c:v>
                </c:pt>
                <c:pt idx="251">
                  <c:v>4016</c:v>
                </c:pt>
                <c:pt idx="252">
                  <c:v>4032</c:v>
                </c:pt>
                <c:pt idx="253">
                  <c:v>4048</c:v>
                </c:pt>
                <c:pt idx="254">
                  <c:v>4064</c:v>
                </c:pt>
                <c:pt idx="255">
                  <c:v>4080</c:v>
                </c:pt>
                <c:pt idx="256">
                  <c:v>4096</c:v>
                </c:pt>
                <c:pt idx="257">
                  <c:v>4112</c:v>
                </c:pt>
                <c:pt idx="258">
                  <c:v>4128</c:v>
                </c:pt>
                <c:pt idx="259">
                  <c:v>4144</c:v>
                </c:pt>
                <c:pt idx="260">
                  <c:v>4160</c:v>
                </c:pt>
                <c:pt idx="261">
                  <c:v>4176</c:v>
                </c:pt>
                <c:pt idx="262">
                  <c:v>4192</c:v>
                </c:pt>
                <c:pt idx="263">
                  <c:v>4208</c:v>
                </c:pt>
                <c:pt idx="264">
                  <c:v>4224</c:v>
                </c:pt>
                <c:pt idx="265">
                  <c:v>4240</c:v>
                </c:pt>
                <c:pt idx="266">
                  <c:v>4256</c:v>
                </c:pt>
                <c:pt idx="267">
                  <c:v>4272</c:v>
                </c:pt>
                <c:pt idx="268">
                  <c:v>4288</c:v>
                </c:pt>
                <c:pt idx="269">
                  <c:v>4304</c:v>
                </c:pt>
                <c:pt idx="270">
                  <c:v>4320</c:v>
                </c:pt>
                <c:pt idx="271">
                  <c:v>4336</c:v>
                </c:pt>
                <c:pt idx="272">
                  <c:v>4352</c:v>
                </c:pt>
                <c:pt idx="273">
                  <c:v>4368</c:v>
                </c:pt>
                <c:pt idx="274">
                  <c:v>4384</c:v>
                </c:pt>
                <c:pt idx="275">
                  <c:v>4400</c:v>
                </c:pt>
                <c:pt idx="276">
                  <c:v>4416</c:v>
                </c:pt>
                <c:pt idx="277">
                  <c:v>4432</c:v>
                </c:pt>
                <c:pt idx="278">
                  <c:v>4448</c:v>
                </c:pt>
                <c:pt idx="279">
                  <c:v>4464</c:v>
                </c:pt>
                <c:pt idx="280">
                  <c:v>4480</c:v>
                </c:pt>
                <c:pt idx="281">
                  <c:v>4496</c:v>
                </c:pt>
                <c:pt idx="282">
                  <c:v>4512</c:v>
                </c:pt>
                <c:pt idx="283">
                  <c:v>4528</c:v>
                </c:pt>
                <c:pt idx="284">
                  <c:v>4544</c:v>
                </c:pt>
                <c:pt idx="285">
                  <c:v>4560</c:v>
                </c:pt>
                <c:pt idx="286">
                  <c:v>4576</c:v>
                </c:pt>
                <c:pt idx="287">
                  <c:v>4592</c:v>
                </c:pt>
                <c:pt idx="288">
                  <c:v>4608</c:v>
                </c:pt>
                <c:pt idx="289">
                  <c:v>4624</c:v>
                </c:pt>
                <c:pt idx="290">
                  <c:v>4640</c:v>
                </c:pt>
                <c:pt idx="291">
                  <c:v>4656</c:v>
                </c:pt>
                <c:pt idx="292">
                  <c:v>4672</c:v>
                </c:pt>
                <c:pt idx="293">
                  <c:v>4688</c:v>
                </c:pt>
                <c:pt idx="294">
                  <c:v>4704</c:v>
                </c:pt>
                <c:pt idx="295">
                  <c:v>4720</c:v>
                </c:pt>
                <c:pt idx="296">
                  <c:v>4736</c:v>
                </c:pt>
                <c:pt idx="297">
                  <c:v>4752</c:v>
                </c:pt>
                <c:pt idx="298">
                  <c:v>4768</c:v>
                </c:pt>
                <c:pt idx="299">
                  <c:v>4784</c:v>
                </c:pt>
                <c:pt idx="300">
                  <c:v>4800</c:v>
                </c:pt>
                <c:pt idx="301">
                  <c:v>4816</c:v>
                </c:pt>
                <c:pt idx="302">
                  <c:v>4832</c:v>
                </c:pt>
                <c:pt idx="303">
                  <c:v>4848</c:v>
                </c:pt>
                <c:pt idx="304">
                  <c:v>4864</c:v>
                </c:pt>
                <c:pt idx="305">
                  <c:v>4880</c:v>
                </c:pt>
                <c:pt idx="306">
                  <c:v>4896</c:v>
                </c:pt>
                <c:pt idx="307">
                  <c:v>4912</c:v>
                </c:pt>
                <c:pt idx="308">
                  <c:v>4928</c:v>
                </c:pt>
                <c:pt idx="309">
                  <c:v>4944</c:v>
                </c:pt>
                <c:pt idx="310">
                  <c:v>4960</c:v>
                </c:pt>
                <c:pt idx="311">
                  <c:v>4976</c:v>
                </c:pt>
                <c:pt idx="312">
                  <c:v>4992</c:v>
                </c:pt>
                <c:pt idx="313">
                  <c:v>5008</c:v>
                </c:pt>
                <c:pt idx="314">
                  <c:v>5024</c:v>
                </c:pt>
                <c:pt idx="315">
                  <c:v>5040</c:v>
                </c:pt>
                <c:pt idx="316">
                  <c:v>5056</c:v>
                </c:pt>
                <c:pt idx="317">
                  <c:v>5072</c:v>
                </c:pt>
                <c:pt idx="318">
                  <c:v>5088</c:v>
                </c:pt>
                <c:pt idx="319">
                  <c:v>5104</c:v>
                </c:pt>
                <c:pt idx="320">
                  <c:v>5120</c:v>
                </c:pt>
                <c:pt idx="321">
                  <c:v>5136</c:v>
                </c:pt>
                <c:pt idx="322">
                  <c:v>5152</c:v>
                </c:pt>
                <c:pt idx="323">
                  <c:v>5168</c:v>
                </c:pt>
                <c:pt idx="324">
                  <c:v>5184</c:v>
                </c:pt>
                <c:pt idx="325">
                  <c:v>5200</c:v>
                </c:pt>
                <c:pt idx="326">
                  <c:v>5216</c:v>
                </c:pt>
                <c:pt idx="327">
                  <c:v>5232</c:v>
                </c:pt>
                <c:pt idx="328">
                  <c:v>5248</c:v>
                </c:pt>
                <c:pt idx="329">
                  <c:v>5264</c:v>
                </c:pt>
                <c:pt idx="330">
                  <c:v>5280</c:v>
                </c:pt>
                <c:pt idx="331">
                  <c:v>5296</c:v>
                </c:pt>
                <c:pt idx="332">
                  <c:v>5312</c:v>
                </c:pt>
                <c:pt idx="333">
                  <c:v>5328</c:v>
                </c:pt>
                <c:pt idx="334">
                  <c:v>5344</c:v>
                </c:pt>
                <c:pt idx="335">
                  <c:v>5360</c:v>
                </c:pt>
                <c:pt idx="336">
                  <c:v>5376</c:v>
                </c:pt>
                <c:pt idx="337">
                  <c:v>5392</c:v>
                </c:pt>
                <c:pt idx="338">
                  <c:v>5408</c:v>
                </c:pt>
                <c:pt idx="339">
                  <c:v>5424</c:v>
                </c:pt>
                <c:pt idx="340">
                  <c:v>5440</c:v>
                </c:pt>
                <c:pt idx="341">
                  <c:v>5456</c:v>
                </c:pt>
                <c:pt idx="342">
                  <c:v>5472</c:v>
                </c:pt>
                <c:pt idx="343">
                  <c:v>5488</c:v>
                </c:pt>
                <c:pt idx="344">
                  <c:v>5504</c:v>
                </c:pt>
                <c:pt idx="345">
                  <c:v>5520</c:v>
                </c:pt>
                <c:pt idx="346">
                  <c:v>5536</c:v>
                </c:pt>
                <c:pt idx="347">
                  <c:v>5552</c:v>
                </c:pt>
                <c:pt idx="348">
                  <c:v>5568</c:v>
                </c:pt>
                <c:pt idx="349">
                  <c:v>5584</c:v>
                </c:pt>
                <c:pt idx="350">
                  <c:v>5600</c:v>
                </c:pt>
                <c:pt idx="351">
                  <c:v>5616</c:v>
                </c:pt>
                <c:pt idx="352">
                  <c:v>5632</c:v>
                </c:pt>
                <c:pt idx="353">
                  <c:v>5648</c:v>
                </c:pt>
                <c:pt idx="354">
                  <c:v>5664</c:v>
                </c:pt>
                <c:pt idx="355">
                  <c:v>5680</c:v>
                </c:pt>
                <c:pt idx="356">
                  <c:v>5696</c:v>
                </c:pt>
                <c:pt idx="357">
                  <c:v>5712</c:v>
                </c:pt>
                <c:pt idx="358">
                  <c:v>5728</c:v>
                </c:pt>
                <c:pt idx="359">
                  <c:v>5744</c:v>
                </c:pt>
                <c:pt idx="360">
                  <c:v>5760</c:v>
                </c:pt>
                <c:pt idx="361">
                  <c:v>5776</c:v>
                </c:pt>
                <c:pt idx="362">
                  <c:v>5792</c:v>
                </c:pt>
                <c:pt idx="363">
                  <c:v>5808</c:v>
                </c:pt>
                <c:pt idx="364">
                  <c:v>5824</c:v>
                </c:pt>
                <c:pt idx="365">
                  <c:v>5840</c:v>
                </c:pt>
                <c:pt idx="366">
                  <c:v>5856</c:v>
                </c:pt>
                <c:pt idx="367">
                  <c:v>5872</c:v>
                </c:pt>
                <c:pt idx="368">
                  <c:v>5888</c:v>
                </c:pt>
                <c:pt idx="369">
                  <c:v>5904</c:v>
                </c:pt>
                <c:pt idx="370">
                  <c:v>5920</c:v>
                </c:pt>
                <c:pt idx="371">
                  <c:v>5936</c:v>
                </c:pt>
                <c:pt idx="372">
                  <c:v>5952</c:v>
                </c:pt>
                <c:pt idx="373">
                  <c:v>5968</c:v>
                </c:pt>
                <c:pt idx="374">
                  <c:v>5984</c:v>
                </c:pt>
                <c:pt idx="375">
                  <c:v>6000</c:v>
                </c:pt>
                <c:pt idx="376">
                  <c:v>6016</c:v>
                </c:pt>
                <c:pt idx="377">
                  <c:v>6032</c:v>
                </c:pt>
                <c:pt idx="378">
                  <c:v>6048</c:v>
                </c:pt>
                <c:pt idx="379">
                  <c:v>6064</c:v>
                </c:pt>
                <c:pt idx="380">
                  <c:v>6080</c:v>
                </c:pt>
                <c:pt idx="381">
                  <c:v>6096</c:v>
                </c:pt>
                <c:pt idx="382">
                  <c:v>6112</c:v>
                </c:pt>
                <c:pt idx="383">
                  <c:v>6128</c:v>
                </c:pt>
                <c:pt idx="384">
                  <c:v>6144</c:v>
                </c:pt>
                <c:pt idx="385">
                  <c:v>6160</c:v>
                </c:pt>
                <c:pt idx="386">
                  <c:v>6176</c:v>
                </c:pt>
                <c:pt idx="387">
                  <c:v>6192</c:v>
                </c:pt>
                <c:pt idx="388">
                  <c:v>6208</c:v>
                </c:pt>
                <c:pt idx="389">
                  <c:v>6224</c:v>
                </c:pt>
                <c:pt idx="390">
                  <c:v>6240</c:v>
                </c:pt>
                <c:pt idx="391">
                  <c:v>6256</c:v>
                </c:pt>
                <c:pt idx="392">
                  <c:v>6272</c:v>
                </c:pt>
                <c:pt idx="393">
                  <c:v>6288</c:v>
                </c:pt>
                <c:pt idx="394">
                  <c:v>6304</c:v>
                </c:pt>
                <c:pt idx="395">
                  <c:v>6320</c:v>
                </c:pt>
                <c:pt idx="396">
                  <c:v>6336</c:v>
                </c:pt>
                <c:pt idx="397">
                  <c:v>6352</c:v>
                </c:pt>
                <c:pt idx="398">
                  <c:v>6368</c:v>
                </c:pt>
                <c:pt idx="399">
                  <c:v>6384</c:v>
                </c:pt>
                <c:pt idx="400">
                  <c:v>6400</c:v>
                </c:pt>
                <c:pt idx="401">
                  <c:v>6416</c:v>
                </c:pt>
                <c:pt idx="402">
                  <c:v>6432</c:v>
                </c:pt>
                <c:pt idx="403">
                  <c:v>6448</c:v>
                </c:pt>
                <c:pt idx="404">
                  <c:v>6464</c:v>
                </c:pt>
                <c:pt idx="405">
                  <c:v>6480</c:v>
                </c:pt>
                <c:pt idx="406">
                  <c:v>6496</c:v>
                </c:pt>
                <c:pt idx="407">
                  <c:v>6512</c:v>
                </c:pt>
                <c:pt idx="408">
                  <c:v>6528</c:v>
                </c:pt>
                <c:pt idx="409">
                  <c:v>6544</c:v>
                </c:pt>
                <c:pt idx="410">
                  <c:v>6560</c:v>
                </c:pt>
                <c:pt idx="411">
                  <c:v>6576</c:v>
                </c:pt>
                <c:pt idx="412">
                  <c:v>6592</c:v>
                </c:pt>
                <c:pt idx="413">
                  <c:v>6608</c:v>
                </c:pt>
                <c:pt idx="414">
                  <c:v>6624</c:v>
                </c:pt>
                <c:pt idx="415">
                  <c:v>6640</c:v>
                </c:pt>
                <c:pt idx="416">
                  <c:v>6656</c:v>
                </c:pt>
                <c:pt idx="417">
                  <c:v>6672</c:v>
                </c:pt>
                <c:pt idx="418">
                  <c:v>6688</c:v>
                </c:pt>
                <c:pt idx="419">
                  <c:v>6704</c:v>
                </c:pt>
                <c:pt idx="420">
                  <c:v>6720</c:v>
                </c:pt>
                <c:pt idx="421">
                  <c:v>6736</c:v>
                </c:pt>
                <c:pt idx="422">
                  <c:v>6752</c:v>
                </c:pt>
                <c:pt idx="423">
                  <c:v>6768</c:v>
                </c:pt>
                <c:pt idx="424">
                  <c:v>6784</c:v>
                </c:pt>
                <c:pt idx="425">
                  <c:v>6800</c:v>
                </c:pt>
                <c:pt idx="426">
                  <c:v>6816</c:v>
                </c:pt>
                <c:pt idx="427">
                  <c:v>6832</c:v>
                </c:pt>
                <c:pt idx="428">
                  <c:v>6848</c:v>
                </c:pt>
                <c:pt idx="429">
                  <c:v>6864</c:v>
                </c:pt>
                <c:pt idx="430">
                  <c:v>6880</c:v>
                </c:pt>
                <c:pt idx="431">
                  <c:v>6896</c:v>
                </c:pt>
                <c:pt idx="432">
                  <c:v>6912</c:v>
                </c:pt>
                <c:pt idx="433">
                  <c:v>6928</c:v>
                </c:pt>
                <c:pt idx="434">
                  <c:v>6944</c:v>
                </c:pt>
                <c:pt idx="435">
                  <c:v>6960</c:v>
                </c:pt>
                <c:pt idx="436">
                  <c:v>6976</c:v>
                </c:pt>
                <c:pt idx="437">
                  <c:v>6992</c:v>
                </c:pt>
                <c:pt idx="438">
                  <c:v>7008</c:v>
                </c:pt>
                <c:pt idx="439">
                  <c:v>7024</c:v>
                </c:pt>
                <c:pt idx="440">
                  <c:v>7040</c:v>
                </c:pt>
                <c:pt idx="441">
                  <c:v>7056</c:v>
                </c:pt>
                <c:pt idx="442">
                  <c:v>7072</c:v>
                </c:pt>
                <c:pt idx="443">
                  <c:v>7088</c:v>
                </c:pt>
                <c:pt idx="444">
                  <c:v>7104</c:v>
                </c:pt>
                <c:pt idx="445">
                  <c:v>7120</c:v>
                </c:pt>
                <c:pt idx="446">
                  <c:v>7136</c:v>
                </c:pt>
                <c:pt idx="447">
                  <c:v>7152</c:v>
                </c:pt>
                <c:pt idx="448">
                  <c:v>7168</c:v>
                </c:pt>
                <c:pt idx="449">
                  <c:v>7184</c:v>
                </c:pt>
                <c:pt idx="450">
                  <c:v>7200</c:v>
                </c:pt>
                <c:pt idx="451">
                  <c:v>7216</c:v>
                </c:pt>
                <c:pt idx="452">
                  <c:v>7232</c:v>
                </c:pt>
                <c:pt idx="453">
                  <c:v>7248</c:v>
                </c:pt>
                <c:pt idx="454">
                  <c:v>7264</c:v>
                </c:pt>
                <c:pt idx="455">
                  <c:v>7280</c:v>
                </c:pt>
                <c:pt idx="456">
                  <c:v>7296</c:v>
                </c:pt>
                <c:pt idx="457">
                  <c:v>7312</c:v>
                </c:pt>
                <c:pt idx="458">
                  <c:v>7328</c:v>
                </c:pt>
                <c:pt idx="459">
                  <c:v>7344</c:v>
                </c:pt>
                <c:pt idx="460">
                  <c:v>7360</c:v>
                </c:pt>
                <c:pt idx="461">
                  <c:v>7376</c:v>
                </c:pt>
                <c:pt idx="462">
                  <c:v>7392</c:v>
                </c:pt>
                <c:pt idx="463">
                  <c:v>7408</c:v>
                </c:pt>
                <c:pt idx="464">
                  <c:v>7424</c:v>
                </c:pt>
                <c:pt idx="465">
                  <c:v>7440</c:v>
                </c:pt>
                <c:pt idx="466">
                  <c:v>7456</c:v>
                </c:pt>
                <c:pt idx="467">
                  <c:v>7472</c:v>
                </c:pt>
                <c:pt idx="468">
                  <c:v>7488</c:v>
                </c:pt>
                <c:pt idx="469">
                  <c:v>7504</c:v>
                </c:pt>
                <c:pt idx="470">
                  <c:v>7520</c:v>
                </c:pt>
                <c:pt idx="471">
                  <c:v>7536</c:v>
                </c:pt>
                <c:pt idx="472">
                  <c:v>7552</c:v>
                </c:pt>
                <c:pt idx="473">
                  <c:v>7568</c:v>
                </c:pt>
                <c:pt idx="474">
                  <c:v>7584</c:v>
                </c:pt>
                <c:pt idx="475">
                  <c:v>7600</c:v>
                </c:pt>
                <c:pt idx="476">
                  <c:v>7616</c:v>
                </c:pt>
                <c:pt idx="477">
                  <c:v>7632</c:v>
                </c:pt>
                <c:pt idx="478">
                  <c:v>7648</c:v>
                </c:pt>
                <c:pt idx="479">
                  <c:v>7664</c:v>
                </c:pt>
                <c:pt idx="480">
                  <c:v>7680</c:v>
                </c:pt>
                <c:pt idx="481">
                  <c:v>7696</c:v>
                </c:pt>
                <c:pt idx="482">
                  <c:v>7712</c:v>
                </c:pt>
                <c:pt idx="483">
                  <c:v>7728</c:v>
                </c:pt>
                <c:pt idx="484">
                  <c:v>7744</c:v>
                </c:pt>
                <c:pt idx="485">
                  <c:v>7760</c:v>
                </c:pt>
                <c:pt idx="486">
                  <c:v>7776</c:v>
                </c:pt>
                <c:pt idx="487">
                  <c:v>7792</c:v>
                </c:pt>
                <c:pt idx="488">
                  <c:v>7808</c:v>
                </c:pt>
                <c:pt idx="489">
                  <c:v>7824</c:v>
                </c:pt>
                <c:pt idx="490">
                  <c:v>7840</c:v>
                </c:pt>
                <c:pt idx="491">
                  <c:v>7856</c:v>
                </c:pt>
                <c:pt idx="492">
                  <c:v>7872</c:v>
                </c:pt>
                <c:pt idx="493">
                  <c:v>7888</c:v>
                </c:pt>
                <c:pt idx="494">
                  <c:v>7904</c:v>
                </c:pt>
                <c:pt idx="495">
                  <c:v>7920</c:v>
                </c:pt>
                <c:pt idx="496">
                  <c:v>7936</c:v>
                </c:pt>
                <c:pt idx="497">
                  <c:v>7952</c:v>
                </c:pt>
                <c:pt idx="498">
                  <c:v>7968</c:v>
                </c:pt>
                <c:pt idx="499">
                  <c:v>7984</c:v>
                </c:pt>
                <c:pt idx="500">
                  <c:v>8000</c:v>
                </c:pt>
              </c:numCache>
            </c:numRef>
          </c:xVal>
          <c:yVal>
            <c:numRef>
              <c:f>'230.A0'!$Y$6:$Y$506</c:f>
              <c:numCache>
                <c:formatCode>0.00</c:formatCode>
                <c:ptCount val="501"/>
                <c:pt idx="0">
                  <c:v>0</c:v>
                </c:pt>
                <c:pt idx="1">
                  <c:v>2.4719999999999999E-2</c:v>
                </c:pt>
                <c:pt idx="2">
                  <c:v>4.9439999999999998E-2</c:v>
                </c:pt>
                <c:pt idx="3">
                  <c:v>7.4160000000000004E-2</c:v>
                </c:pt>
                <c:pt idx="4">
                  <c:v>9.8879999999999996E-2</c:v>
                </c:pt>
                <c:pt idx="5">
                  <c:v>0.12359999999999999</c:v>
                </c:pt>
                <c:pt idx="6">
                  <c:v>0.14832000000000001</c:v>
                </c:pt>
                <c:pt idx="7">
                  <c:v>0.17304</c:v>
                </c:pt>
                <c:pt idx="8">
                  <c:v>0.19775999999999999</c:v>
                </c:pt>
                <c:pt idx="9">
                  <c:v>0.22247999999999998</c:v>
                </c:pt>
                <c:pt idx="10">
                  <c:v>0.24719999999999998</c:v>
                </c:pt>
                <c:pt idx="11">
                  <c:v>0.27192</c:v>
                </c:pt>
                <c:pt idx="12">
                  <c:v>0.29664000000000001</c:v>
                </c:pt>
                <c:pt idx="13">
                  <c:v>0.32135999999999998</c:v>
                </c:pt>
                <c:pt idx="14">
                  <c:v>0.34608</c:v>
                </c:pt>
                <c:pt idx="15">
                  <c:v>0.37079999999999996</c:v>
                </c:pt>
                <c:pt idx="16">
                  <c:v>0.39551999999999998</c:v>
                </c:pt>
                <c:pt idx="17">
                  <c:v>0.42024</c:v>
                </c:pt>
                <c:pt idx="18">
                  <c:v>0.44495999999999997</c:v>
                </c:pt>
                <c:pt idx="19">
                  <c:v>0.46967999999999999</c:v>
                </c:pt>
                <c:pt idx="20">
                  <c:v>0.49439999999999995</c:v>
                </c:pt>
                <c:pt idx="21">
                  <c:v>0.51912000000000003</c:v>
                </c:pt>
                <c:pt idx="22">
                  <c:v>0.54383999999999999</c:v>
                </c:pt>
                <c:pt idx="23">
                  <c:v>0.56855999999999995</c:v>
                </c:pt>
                <c:pt idx="24">
                  <c:v>0.59328000000000003</c:v>
                </c:pt>
                <c:pt idx="25">
                  <c:v>0.61799999999999999</c:v>
                </c:pt>
                <c:pt idx="26">
                  <c:v>0.64271999999999996</c:v>
                </c:pt>
                <c:pt idx="27">
                  <c:v>0.66743999999999992</c:v>
                </c:pt>
                <c:pt idx="28">
                  <c:v>0.69216</c:v>
                </c:pt>
                <c:pt idx="29">
                  <c:v>0.71687999999999996</c:v>
                </c:pt>
                <c:pt idx="30">
                  <c:v>0.74159999999999993</c:v>
                </c:pt>
                <c:pt idx="31">
                  <c:v>0.76632</c:v>
                </c:pt>
                <c:pt idx="32">
                  <c:v>0.79103999999999997</c:v>
                </c:pt>
                <c:pt idx="33">
                  <c:v>0.81575999999999993</c:v>
                </c:pt>
                <c:pt idx="34">
                  <c:v>0.84048</c:v>
                </c:pt>
                <c:pt idx="35">
                  <c:v>0.86519999999999997</c:v>
                </c:pt>
                <c:pt idx="36">
                  <c:v>0.88991999999999993</c:v>
                </c:pt>
                <c:pt idx="37">
                  <c:v>0.91464000000000001</c:v>
                </c:pt>
                <c:pt idx="38">
                  <c:v>0.93935999999999997</c:v>
                </c:pt>
                <c:pt idx="39">
                  <c:v>0.96407999999999994</c:v>
                </c:pt>
                <c:pt idx="40">
                  <c:v>0.9887999999999999</c:v>
                </c:pt>
                <c:pt idx="41">
                  <c:v>1.01352</c:v>
                </c:pt>
                <c:pt idx="42">
                  <c:v>1.0382400000000001</c:v>
                </c:pt>
                <c:pt idx="43">
                  <c:v>1.0629599999999999</c:v>
                </c:pt>
                <c:pt idx="44">
                  <c:v>1.08768</c:v>
                </c:pt>
                <c:pt idx="45">
                  <c:v>1.1124000000000001</c:v>
                </c:pt>
                <c:pt idx="46">
                  <c:v>1.1371199999999999</c:v>
                </c:pt>
                <c:pt idx="47">
                  <c:v>1.16184</c:v>
                </c:pt>
                <c:pt idx="48">
                  <c:v>1.1865600000000001</c:v>
                </c:pt>
                <c:pt idx="49">
                  <c:v>1.2112799999999999</c:v>
                </c:pt>
                <c:pt idx="50">
                  <c:v>1.236</c:v>
                </c:pt>
                <c:pt idx="51">
                  <c:v>1.2607199999999998</c:v>
                </c:pt>
                <c:pt idx="52">
                  <c:v>1.2854399999999999</c:v>
                </c:pt>
                <c:pt idx="53">
                  <c:v>1.31016</c:v>
                </c:pt>
                <c:pt idx="54">
                  <c:v>1.3348799999999998</c:v>
                </c:pt>
                <c:pt idx="55">
                  <c:v>1.3595999999999999</c:v>
                </c:pt>
                <c:pt idx="56">
                  <c:v>1.38432</c:v>
                </c:pt>
                <c:pt idx="57">
                  <c:v>1.4090399999999998</c:v>
                </c:pt>
                <c:pt idx="58">
                  <c:v>1.4337599999999999</c:v>
                </c:pt>
                <c:pt idx="59">
                  <c:v>1.45848</c:v>
                </c:pt>
                <c:pt idx="60">
                  <c:v>1.4831999999999999</c:v>
                </c:pt>
                <c:pt idx="61">
                  <c:v>1.5079199999999999</c:v>
                </c:pt>
                <c:pt idx="62">
                  <c:v>1.53264</c:v>
                </c:pt>
                <c:pt idx="63">
                  <c:v>1.5573599999999999</c:v>
                </c:pt>
                <c:pt idx="64">
                  <c:v>1.5820799999999999</c:v>
                </c:pt>
                <c:pt idx="65">
                  <c:v>1.6068</c:v>
                </c:pt>
                <c:pt idx="66">
                  <c:v>1.6315199999999999</c:v>
                </c:pt>
                <c:pt idx="67">
                  <c:v>1.6562399999999999</c:v>
                </c:pt>
                <c:pt idx="68">
                  <c:v>1.68096</c:v>
                </c:pt>
                <c:pt idx="69">
                  <c:v>1.7056799999999999</c:v>
                </c:pt>
                <c:pt idx="70">
                  <c:v>1.7303999999999999</c:v>
                </c:pt>
                <c:pt idx="71">
                  <c:v>1.75512</c:v>
                </c:pt>
                <c:pt idx="72">
                  <c:v>1.7798399999999999</c:v>
                </c:pt>
                <c:pt idx="73">
                  <c:v>1.8045599999999999</c:v>
                </c:pt>
                <c:pt idx="74">
                  <c:v>1.82928</c:v>
                </c:pt>
                <c:pt idx="75">
                  <c:v>1.8539999999999999</c:v>
                </c:pt>
                <c:pt idx="76">
                  <c:v>1.8787199999999999</c:v>
                </c:pt>
                <c:pt idx="77">
                  <c:v>1.90344</c:v>
                </c:pt>
                <c:pt idx="78">
                  <c:v>1.9281599999999999</c:v>
                </c:pt>
                <c:pt idx="79">
                  <c:v>1.9528799999999999</c:v>
                </c:pt>
                <c:pt idx="80">
                  <c:v>1.9775999999999998</c:v>
                </c:pt>
                <c:pt idx="81">
                  <c:v>2.0023200000000001</c:v>
                </c:pt>
                <c:pt idx="82">
                  <c:v>2.02704</c:v>
                </c:pt>
                <c:pt idx="83">
                  <c:v>2.0517599999999998</c:v>
                </c:pt>
                <c:pt idx="84">
                  <c:v>2.0764800000000001</c:v>
                </c:pt>
                <c:pt idx="85">
                  <c:v>2.1012</c:v>
                </c:pt>
                <c:pt idx="86">
                  <c:v>2.1259199999999998</c:v>
                </c:pt>
                <c:pt idx="87">
                  <c:v>2.1506400000000001</c:v>
                </c:pt>
                <c:pt idx="88">
                  <c:v>2.17536</c:v>
                </c:pt>
                <c:pt idx="89">
                  <c:v>2.2000799999999998</c:v>
                </c:pt>
                <c:pt idx="90">
                  <c:v>2.2248000000000001</c:v>
                </c:pt>
                <c:pt idx="91">
                  <c:v>2.24952</c:v>
                </c:pt>
                <c:pt idx="92">
                  <c:v>2.2742399999999998</c:v>
                </c:pt>
                <c:pt idx="93">
                  <c:v>2.2989600000000001</c:v>
                </c:pt>
                <c:pt idx="94">
                  <c:v>2.32368</c:v>
                </c:pt>
                <c:pt idx="95">
                  <c:v>2.3483999999999998</c:v>
                </c:pt>
                <c:pt idx="96">
                  <c:v>2.3731200000000001</c:v>
                </c:pt>
                <c:pt idx="97">
                  <c:v>2.39784</c:v>
                </c:pt>
                <c:pt idx="98">
                  <c:v>2.4225599999999998</c:v>
                </c:pt>
                <c:pt idx="99">
                  <c:v>2.4472799999999997</c:v>
                </c:pt>
                <c:pt idx="100">
                  <c:v>2.472</c:v>
                </c:pt>
                <c:pt idx="101">
                  <c:v>2.4967199999999998</c:v>
                </c:pt>
                <c:pt idx="102">
                  <c:v>2.5214399999999997</c:v>
                </c:pt>
                <c:pt idx="103">
                  <c:v>2.54616</c:v>
                </c:pt>
                <c:pt idx="104">
                  <c:v>2.5708799999999998</c:v>
                </c:pt>
                <c:pt idx="105">
                  <c:v>2.5955999999999997</c:v>
                </c:pt>
                <c:pt idx="106">
                  <c:v>2.62032</c:v>
                </c:pt>
                <c:pt idx="107">
                  <c:v>4.194</c:v>
                </c:pt>
                <c:pt idx="108">
                  <c:v>4.2160000000000002</c:v>
                </c:pt>
                <c:pt idx="109">
                  <c:v>4.2379999999999995</c:v>
                </c:pt>
                <c:pt idx="110">
                  <c:v>4.26</c:v>
                </c:pt>
                <c:pt idx="111">
                  <c:v>4.282</c:v>
                </c:pt>
                <c:pt idx="112">
                  <c:v>4.3040000000000003</c:v>
                </c:pt>
                <c:pt idx="113">
                  <c:v>4.3259999999999996</c:v>
                </c:pt>
                <c:pt idx="114">
                  <c:v>4.3479999999999999</c:v>
                </c:pt>
                <c:pt idx="115">
                  <c:v>4.37</c:v>
                </c:pt>
                <c:pt idx="116">
                  <c:v>4.3920000000000003</c:v>
                </c:pt>
                <c:pt idx="117">
                  <c:v>4.4139999999999997</c:v>
                </c:pt>
                <c:pt idx="118">
                  <c:v>4.4359999999999999</c:v>
                </c:pt>
                <c:pt idx="119">
                  <c:v>4.4580000000000002</c:v>
                </c:pt>
                <c:pt idx="120">
                  <c:v>4.4799999999999995</c:v>
                </c:pt>
                <c:pt idx="121">
                  <c:v>4.5019999999999998</c:v>
                </c:pt>
                <c:pt idx="122">
                  <c:v>4.524</c:v>
                </c:pt>
                <c:pt idx="123">
                  <c:v>4.5460000000000003</c:v>
                </c:pt>
                <c:pt idx="124">
                  <c:v>4.5679999999999996</c:v>
                </c:pt>
                <c:pt idx="125">
                  <c:v>4.59</c:v>
                </c:pt>
                <c:pt idx="126">
                  <c:v>4.6120000000000001</c:v>
                </c:pt>
                <c:pt idx="127">
                  <c:v>4.6340000000000003</c:v>
                </c:pt>
                <c:pt idx="128">
                  <c:v>4.6559999999999997</c:v>
                </c:pt>
                <c:pt idx="129">
                  <c:v>4.6779999999999999</c:v>
                </c:pt>
                <c:pt idx="130">
                  <c:v>4.7</c:v>
                </c:pt>
                <c:pt idx="131">
                  <c:v>4.7219999999999995</c:v>
                </c:pt>
                <c:pt idx="132">
                  <c:v>4.7439999999999998</c:v>
                </c:pt>
                <c:pt idx="133">
                  <c:v>4.766</c:v>
                </c:pt>
                <c:pt idx="134">
                  <c:v>4.7880000000000003</c:v>
                </c:pt>
                <c:pt idx="135">
                  <c:v>4.8099999999999996</c:v>
                </c:pt>
                <c:pt idx="136">
                  <c:v>4.8319999999999999</c:v>
                </c:pt>
                <c:pt idx="137">
                  <c:v>4.8540000000000001</c:v>
                </c:pt>
                <c:pt idx="138">
                  <c:v>4.8760000000000003</c:v>
                </c:pt>
                <c:pt idx="139">
                  <c:v>4.8979999999999997</c:v>
                </c:pt>
                <c:pt idx="140">
                  <c:v>4.92</c:v>
                </c:pt>
                <c:pt idx="141">
                  <c:v>4.9420000000000002</c:v>
                </c:pt>
                <c:pt idx="142">
                  <c:v>4.9639999999999995</c:v>
                </c:pt>
                <c:pt idx="143">
                  <c:v>4.9859999999999998</c:v>
                </c:pt>
                <c:pt idx="144">
                  <c:v>5.008</c:v>
                </c:pt>
                <c:pt idx="145">
                  <c:v>5.03</c:v>
                </c:pt>
                <c:pt idx="146">
                  <c:v>5.0519999999999996</c:v>
                </c:pt>
                <c:pt idx="147">
                  <c:v>5.0739999999999998</c:v>
                </c:pt>
                <c:pt idx="148">
                  <c:v>5.0960000000000001</c:v>
                </c:pt>
                <c:pt idx="149">
                  <c:v>5.1180000000000003</c:v>
                </c:pt>
                <c:pt idx="150">
                  <c:v>5.14</c:v>
                </c:pt>
                <c:pt idx="151">
                  <c:v>5.1619999999999999</c:v>
                </c:pt>
                <c:pt idx="152">
                  <c:v>5.1840000000000002</c:v>
                </c:pt>
                <c:pt idx="153">
                  <c:v>5.2059999999999995</c:v>
                </c:pt>
                <c:pt idx="154">
                  <c:v>5.2279999999999998</c:v>
                </c:pt>
                <c:pt idx="155">
                  <c:v>5.25</c:v>
                </c:pt>
                <c:pt idx="156">
                  <c:v>5.2720000000000002</c:v>
                </c:pt>
                <c:pt idx="157">
                  <c:v>5.2939999999999996</c:v>
                </c:pt>
                <c:pt idx="158">
                  <c:v>5.3159999999999998</c:v>
                </c:pt>
                <c:pt idx="159">
                  <c:v>5.3380000000000001</c:v>
                </c:pt>
                <c:pt idx="160">
                  <c:v>5.3599999999999994</c:v>
                </c:pt>
                <c:pt idx="161">
                  <c:v>5.3819999999999997</c:v>
                </c:pt>
                <c:pt idx="162">
                  <c:v>5.4039999999999999</c:v>
                </c:pt>
                <c:pt idx="163">
                  <c:v>5.4260000000000002</c:v>
                </c:pt>
                <c:pt idx="164">
                  <c:v>5.4479999999999995</c:v>
                </c:pt>
                <c:pt idx="165">
                  <c:v>5.47</c:v>
                </c:pt>
                <c:pt idx="166">
                  <c:v>5.492</c:v>
                </c:pt>
                <c:pt idx="167">
                  <c:v>5.5140000000000002</c:v>
                </c:pt>
                <c:pt idx="168">
                  <c:v>5.5359999999999996</c:v>
                </c:pt>
                <c:pt idx="169">
                  <c:v>5.5579999999999998</c:v>
                </c:pt>
                <c:pt idx="170">
                  <c:v>5.58</c:v>
                </c:pt>
                <c:pt idx="171">
                  <c:v>5.6019999999999994</c:v>
                </c:pt>
                <c:pt idx="172">
                  <c:v>5.6239999999999997</c:v>
                </c:pt>
                <c:pt idx="173">
                  <c:v>5.6459999999999999</c:v>
                </c:pt>
                <c:pt idx="174">
                  <c:v>5.6680000000000001</c:v>
                </c:pt>
                <c:pt idx="175">
                  <c:v>5.6899999999999995</c:v>
                </c:pt>
                <c:pt idx="176">
                  <c:v>5.7119999999999997</c:v>
                </c:pt>
                <c:pt idx="177">
                  <c:v>5.734</c:v>
                </c:pt>
                <c:pt idx="178">
                  <c:v>5.7560000000000002</c:v>
                </c:pt>
                <c:pt idx="179">
                  <c:v>5.7779999999999996</c:v>
                </c:pt>
                <c:pt idx="180">
                  <c:v>5.8</c:v>
                </c:pt>
                <c:pt idx="181">
                  <c:v>5.8220000000000001</c:v>
                </c:pt>
                <c:pt idx="182">
                  <c:v>5.8439999999999994</c:v>
                </c:pt>
                <c:pt idx="183">
                  <c:v>5.8659999999999997</c:v>
                </c:pt>
                <c:pt idx="184">
                  <c:v>5.8879999999999999</c:v>
                </c:pt>
                <c:pt idx="185">
                  <c:v>5.9099999999999993</c:v>
                </c:pt>
                <c:pt idx="186">
                  <c:v>5.9319999999999995</c:v>
                </c:pt>
                <c:pt idx="187">
                  <c:v>5.9539999999999997</c:v>
                </c:pt>
                <c:pt idx="188">
                  <c:v>5.976</c:v>
                </c:pt>
                <c:pt idx="189">
                  <c:v>5.9979999999999993</c:v>
                </c:pt>
                <c:pt idx="190">
                  <c:v>6.02</c:v>
                </c:pt>
                <c:pt idx="191">
                  <c:v>6.0419999999999998</c:v>
                </c:pt>
                <c:pt idx="192">
                  <c:v>6.0640000000000001</c:v>
                </c:pt>
                <c:pt idx="193">
                  <c:v>6.0859999999999994</c:v>
                </c:pt>
                <c:pt idx="194">
                  <c:v>6.1079999999999997</c:v>
                </c:pt>
                <c:pt idx="195">
                  <c:v>6.13</c:v>
                </c:pt>
                <c:pt idx="196">
                  <c:v>6.1519999999999992</c:v>
                </c:pt>
                <c:pt idx="197">
                  <c:v>6.1739999999999995</c:v>
                </c:pt>
                <c:pt idx="198">
                  <c:v>6.1959999999999997</c:v>
                </c:pt>
                <c:pt idx="199">
                  <c:v>6.218</c:v>
                </c:pt>
                <c:pt idx="200">
                  <c:v>6.2399999999999993</c:v>
                </c:pt>
                <c:pt idx="201">
                  <c:v>6.2619999999999996</c:v>
                </c:pt>
                <c:pt idx="202">
                  <c:v>6.2839999999999998</c:v>
                </c:pt>
                <c:pt idx="203">
                  <c:v>6.3059999999999992</c:v>
                </c:pt>
                <c:pt idx="204">
                  <c:v>6.3279999999999994</c:v>
                </c:pt>
                <c:pt idx="205">
                  <c:v>6.35</c:v>
                </c:pt>
                <c:pt idx="206">
                  <c:v>6.3719999999999999</c:v>
                </c:pt>
                <c:pt idx="207">
                  <c:v>6.3939999999999992</c:v>
                </c:pt>
                <c:pt idx="208">
                  <c:v>6.4159999999999995</c:v>
                </c:pt>
                <c:pt idx="209">
                  <c:v>6.4379999999999997</c:v>
                </c:pt>
                <c:pt idx="210">
                  <c:v>6.46</c:v>
                </c:pt>
                <c:pt idx="211">
                  <c:v>6.4819999999999993</c:v>
                </c:pt>
                <c:pt idx="212">
                  <c:v>6.5039999999999996</c:v>
                </c:pt>
                <c:pt idx="213">
                  <c:v>6.5259999999999998</c:v>
                </c:pt>
                <c:pt idx="214">
                  <c:v>6.5479999999999992</c:v>
                </c:pt>
                <c:pt idx="215">
                  <c:v>6.5699999999999994</c:v>
                </c:pt>
                <c:pt idx="216">
                  <c:v>6.5919999999999996</c:v>
                </c:pt>
                <c:pt idx="217">
                  <c:v>6.6139999999999999</c:v>
                </c:pt>
                <c:pt idx="218">
                  <c:v>6.6359999999999992</c:v>
                </c:pt>
                <c:pt idx="219">
                  <c:v>6.6579999999999995</c:v>
                </c:pt>
                <c:pt idx="220">
                  <c:v>6.68</c:v>
                </c:pt>
                <c:pt idx="221">
                  <c:v>6.702</c:v>
                </c:pt>
                <c:pt idx="222">
                  <c:v>6.7239999999999993</c:v>
                </c:pt>
                <c:pt idx="223">
                  <c:v>6.7459999999999996</c:v>
                </c:pt>
                <c:pt idx="224">
                  <c:v>6.7679999999999998</c:v>
                </c:pt>
                <c:pt idx="225">
                  <c:v>6.7899999999999991</c:v>
                </c:pt>
                <c:pt idx="226">
                  <c:v>6.8119999999999994</c:v>
                </c:pt>
                <c:pt idx="227">
                  <c:v>6.8339999999999996</c:v>
                </c:pt>
                <c:pt idx="228">
                  <c:v>6.8559999999999999</c:v>
                </c:pt>
                <c:pt idx="229">
                  <c:v>6.8779999999999992</c:v>
                </c:pt>
                <c:pt idx="230">
                  <c:v>6.8999999999999995</c:v>
                </c:pt>
                <c:pt idx="231">
                  <c:v>6.9219999999999997</c:v>
                </c:pt>
                <c:pt idx="232">
                  <c:v>6.944</c:v>
                </c:pt>
                <c:pt idx="233">
                  <c:v>6.9659999999999993</c:v>
                </c:pt>
                <c:pt idx="234">
                  <c:v>6.9879999999999995</c:v>
                </c:pt>
                <c:pt idx="235">
                  <c:v>7.01</c:v>
                </c:pt>
                <c:pt idx="236">
                  <c:v>7.0319999999999991</c:v>
                </c:pt>
                <c:pt idx="237">
                  <c:v>7.0539999999999994</c:v>
                </c:pt>
                <c:pt idx="238">
                  <c:v>7.0759999999999996</c:v>
                </c:pt>
                <c:pt idx="239">
                  <c:v>7.0979999999999999</c:v>
                </c:pt>
                <c:pt idx="240">
                  <c:v>7.1199999999999992</c:v>
                </c:pt>
                <c:pt idx="241">
                  <c:v>7.1419999999999995</c:v>
                </c:pt>
                <c:pt idx="242">
                  <c:v>7.1639999999999997</c:v>
                </c:pt>
                <c:pt idx="243">
                  <c:v>7.1859999999999999</c:v>
                </c:pt>
                <c:pt idx="244">
                  <c:v>7.2079999999999993</c:v>
                </c:pt>
                <c:pt idx="245">
                  <c:v>7.2299999999999995</c:v>
                </c:pt>
                <c:pt idx="246">
                  <c:v>7.2519999999999998</c:v>
                </c:pt>
                <c:pt idx="247">
                  <c:v>7.2739999999999991</c:v>
                </c:pt>
                <c:pt idx="248">
                  <c:v>7.2959999999999994</c:v>
                </c:pt>
                <c:pt idx="249">
                  <c:v>7.3179999999999996</c:v>
                </c:pt>
                <c:pt idx="250">
                  <c:v>7.34</c:v>
                </c:pt>
                <c:pt idx="251">
                  <c:v>7.3619999999999992</c:v>
                </c:pt>
                <c:pt idx="252">
                  <c:v>7.3839999999999995</c:v>
                </c:pt>
                <c:pt idx="253">
                  <c:v>7.4059999999999997</c:v>
                </c:pt>
                <c:pt idx="254">
                  <c:v>7.4279999999999999</c:v>
                </c:pt>
                <c:pt idx="255">
                  <c:v>7.4499999999999993</c:v>
                </c:pt>
                <c:pt idx="256">
                  <c:v>7.4719999999999995</c:v>
                </c:pt>
                <c:pt idx="257">
                  <c:v>7.4939999999999998</c:v>
                </c:pt>
                <c:pt idx="258">
                  <c:v>7.5159999999999991</c:v>
                </c:pt>
                <c:pt idx="259">
                  <c:v>7.5379999999999994</c:v>
                </c:pt>
                <c:pt idx="260">
                  <c:v>7.56</c:v>
                </c:pt>
                <c:pt idx="261">
                  <c:v>7.5819999999999999</c:v>
                </c:pt>
                <c:pt idx="262">
                  <c:v>7.6039999999999992</c:v>
                </c:pt>
                <c:pt idx="263">
                  <c:v>7.6259999999999994</c:v>
                </c:pt>
                <c:pt idx="264">
                  <c:v>7.6479999999999997</c:v>
                </c:pt>
                <c:pt idx="265">
                  <c:v>7.67</c:v>
                </c:pt>
                <c:pt idx="266">
                  <c:v>7.6919999999999993</c:v>
                </c:pt>
                <c:pt idx="267">
                  <c:v>7.7139999999999995</c:v>
                </c:pt>
                <c:pt idx="268">
                  <c:v>7.7359999999999998</c:v>
                </c:pt>
                <c:pt idx="269">
                  <c:v>7.7579999999999991</c:v>
                </c:pt>
                <c:pt idx="270">
                  <c:v>7.7799999999999994</c:v>
                </c:pt>
                <c:pt idx="271">
                  <c:v>7.8019999999999996</c:v>
                </c:pt>
                <c:pt idx="272">
                  <c:v>7.8239999999999998</c:v>
                </c:pt>
                <c:pt idx="273">
                  <c:v>7.8459999999999992</c:v>
                </c:pt>
                <c:pt idx="274">
                  <c:v>7.8679999999999994</c:v>
                </c:pt>
                <c:pt idx="275">
                  <c:v>7.89</c:v>
                </c:pt>
                <c:pt idx="276">
                  <c:v>7.9119999999999999</c:v>
                </c:pt>
                <c:pt idx="277">
                  <c:v>7.9339999999999993</c:v>
                </c:pt>
                <c:pt idx="278">
                  <c:v>7.9559999999999995</c:v>
                </c:pt>
                <c:pt idx="279">
                  <c:v>7.9779999999999998</c:v>
                </c:pt>
                <c:pt idx="280">
                  <c:v>7.9999999999999991</c:v>
                </c:pt>
                <c:pt idx="281">
                  <c:v>8.0220000000000002</c:v>
                </c:pt>
                <c:pt idx="282">
                  <c:v>8.0440000000000005</c:v>
                </c:pt>
                <c:pt idx="283">
                  <c:v>8.0660000000000007</c:v>
                </c:pt>
                <c:pt idx="284">
                  <c:v>8.0879999999999992</c:v>
                </c:pt>
                <c:pt idx="285">
                  <c:v>8.11</c:v>
                </c:pt>
                <c:pt idx="286">
                  <c:v>8.1319999999999997</c:v>
                </c:pt>
                <c:pt idx="287">
                  <c:v>8.1539999999999999</c:v>
                </c:pt>
                <c:pt idx="288">
                  <c:v>8.1760000000000002</c:v>
                </c:pt>
                <c:pt idx="289">
                  <c:v>8.1980000000000004</c:v>
                </c:pt>
                <c:pt idx="290">
                  <c:v>8.2200000000000006</c:v>
                </c:pt>
                <c:pt idx="291">
                  <c:v>8.2419999999999991</c:v>
                </c:pt>
                <c:pt idx="292">
                  <c:v>8.2639999999999993</c:v>
                </c:pt>
                <c:pt idx="293">
                  <c:v>8.2859999999999996</c:v>
                </c:pt>
                <c:pt idx="294">
                  <c:v>8.3079999999999998</c:v>
                </c:pt>
                <c:pt idx="295">
                  <c:v>8.33</c:v>
                </c:pt>
                <c:pt idx="296">
                  <c:v>8.3520000000000003</c:v>
                </c:pt>
                <c:pt idx="297">
                  <c:v>8.3740000000000006</c:v>
                </c:pt>
                <c:pt idx="298">
                  <c:v>8.3960000000000008</c:v>
                </c:pt>
                <c:pt idx="299">
                  <c:v>8.4179999999999993</c:v>
                </c:pt>
                <c:pt idx="300">
                  <c:v>8.44</c:v>
                </c:pt>
                <c:pt idx="301">
                  <c:v>8.4619999999999997</c:v>
                </c:pt>
                <c:pt idx="302">
                  <c:v>8.484</c:v>
                </c:pt>
                <c:pt idx="303">
                  <c:v>8.5060000000000002</c:v>
                </c:pt>
                <c:pt idx="304">
                  <c:v>8.5280000000000005</c:v>
                </c:pt>
                <c:pt idx="305">
                  <c:v>8.5500000000000007</c:v>
                </c:pt>
                <c:pt idx="306">
                  <c:v>8.5719999999999992</c:v>
                </c:pt>
                <c:pt idx="307">
                  <c:v>8.5939999999999994</c:v>
                </c:pt>
                <c:pt idx="308">
                  <c:v>8.6159999999999997</c:v>
                </c:pt>
                <c:pt idx="309">
                  <c:v>8.6379999999999999</c:v>
                </c:pt>
                <c:pt idx="310">
                  <c:v>8.66</c:v>
                </c:pt>
                <c:pt idx="311">
                  <c:v>8.6820000000000004</c:v>
                </c:pt>
                <c:pt idx="312">
                  <c:v>8.7040000000000006</c:v>
                </c:pt>
                <c:pt idx="313">
                  <c:v>8.7259999999999991</c:v>
                </c:pt>
                <c:pt idx="314">
                  <c:v>8.7479999999999993</c:v>
                </c:pt>
                <c:pt idx="315">
                  <c:v>8.77</c:v>
                </c:pt>
                <c:pt idx="316">
                  <c:v>8.7919999999999998</c:v>
                </c:pt>
                <c:pt idx="317">
                  <c:v>8.8140000000000001</c:v>
                </c:pt>
                <c:pt idx="318">
                  <c:v>8.8360000000000003</c:v>
                </c:pt>
                <c:pt idx="319">
                  <c:v>8.8580000000000005</c:v>
                </c:pt>
                <c:pt idx="320">
                  <c:v>8.879999999999999</c:v>
                </c:pt>
                <c:pt idx="321">
                  <c:v>8.9019999999999992</c:v>
                </c:pt>
                <c:pt idx="322">
                  <c:v>8.9239999999999995</c:v>
                </c:pt>
                <c:pt idx="323">
                  <c:v>8.9459999999999997</c:v>
                </c:pt>
                <c:pt idx="324">
                  <c:v>8.968</c:v>
                </c:pt>
                <c:pt idx="325">
                  <c:v>8.99</c:v>
                </c:pt>
                <c:pt idx="326">
                  <c:v>9.0120000000000005</c:v>
                </c:pt>
                <c:pt idx="327">
                  <c:v>9.0340000000000007</c:v>
                </c:pt>
                <c:pt idx="328">
                  <c:v>9.0559999999999992</c:v>
                </c:pt>
                <c:pt idx="329">
                  <c:v>9.0779999999999994</c:v>
                </c:pt>
                <c:pt idx="330">
                  <c:v>9.1</c:v>
                </c:pt>
                <c:pt idx="331">
                  <c:v>9.1219999999999999</c:v>
                </c:pt>
                <c:pt idx="332">
                  <c:v>9.1440000000000001</c:v>
                </c:pt>
                <c:pt idx="333">
                  <c:v>9.1660000000000004</c:v>
                </c:pt>
                <c:pt idx="334">
                  <c:v>9.1880000000000006</c:v>
                </c:pt>
                <c:pt idx="335">
                  <c:v>9.2099999999999991</c:v>
                </c:pt>
                <c:pt idx="336">
                  <c:v>9.2319999999999993</c:v>
                </c:pt>
                <c:pt idx="337">
                  <c:v>9.2539999999999996</c:v>
                </c:pt>
                <c:pt idx="338">
                  <c:v>9.2759999999999998</c:v>
                </c:pt>
                <c:pt idx="339">
                  <c:v>9.298</c:v>
                </c:pt>
                <c:pt idx="340">
                  <c:v>9.32</c:v>
                </c:pt>
                <c:pt idx="341">
                  <c:v>9.3420000000000005</c:v>
                </c:pt>
                <c:pt idx="342">
                  <c:v>9.363999999999999</c:v>
                </c:pt>
                <c:pt idx="343">
                  <c:v>9.3859999999999992</c:v>
                </c:pt>
                <c:pt idx="344">
                  <c:v>9.4079999999999995</c:v>
                </c:pt>
                <c:pt idx="345">
                  <c:v>9.43</c:v>
                </c:pt>
                <c:pt idx="346">
                  <c:v>9.452</c:v>
                </c:pt>
                <c:pt idx="347">
                  <c:v>9.4740000000000002</c:v>
                </c:pt>
                <c:pt idx="348">
                  <c:v>9.4960000000000004</c:v>
                </c:pt>
                <c:pt idx="349">
                  <c:v>9.5180000000000007</c:v>
                </c:pt>
                <c:pt idx="350">
                  <c:v>9.5399999999999991</c:v>
                </c:pt>
                <c:pt idx="351">
                  <c:v>9.5619999999999994</c:v>
                </c:pt>
                <c:pt idx="352">
                  <c:v>9.5839999999999996</c:v>
                </c:pt>
                <c:pt idx="353">
                  <c:v>9.6059999999999999</c:v>
                </c:pt>
                <c:pt idx="354">
                  <c:v>9.6280000000000001</c:v>
                </c:pt>
                <c:pt idx="355">
                  <c:v>9.65</c:v>
                </c:pt>
                <c:pt idx="356">
                  <c:v>9.6720000000000006</c:v>
                </c:pt>
                <c:pt idx="357">
                  <c:v>9.6939999999999991</c:v>
                </c:pt>
                <c:pt idx="358">
                  <c:v>9.7159999999999993</c:v>
                </c:pt>
                <c:pt idx="359">
                  <c:v>9.7379999999999995</c:v>
                </c:pt>
                <c:pt idx="360">
                  <c:v>9.76</c:v>
                </c:pt>
                <c:pt idx="361">
                  <c:v>9.782</c:v>
                </c:pt>
                <c:pt idx="362">
                  <c:v>9.8040000000000003</c:v>
                </c:pt>
                <c:pt idx="363">
                  <c:v>9.8260000000000005</c:v>
                </c:pt>
                <c:pt idx="364">
                  <c:v>9.847999999999999</c:v>
                </c:pt>
                <c:pt idx="365">
                  <c:v>9.8699999999999992</c:v>
                </c:pt>
                <c:pt idx="366">
                  <c:v>9.8919999999999995</c:v>
                </c:pt>
                <c:pt idx="367">
                  <c:v>9.9139999999999997</c:v>
                </c:pt>
                <c:pt idx="368">
                  <c:v>9.9359999999999999</c:v>
                </c:pt>
                <c:pt idx="369">
                  <c:v>9.9580000000000002</c:v>
                </c:pt>
                <c:pt idx="370">
                  <c:v>9.9799999999999986</c:v>
                </c:pt>
                <c:pt idx="371">
                  <c:v>10.001999999999999</c:v>
                </c:pt>
                <c:pt idx="372">
                  <c:v>10.023999999999999</c:v>
                </c:pt>
                <c:pt idx="373">
                  <c:v>10.045999999999999</c:v>
                </c:pt>
                <c:pt idx="374">
                  <c:v>10.068</c:v>
                </c:pt>
                <c:pt idx="375">
                  <c:v>10.09</c:v>
                </c:pt>
                <c:pt idx="376">
                  <c:v>10.112</c:v>
                </c:pt>
                <c:pt idx="377">
                  <c:v>10.133999999999999</c:v>
                </c:pt>
                <c:pt idx="378">
                  <c:v>10.155999999999999</c:v>
                </c:pt>
                <c:pt idx="379">
                  <c:v>10.177999999999999</c:v>
                </c:pt>
                <c:pt idx="380">
                  <c:v>10.199999999999999</c:v>
                </c:pt>
                <c:pt idx="381">
                  <c:v>10.222</c:v>
                </c:pt>
                <c:pt idx="382">
                  <c:v>10.244</c:v>
                </c:pt>
                <c:pt idx="383">
                  <c:v>10.266</c:v>
                </c:pt>
                <c:pt idx="384">
                  <c:v>10.288</c:v>
                </c:pt>
                <c:pt idx="385">
                  <c:v>10.309999999999999</c:v>
                </c:pt>
                <c:pt idx="386">
                  <c:v>10.331999999999999</c:v>
                </c:pt>
                <c:pt idx="387">
                  <c:v>10.353999999999999</c:v>
                </c:pt>
                <c:pt idx="388">
                  <c:v>10.375999999999999</c:v>
                </c:pt>
                <c:pt idx="389">
                  <c:v>10.398</c:v>
                </c:pt>
                <c:pt idx="390">
                  <c:v>10.42</c:v>
                </c:pt>
                <c:pt idx="391">
                  <c:v>10.442</c:v>
                </c:pt>
                <c:pt idx="392">
                  <c:v>10.463999999999999</c:v>
                </c:pt>
                <c:pt idx="393">
                  <c:v>10.485999999999999</c:v>
                </c:pt>
                <c:pt idx="394">
                  <c:v>10.507999999999999</c:v>
                </c:pt>
                <c:pt idx="395">
                  <c:v>10.53</c:v>
                </c:pt>
                <c:pt idx="396">
                  <c:v>10.552</c:v>
                </c:pt>
                <c:pt idx="397">
                  <c:v>10.574</c:v>
                </c:pt>
                <c:pt idx="398">
                  <c:v>10.596</c:v>
                </c:pt>
                <c:pt idx="399">
                  <c:v>10.617999999999999</c:v>
                </c:pt>
                <c:pt idx="400">
                  <c:v>10.639999999999999</c:v>
                </c:pt>
                <c:pt idx="401">
                  <c:v>10.661999999999999</c:v>
                </c:pt>
                <c:pt idx="402">
                  <c:v>10.683999999999999</c:v>
                </c:pt>
                <c:pt idx="403">
                  <c:v>10.706</c:v>
                </c:pt>
                <c:pt idx="404">
                  <c:v>10.728</c:v>
                </c:pt>
                <c:pt idx="405">
                  <c:v>10.75</c:v>
                </c:pt>
                <c:pt idx="406">
                  <c:v>10.771999999999998</c:v>
                </c:pt>
                <c:pt idx="407">
                  <c:v>10.793999999999999</c:v>
                </c:pt>
                <c:pt idx="408">
                  <c:v>10.815999999999999</c:v>
                </c:pt>
                <c:pt idx="409">
                  <c:v>10.837999999999999</c:v>
                </c:pt>
                <c:pt idx="410">
                  <c:v>10.86</c:v>
                </c:pt>
                <c:pt idx="411">
                  <c:v>10.882</c:v>
                </c:pt>
                <c:pt idx="412">
                  <c:v>10.904</c:v>
                </c:pt>
                <c:pt idx="413">
                  <c:v>10.926</c:v>
                </c:pt>
                <c:pt idx="414">
                  <c:v>10.947999999999999</c:v>
                </c:pt>
                <c:pt idx="415">
                  <c:v>10.969999999999999</c:v>
                </c:pt>
                <c:pt idx="416">
                  <c:v>10.991999999999999</c:v>
                </c:pt>
                <c:pt idx="417">
                  <c:v>11.013999999999999</c:v>
                </c:pt>
                <c:pt idx="418">
                  <c:v>11.036</c:v>
                </c:pt>
                <c:pt idx="419">
                  <c:v>11.058</c:v>
                </c:pt>
                <c:pt idx="420">
                  <c:v>11.08</c:v>
                </c:pt>
                <c:pt idx="421">
                  <c:v>11.101999999999999</c:v>
                </c:pt>
                <c:pt idx="422">
                  <c:v>11.123999999999999</c:v>
                </c:pt>
                <c:pt idx="423">
                  <c:v>11.145999999999999</c:v>
                </c:pt>
                <c:pt idx="424">
                  <c:v>11.167999999999999</c:v>
                </c:pt>
                <c:pt idx="425">
                  <c:v>11.19</c:v>
                </c:pt>
                <c:pt idx="426">
                  <c:v>11.212</c:v>
                </c:pt>
                <c:pt idx="427">
                  <c:v>11.234</c:v>
                </c:pt>
                <c:pt idx="428">
                  <c:v>11.255999999999998</c:v>
                </c:pt>
                <c:pt idx="429">
                  <c:v>11.277999999999999</c:v>
                </c:pt>
                <c:pt idx="430">
                  <c:v>11.299999999999999</c:v>
                </c:pt>
                <c:pt idx="431">
                  <c:v>11.321999999999999</c:v>
                </c:pt>
                <c:pt idx="432">
                  <c:v>11.343999999999999</c:v>
                </c:pt>
                <c:pt idx="433">
                  <c:v>11.366</c:v>
                </c:pt>
                <c:pt idx="434">
                  <c:v>11.388</c:v>
                </c:pt>
                <c:pt idx="435">
                  <c:v>11.41</c:v>
                </c:pt>
                <c:pt idx="436">
                  <c:v>11.431999999999999</c:v>
                </c:pt>
                <c:pt idx="437">
                  <c:v>11.453999999999999</c:v>
                </c:pt>
                <c:pt idx="438">
                  <c:v>11.475999999999999</c:v>
                </c:pt>
                <c:pt idx="439">
                  <c:v>11.497999999999999</c:v>
                </c:pt>
                <c:pt idx="440">
                  <c:v>11.52</c:v>
                </c:pt>
                <c:pt idx="441">
                  <c:v>11.542</c:v>
                </c:pt>
                <c:pt idx="442">
                  <c:v>11.564</c:v>
                </c:pt>
                <c:pt idx="443">
                  <c:v>11.585999999999999</c:v>
                </c:pt>
                <c:pt idx="444">
                  <c:v>11.607999999999999</c:v>
                </c:pt>
                <c:pt idx="445">
                  <c:v>11.629999999999999</c:v>
                </c:pt>
                <c:pt idx="446">
                  <c:v>11.651999999999999</c:v>
                </c:pt>
                <c:pt idx="447">
                  <c:v>11.673999999999999</c:v>
                </c:pt>
                <c:pt idx="448">
                  <c:v>11.696</c:v>
                </c:pt>
                <c:pt idx="449">
                  <c:v>11.718</c:v>
                </c:pt>
                <c:pt idx="450">
                  <c:v>11.739999999999998</c:v>
                </c:pt>
                <c:pt idx="451">
                  <c:v>11.761999999999999</c:v>
                </c:pt>
                <c:pt idx="452">
                  <c:v>11.783999999999999</c:v>
                </c:pt>
                <c:pt idx="453">
                  <c:v>11.805999999999999</c:v>
                </c:pt>
                <c:pt idx="454">
                  <c:v>11.827999999999999</c:v>
                </c:pt>
                <c:pt idx="455">
                  <c:v>11.85</c:v>
                </c:pt>
                <c:pt idx="456">
                  <c:v>11.872</c:v>
                </c:pt>
                <c:pt idx="457">
                  <c:v>11.894</c:v>
                </c:pt>
                <c:pt idx="458">
                  <c:v>11.915999999999999</c:v>
                </c:pt>
                <c:pt idx="459">
                  <c:v>11.937999999999999</c:v>
                </c:pt>
                <c:pt idx="460">
                  <c:v>11.959999999999999</c:v>
                </c:pt>
                <c:pt idx="461">
                  <c:v>11.981999999999999</c:v>
                </c:pt>
                <c:pt idx="462">
                  <c:v>12.004</c:v>
                </c:pt>
                <c:pt idx="463">
                  <c:v>12.026</c:v>
                </c:pt>
                <c:pt idx="464">
                  <c:v>12.048</c:v>
                </c:pt>
                <c:pt idx="465">
                  <c:v>12.069999999999999</c:v>
                </c:pt>
                <c:pt idx="466">
                  <c:v>12.091999999999999</c:v>
                </c:pt>
                <c:pt idx="467">
                  <c:v>12.113999999999999</c:v>
                </c:pt>
                <c:pt idx="468">
                  <c:v>12.135999999999999</c:v>
                </c:pt>
                <c:pt idx="469">
                  <c:v>12.157999999999999</c:v>
                </c:pt>
                <c:pt idx="470">
                  <c:v>12.18</c:v>
                </c:pt>
                <c:pt idx="471">
                  <c:v>12.202</c:v>
                </c:pt>
                <c:pt idx="472">
                  <c:v>12.223999999999998</c:v>
                </c:pt>
                <c:pt idx="473">
                  <c:v>12.245999999999999</c:v>
                </c:pt>
                <c:pt idx="474">
                  <c:v>12.267999999999999</c:v>
                </c:pt>
                <c:pt idx="475">
                  <c:v>12.29</c:v>
                </c:pt>
                <c:pt idx="476">
                  <c:v>12.311999999999999</c:v>
                </c:pt>
                <c:pt idx="477">
                  <c:v>12.334</c:v>
                </c:pt>
                <c:pt idx="478">
                  <c:v>12.356</c:v>
                </c:pt>
                <c:pt idx="479">
                  <c:v>12.378</c:v>
                </c:pt>
                <c:pt idx="480">
                  <c:v>12.399999999999999</c:v>
                </c:pt>
                <c:pt idx="481">
                  <c:v>12.421999999999999</c:v>
                </c:pt>
                <c:pt idx="482">
                  <c:v>12.443999999999999</c:v>
                </c:pt>
                <c:pt idx="483">
                  <c:v>12.465999999999999</c:v>
                </c:pt>
                <c:pt idx="484">
                  <c:v>12.488</c:v>
                </c:pt>
                <c:pt idx="485">
                  <c:v>12.51</c:v>
                </c:pt>
                <c:pt idx="486">
                  <c:v>12.532</c:v>
                </c:pt>
                <c:pt idx="487">
                  <c:v>12.553999999999998</c:v>
                </c:pt>
                <c:pt idx="488">
                  <c:v>12.575999999999999</c:v>
                </c:pt>
                <c:pt idx="489">
                  <c:v>12.597999999999999</c:v>
                </c:pt>
                <c:pt idx="490">
                  <c:v>12.62</c:v>
                </c:pt>
                <c:pt idx="491">
                  <c:v>12.641999999999999</c:v>
                </c:pt>
                <c:pt idx="492">
                  <c:v>12.664</c:v>
                </c:pt>
                <c:pt idx="493">
                  <c:v>12.686</c:v>
                </c:pt>
                <c:pt idx="494">
                  <c:v>12.707999999999998</c:v>
                </c:pt>
                <c:pt idx="495">
                  <c:v>12.729999999999999</c:v>
                </c:pt>
                <c:pt idx="496">
                  <c:v>12.751999999999999</c:v>
                </c:pt>
                <c:pt idx="497">
                  <c:v>12.773999999999999</c:v>
                </c:pt>
                <c:pt idx="498">
                  <c:v>12.795999999999999</c:v>
                </c:pt>
                <c:pt idx="499">
                  <c:v>12.818</c:v>
                </c:pt>
                <c:pt idx="500">
                  <c:v>12.84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DC1-4228-87B7-EC94BCB8F779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61887DA3-4DAD-4BE8-B191-8FA575E018DC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ADC1-4228-87B7-EC94BCB8F77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5D5D789-65E0-4F0E-9397-2AECC11A6233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ADC1-4228-87B7-EC94BCB8F77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6E08987-4FB1-4477-84A0-CF7FB0B7CCC3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DC1-4228-87B7-EC94BCB8F77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8CBA62A-1881-401B-84FE-12C30D940AFE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ADC1-4228-87B7-EC94BCB8F77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ADC1-4228-87B7-EC94BCB8F77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ADC1-4228-87B7-EC94BCB8F77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ADC1-4228-87B7-EC94BCB8F779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'230.A0'!$K$9:$K$15</c:f>
              <c:numCache>
                <c:formatCode>General</c:formatCode>
                <c:ptCount val="7"/>
                <c:pt idx="0">
                  <c:v>1152</c:v>
                </c:pt>
                <c:pt idx="1">
                  <c:v>905</c:v>
                </c:pt>
                <c:pt idx="2">
                  <c:v>1068</c:v>
                </c:pt>
                <c:pt idx="3">
                  <c:v>811</c:v>
                </c:pt>
              </c:numCache>
            </c:numRef>
          </c:xVal>
          <c:yVal>
            <c:numRef>
              <c:f>'230.A0'!$L$9:$L$15</c:f>
              <c:numCache>
                <c:formatCode>0.00</c:formatCode>
                <c:ptCount val="7"/>
                <c:pt idx="0">
                  <c:v>1.7798399999999999</c:v>
                </c:pt>
                <c:pt idx="1">
                  <c:v>1.3982249999999998</c:v>
                </c:pt>
                <c:pt idx="2">
                  <c:v>1.6500599999999999</c:v>
                </c:pt>
                <c:pt idx="3">
                  <c:v>1.2529949999999999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'230.A0'!$I$9:$I$15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ADC1-4228-87B7-EC94BCB8F7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'241.A0'!$Y$5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'241.A0'!$X$6:$X$506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18</c:v>
                </c:pt>
                <c:pt idx="4">
                  <c:v>24</c:v>
                </c:pt>
                <c:pt idx="5">
                  <c:v>30</c:v>
                </c:pt>
                <c:pt idx="6">
                  <c:v>36</c:v>
                </c:pt>
                <c:pt idx="7">
                  <c:v>42</c:v>
                </c:pt>
                <c:pt idx="8">
                  <c:v>48</c:v>
                </c:pt>
                <c:pt idx="9">
                  <c:v>54</c:v>
                </c:pt>
                <c:pt idx="10">
                  <c:v>60</c:v>
                </c:pt>
                <c:pt idx="11">
                  <c:v>66</c:v>
                </c:pt>
                <c:pt idx="12">
                  <c:v>72</c:v>
                </c:pt>
                <c:pt idx="13">
                  <c:v>78</c:v>
                </c:pt>
                <c:pt idx="14">
                  <c:v>84</c:v>
                </c:pt>
                <c:pt idx="15">
                  <c:v>90</c:v>
                </c:pt>
                <c:pt idx="16">
                  <c:v>96</c:v>
                </c:pt>
                <c:pt idx="17">
                  <c:v>102</c:v>
                </c:pt>
                <c:pt idx="18">
                  <c:v>108</c:v>
                </c:pt>
                <c:pt idx="19">
                  <c:v>114</c:v>
                </c:pt>
                <c:pt idx="20">
                  <c:v>120</c:v>
                </c:pt>
                <c:pt idx="21">
                  <c:v>126</c:v>
                </c:pt>
                <c:pt idx="22">
                  <c:v>132</c:v>
                </c:pt>
                <c:pt idx="23">
                  <c:v>138</c:v>
                </c:pt>
                <c:pt idx="24">
                  <c:v>144</c:v>
                </c:pt>
                <c:pt idx="25">
                  <c:v>150</c:v>
                </c:pt>
                <c:pt idx="26">
                  <c:v>156</c:v>
                </c:pt>
                <c:pt idx="27">
                  <c:v>162</c:v>
                </c:pt>
                <c:pt idx="28">
                  <c:v>168</c:v>
                </c:pt>
                <c:pt idx="29">
                  <c:v>174</c:v>
                </c:pt>
                <c:pt idx="30">
                  <c:v>180</c:v>
                </c:pt>
                <c:pt idx="31">
                  <c:v>186</c:v>
                </c:pt>
                <c:pt idx="32">
                  <c:v>192</c:v>
                </c:pt>
                <c:pt idx="33">
                  <c:v>198</c:v>
                </c:pt>
                <c:pt idx="34">
                  <c:v>204</c:v>
                </c:pt>
                <c:pt idx="35">
                  <c:v>210</c:v>
                </c:pt>
                <c:pt idx="36">
                  <c:v>216</c:v>
                </c:pt>
                <c:pt idx="37">
                  <c:v>222</c:v>
                </c:pt>
                <c:pt idx="38">
                  <c:v>228</c:v>
                </c:pt>
                <c:pt idx="39">
                  <c:v>234</c:v>
                </c:pt>
                <c:pt idx="40">
                  <c:v>240</c:v>
                </c:pt>
                <c:pt idx="41">
                  <c:v>246</c:v>
                </c:pt>
                <c:pt idx="42">
                  <c:v>252</c:v>
                </c:pt>
                <c:pt idx="43">
                  <c:v>258</c:v>
                </c:pt>
                <c:pt idx="44">
                  <c:v>264</c:v>
                </c:pt>
                <c:pt idx="45">
                  <c:v>270</c:v>
                </c:pt>
                <c:pt idx="46">
                  <c:v>276</c:v>
                </c:pt>
                <c:pt idx="47">
                  <c:v>282</c:v>
                </c:pt>
                <c:pt idx="48">
                  <c:v>288</c:v>
                </c:pt>
                <c:pt idx="49">
                  <c:v>294</c:v>
                </c:pt>
                <c:pt idx="50">
                  <c:v>300</c:v>
                </c:pt>
                <c:pt idx="51">
                  <c:v>306</c:v>
                </c:pt>
                <c:pt idx="52">
                  <c:v>312</c:v>
                </c:pt>
                <c:pt idx="53">
                  <c:v>318</c:v>
                </c:pt>
                <c:pt idx="54">
                  <c:v>324</c:v>
                </c:pt>
                <c:pt idx="55">
                  <c:v>330</c:v>
                </c:pt>
                <c:pt idx="56">
                  <c:v>336</c:v>
                </c:pt>
                <c:pt idx="57">
                  <c:v>342</c:v>
                </c:pt>
                <c:pt idx="58">
                  <c:v>348</c:v>
                </c:pt>
                <c:pt idx="59">
                  <c:v>354</c:v>
                </c:pt>
                <c:pt idx="60">
                  <c:v>360</c:v>
                </c:pt>
                <c:pt idx="61">
                  <c:v>366</c:v>
                </c:pt>
                <c:pt idx="62">
                  <c:v>372</c:v>
                </c:pt>
                <c:pt idx="63">
                  <c:v>378</c:v>
                </c:pt>
                <c:pt idx="64">
                  <c:v>384</c:v>
                </c:pt>
                <c:pt idx="65">
                  <c:v>390</c:v>
                </c:pt>
                <c:pt idx="66">
                  <c:v>396</c:v>
                </c:pt>
                <c:pt idx="67">
                  <c:v>402</c:v>
                </c:pt>
                <c:pt idx="68">
                  <c:v>408</c:v>
                </c:pt>
                <c:pt idx="69">
                  <c:v>414</c:v>
                </c:pt>
                <c:pt idx="70">
                  <c:v>420</c:v>
                </c:pt>
                <c:pt idx="71">
                  <c:v>426</c:v>
                </c:pt>
                <c:pt idx="72">
                  <c:v>432</c:v>
                </c:pt>
                <c:pt idx="73">
                  <c:v>438</c:v>
                </c:pt>
                <c:pt idx="74">
                  <c:v>444</c:v>
                </c:pt>
                <c:pt idx="75">
                  <c:v>450</c:v>
                </c:pt>
                <c:pt idx="76">
                  <c:v>456</c:v>
                </c:pt>
                <c:pt idx="77">
                  <c:v>462</c:v>
                </c:pt>
                <c:pt idx="78">
                  <c:v>468</c:v>
                </c:pt>
                <c:pt idx="79">
                  <c:v>474</c:v>
                </c:pt>
                <c:pt idx="80">
                  <c:v>480</c:v>
                </c:pt>
                <c:pt idx="81">
                  <c:v>486</c:v>
                </c:pt>
                <c:pt idx="82">
                  <c:v>492</c:v>
                </c:pt>
                <c:pt idx="83">
                  <c:v>498</c:v>
                </c:pt>
                <c:pt idx="84">
                  <c:v>504</c:v>
                </c:pt>
                <c:pt idx="85">
                  <c:v>510</c:v>
                </c:pt>
                <c:pt idx="86">
                  <c:v>516</c:v>
                </c:pt>
                <c:pt idx="87">
                  <c:v>522</c:v>
                </c:pt>
                <c:pt idx="88">
                  <c:v>528</c:v>
                </c:pt>
                <c:pt idx="89">
                  <c:v>534</c:v>
                </c:pt>
                <c:pt idx="90">
                  <c:v>540</c:v>
                </c:pt>
                <c:pt idx="91">
                  <c:v>546</c:v>
                </c:pt>
                <c:pt idx="92">
                  <c:v>552</c:v>
                </c:pt>
                <c:pt idx="93">
                  <c:v>558</c:v>
                </c:pt>
                <c:pt idx="94">
                  <c:v>564</c:v>
                </c:pt>
                <c:pt idx="95">
                  <c:v>570</c:v>
                </c:pt>
                <c:pt idx="96">
                  <c:v>576</c:v>
                </c:pt>
                <c:pt idx="97">
                  <c:v>582</c:v>
                </c:pt>
                <c:pt idx="98">
                  <c:v>588</c:v>
                </c:pt>
                <c:pt idx="99">
                  <c:v>594</c:v>
                </c:pt>
                <c:pt idx="100">
                  <c:v>600</c:v>
                </c:pt>
                <c:pt idx="101">
                  <c:v>606</c:v>
                </c:pt>
                <c:pt idx="102">
                  <c:v>612</c:v>
                </c:pt>
                <c:pt idx="103">
                  <c:v>618</c:v>
                </c:pt>
                <c:pt idx="104">
                  <c:v>624</c:v>
                </c:pt>
                <c:pt idx="105">
                  <c:v>630</c:v>
                </c:pt>
                <c:pt idx="106">
                  <c:v>636</c:v>
                </c:pt>
                <c:pt idx="107">
                  <c:v>642</c:v>
                </c:pt>
                <c:pt idx="108">
                  <c:v>648</c:v>
                </c:pt>
                <c:pt idx="109">
                  <c:v>654</c:v>
                </c:pt>
                <c:pt idx="110">
                  <c:v>660</c:v>
                </c:pt>
                <c:pt idx="111">
                  <c:v>666</c:v>
                </c:pt>
                <c:pt idx="112">
                  <c:v>672</c:v>
                </c:pt>
                <c:pt idx="113">
                  <c:v>678</c:v>
                </c:pt>
                <c:pt idx="114">
                  <c:v>684</c:v>
                </c:pt>
                <c:pt idx="115">
                  <c:v>690</c:v>
                </c:pt>
                <c:pt idx="116">
                  <c:v>696</c:v>
                </c:pt>
                <c:pt idx="117">
                  <c:v>702</c:v>
                </c:pt>
                <c:pt idx="118">
                  <c:v>708</c:v>
                </c:pt>
                <c:pt idx="119">
                  <c:v>714</c:v>
                </c:pt>
                <c:pt idx="120">
                  <c:v>720</c:v>
                </c:pt>
                <c:pt idx="121">
                  <c:v>726</c:v>
                </c:pt>
                <c:pt idx="122">
                  <c:v>732</c:v>
                </c:pt>
                <c:pt idx="123">
                  <c:v>738</c:v>
                </c:pt>
                <c:pt idx="124">
                  <c:v>744</c:v>
                </c:pt>
                <c:pt idx="125">
                  <c:v>750</c:v>
                </c:pt>
                <c:pt idx="126">
                  <c:v>756</c:v>
                </c:pt>
                <c:pt idx="127">
                  <c:v>762</c:v>
                </c:pt>
                <c:pt idx="128">
                  <c:v>768</c:v>
                </c:pt>
                <c:pt idx="129">
                  <c:v>774</c:v>
                </c:pt>
                <c:pt idx="130">
                  <c:v>780</c:v>
                </c:pt>
                <c:pt idx="131">
                  <c:v>786</c:v>
                </c:pt>
                <c:pt idx="132">
                  <c:v>792</c:v>
                </c:pt>
                <c:pt idx="133">
                  <c:v>798</c:v>
                </c:pt>
                <c:pt idx="134">
                  <c:v>804</c:v>
                </c:pt>
                <c:pt idx="135">
                  <c:v>810</c:v>
                </c:pt>
                <c:pt idx="136">
                  <c:v>816</c:v>
                </c:pt>
                <c:pt idx="137">
                  <c:v>822</c:v>
                </c:pt>
                <c:pt idx="138">
                  <c:v>828</c:v>
                </c:pt>
                <c:pt idx="139">
                  <c:v>834</c:v>
                </c:pt>
                <c:pt idx="140">
                  <c:v>840</c:v>
                </c:pt>
                <c:pt idx="141">
                  <c:v>846</c:v>
                </c:pt>
                <c:pt idx="142">
                  <c:v>852</c:v>
                </c:pt>
                <c:pt idx="143">
                  <c:v>858</c:v>
                </c:pt>
                <c:pt idx="144">
                  <c:v>864</c:v>
                </c:pt>
                <c:pt idx="145">
                  <c:v>870</c:v>
                </c:pt>
                <c:pt idx="146">
                  <c:v>876</c:v>
                </c:pt>
                <c:pt idx="147">
                  <c:v>882</c:v>
                </c:pt>
                <c:pt idx="148">
                  <c:v>888</c:v>
                </c:pt>
                <c:pt idx="149">
                  <c:v>894</c:v>
                </c:pt>
                <c:pt idx="150">
                  <c:v>900</c:v>
                </c:pt>
                <c:pt idx="151">
                  <c:v>906</c:v>
                </c:pt>
                <c:pt idx="152">
                  <c:v>912</c:v>
                </c:pt>
                <c:pt idx="153">
                  <c:v>918</c:v>
                </c:pt>
                <c:pt idx="154">
                  <c:v>924</c:v>
                </c:pt>
                <c:pt idx="155">
                  <c:v>930</c:v>
                </c:pt>
                <c:pt idx="156">
                  <c:v>936</c:v>
                </c:pt>
                <c:pt idx="157">
                  <c:v>942</c:v>
                </c:pt>
                <c:pt idx="158">
                  <c:v>948</c:v>
                </c:pt>
                <c:pt idx="159">
                  <c:v>954</c:v>
                </c:pt>
                <c:pt idx="160">
                  <c:v>960</c:v>
                </c:pt>
                <c:pt idx="161">
                  <c:v>966</c:v>
                </c:pt>
                <c:pt idx="162">
                  <c:v>972</c:v>
                </c:pt>
                <c:pt idx="163">
                  <c:v>978</c:v>
                </c:pt>
                <c:pt idx="164">
                  <c:v>984</c:v>
                </c:pt>
                <c:pt idx="165">
                  <c:v>990</c:v>
                </c:pt>
                <c:pt idx="166">
                  <c:v>996</c:v>
                </c:pt>
                <c:pt idx="167">
                  <c:v>1002</c:v>
                </c:pt>
                <c:pt idx="168">
                  <c:v>1008</c:v>
                </c:pt>
                <c:pt idx="169">
                  <c:v>1014</c:v>
                </c:pt>
                <c:pt idx="170">
                  <c:v>1020</c:v>
                </c:pt>
                <c:pt idx="171">
                  <c:v>1026</c:v>
                </c:pt>
                <c:pt idx="172">
                  <c:v>1032</c:v>
                </c:pt>
                <c:pt idx="173">
                  <c:v>1038</c:v>
                </c:pt>
                <c:pt idx="174">
                  <c:v>1044</c:v>
                </c:pt>
                <c:pt idx="175">
                  <c:v>1050</c:v>
                </c:pt>
                <c:pt idx="176">
                  <c:v>1056</c:v>
                </c:pt>
                <c:pt idx="177">
                  <c:v>1062</c:v>
                </c:pt>
                <c:pt idx="178">
                  <c:v>1068</c:v>
                </c:pt>
                <c:pt idx="179">
                  <c:v>1074</c:v>
                </c:pt>
                <c:pt idx="180">
                  <c:v>1080</c:v>
                </c:pt>
                <c:pt idx="181">
                  <c:v>1086</c:v>
                </c:pt>
                <c:pt idx="182">
                  <c:v>1092</c:v>
                </c:pt>
                <c:pt idx="183">
                  <c:v>1098</c:v>
                </c:pt>
                <c:pt idx="184">
                  <c:v>1104</c:v>
                </c:pt>
                <c:pt idx="185">
                  <c:v>1110</c:v>
                </c:pt>
                <c:pt idx="186">
                  <c:v>1116</c:v>
                </c:pt>
                <c:pt idx="187">
                  <c:v>1122</c:v>
                </c:pt>
                <c:pt idx="188">
                  <c:v>1128</c:v>
                </c:pt>
                <c:pt idx="189">
                  <c:v>1134</c:v>
                </c:pt>
                <c:pt idx="190">
                  <c:v>1140</c:v>
                </c:pt>
                <c:pt idx="191">
                  <c:v>1146</c:v>
                </c:pt>
                <c:pt idx="192">
                  <c:v>1152</c:v>
                </c:pt>
                <c:pt idx="193">
                  <c:v>1158</c:v>
                </c:pt>
                <c:pt idx="194">
                  <c:v>1164</c:v>
                </c:pt>
                <c:pt idx="195">
                  <c:v>1170</c:v>
                </c:pt>
                <c:pt idx="196">
                  <c:v>1176</c:v>
                </c:pt>
                <c:pt idx="197">
                  <c:v>1182</c:v>
                </c:pt>
                <c:pt idx="198">
                  <c:v>1188</c:v>
                </c:pt>
                <c:pt idx="199">
                  <c:v>1194</c:v>
                </c:pt>
                <c:pt idx="200">
                  <c:v>1200</c:v>
                </c:pt>
                <c:pt idx="201">
                  <c:v>1206</c:v>
                </c:pt>
                <c:pt idx="202">
                  <c:v>1212</c:v>
                </c:pt>
                <c:pt idx="203">
                  <c:v>1218</c:v>
                </c:pt>
                <c:pt idx="204">
                  <c:v>1224</c:v>
                </c:pt>
                <c:pt idx="205">
                  <c:v>1230</c:v>
                </c:pt>
                <c:pt idx="206">
                  <c:v>1236</c:v>
                </c:pt>
                <c:pt idx="207">
                  <c:v>1242</c:v>
                </c:pt>
                <c:pt idx="208">
                  <c:v>1248</c:v>
                </c:pt>
                <c:pt idx="209">
                  <c:v>1254</c:v>
                </c:pt>
                <c:pt idx="210">
                  <c:v>1260</c:v>
                </c:pt>
                <c:pt idx="211">
                  <c:v>1266</c:v>
                </c:pt>
                <c:pt idx="212">
                  <c:v>1272</c:v>
                </c:pt>
                <c:pt idx="213">
                  <c:v>1278</c:v>
                </c:pt>
                <c:pt idx="214">
                  <c:v>1284</c:v>
                </c:pt>
                <c:pt idx="215">
                  <c:v>1290</c:v>
                </c:pt>
                <c:pt idx="216">
                  <c:v>1296</c:v>
                </c:pt>
                <c:pt idx="217">
                  <c:v>1302</c:v>
                </c:pt>
                <c:pt idx="218">
                  <c:v>1308</c:v>
                </c:pt>
                <c:pt idx="219">
                  <c:v>1314</c:v>
                </c:pt>
                <c:pt idx="220">
                  <c:v>1320</c:v>
                </c:pt>
                <c:pt idx="221">
                  <c:v>1326</c:v>
                </c:pt>
                <c:pt idx="222">
                  <c:v>1332</c:v>
                </c:pt>
                <c:pt idx="223">
                  <c:v>1338</c:v>
                </c:pt>
                <c:pt idx="224">
                  <c:v>1344</c:v>
                </c:pt>
                <c:pt idx="225">
                  <c:v>1350</c:v>
                </c:pt>
                <c:pt idx="226">
                  <c:v>1356</c:v>
                </c:pt>
                <c:pt idx="227">
                  <c:v>1362</c:v>
                </c:pt>
                <c:pt idx="228">
                  <c:v>1368</c:v>
                </c:pt>
                <c:pt idx="229">
                  <c:v>1374</c:v>
                </c:pt>
                <c:pt idx="230">
                  <c:v>1380</c:v>
                </c:pt>
                <c:pt idx="231">
                  <c:v>1386</c:v>
                </c:pt>
                <c:pt idx="232">
                  <c:v>1392</c:v>
                </c:pt>
                <c:pt idx="233">
                  <c:v>1398</c:v>
                </c:pt>
                <c:pt idx="234">
                  <c:v>1404</c:v>
                </c:pt>
                <c:pt idx="235">
                  <c:v>1410</c:v>
                </c:pt>
                <c:pt idx="236">
                  <c:v>1416</c:v>
                </c:pt>
                <c:pt idx="237">
                  <c:v>1422</c:v>
                </c:pt>
                <c:pt idx="238">
                  <c:v>1428</c:v>
                </c:pt>
                <c:pt idx="239">
                  <c:v>1434</c:v>
                </c:pt>
                <c:pt idx="240">
                  <c:v>1440</c:v>
                </c:pt>
                <c:pt idx="241">
                  <c:v>1446</c:v>
                </c:pt>
                <c:pt idx="242">
                  <c:v>1452</c:v>
                </c:pt>
                <c:pt idx="243">
                  <c:v>1458</c:v>
                </c:pt>
                <c:pt idx="244">
                  <c:v>1464</c:v>
                </c:pt>
                <c:pt idx="245">
                  <c:v>1470</c:v>
                </c:pt>
                <c:pt idx="246">
                  <c:v>1476</c:v>
                </c:pt>
                <c:pt idx="247">
                  <c:v>1482</c:v>
                </c:pt>
                <c:pt idx="248">
                  <c:v>1488</c:v>
                </c:pt>
                <c:pt idx="249">
                  <c:v>1494</c:v>
                </c:pt>
                <c:pt idx="250">
                  <c:v>1500</c:v>
                </c:pt>
                <c:pt idx="251">
                  <c:v>1506</c:v>
                </c:pt>
                <c:pt idx="252">
                  <c:v>1512</c:v>
                </c:pt>
                <c:pt idx="253">
                  <c:v>1518</c:v>
                </c:pt>
                <c:pt idx="254">
                  <c:v>1524</c:v>
                </c:pt>
                <c:pt idx="255">
                  <c:v>1530</c:v>
                </c:pt>
                <c:pt idx="256">
                  <c:v>1536</c:v>
                </c:pt>
                <c:pt idx="257">
                  <c:v>1542</c:v>
                </c:pt>
                <c:pt idx="258">
                  <c:v>1548</c:v>
                </c:pt>
                <c:pt idx="259">
                  <c:v>1554</c:v>
                </c:pt>
                <c:pt idx="260">
                  <c:v>1560</c:v>
                </c:pt>
                <c:pt idx="261">
                  <c:v>1566</c:v>
                </c:pt>
                <c:pt idx="262">
                  <c:v>1572</c:v>
                </c:pt>
                <c:pt idx="263">
                  <c:v>1578</c:v>
                </c:pt>
                <c:pt idx="264">
                  <c:v>1584</c:v>
                </c:pt>
                <c:pt idx="265">
                  <c:v>1590</c:v>
                </c:pt>
                <c:pt idx="266">
                  <c:v>1596</c:v>
                </c:pt>
                <c:pt idx="267">
                  <c:v>1602</c:v>
                </c:pt>
                <c:pt idx="268">
                  <c:v>1608</c:v>
                </c:pt>
                <c:pt idx="269">
                  <c:v>1614</c:v>
                </c:pt>
                <c:pt idx="270">
                  <c:v>1620</c:v>
                </c:pt>
                <c:pt idx="271">
                  <c:v>1626</c:v>
                </c:pt>
                <c:pt idx="272">
                  <c:v>1632</c:v>
                </c:pt>
                <c:pt idx="273">
                  <c:v>1638</c:v>
                </c:pt>
                <c:pt idx="274">
                  <c:v>1644</c:v>
                </c:pt>
                <c:pt idx="275">
                  <c:v>1650</c:v>
                </c:pt>
                <c:pt idx="276">
                  <c:v>1656</c:v>
                </c:pt>
                <c:pt idx="277">
                  <c:v>1662</c:v>
                </c:pt>
                <c:pt idx="278">
                  <c:v>1668</c:v>
                </c:pt>
                <c:pt idx="279">
                  <c:v>1674</c:v>
                </c:pt>
                <c:pt idx="280">
                  <c:v>1680</c:v>
                </c:pt>
                <c:pt idx="281">
                  <c:v>1686</c:v>
                </c:pt>
                <c:pt idx="282">
                  <c:v>1692</c:v>
                </c:pt>
                <c:pt idx="283">
                  <c:v>1698</c:v>
                </c:pt>
                <c:pt idx="284">
                  <c:v>1704</c:v>
                </c:pt>
                <c:pt idx="285">
                  <c:v>1710</c:v>
                </c:pt>
                <c:pt idx="286">
                  <c:v>1716</c:v>
                </c:pt>
                <c:pt idx="287">
                  <c:v>1722</c:v>
                </c:pt>
                <c:pt idx="288">
                  <c:v>1728</c:v>
                </c:pt>
                <c:pt idx="289">
                  <c:v>1734</c:v>
                </c:pt>
                <c:pt idx="290">
                  <c:v>1740</c:v>
                </c:pt>
                <c:pt idx="291">
                  <c:v>1746</c:v>
                </c:pt>
                <c:pt idx="292">
                  <c:v>1752</c:v>
                </c:pt>
                <c:pt idx="293">
                  <c:v>1758</c:v>
                </c:pt>
                <c:pt idx="294">
                  <c:v>1764</c:v>
                </c:pt>
                <c:pt idx="295">
                  <c:v>1770</c:v>
                </c:pt>
                <c:pt idx="296">
                  <c:v>1776</c:v>
                </c:pt>
                <c:pt idx="297">
                  <c:v>1782</c:v>
                </c:pt>
                <c:pt idx="298">
                  <c:v>1788</c:v>
                </c:pt>
                <c:pt idx="299">
                  <c:v>1794</c:v>
                </c:pt>
                <c:pt idx="300">
                  <c:v>1800</c:v>
                </c:pt>
                <c:pt idx="301">
                  <c:v>1806</c:v>
                </c:pt>
                <c:pt idx="302">
                  <c:v>1812</c:v>
                </c:pt>
                <c:pt idx="303">
                  <c:v>1818</c:v>
                </c:pt>
                <c:pt idx="304">
                  <c:v>1824</c:v>
                </c:pt>
                <c:pt idx="305">
                  <c:v>1830</c:v>
                </c:pt>
                <c:pt idx="306">
                  <c:v>1836</c:v>
                </c:pt>
                <c:pt idx="307">
                  <c:v>1842</c:v>
                </c:pt>
                <c:pt idx="308">
                  <c:v>1848</c:v>
                </c:pt>
                <c:pt idx="309">
                  <c:v>1854</c:v>
                </c:pt>
                <c:pt idx="310">
                  <c:v>1860</c:v>
                </c:pt>
                <c:pt idx="311">
                  <c:v>1866</c:v>
                </c:pt>
                <c:pt idx="312">
                  <c:v>1872</c:v>
                </c:pt>
                <c:pt idx="313">
                  <c:v>1878</c:v>
                </c:pt>
                <c:pt idx="314">
                  <c:v>1884</c:v>
                </c:pt>
                <c:pt idx="315">
                  <c:v>1890</c:v>
                </c:pt>
                <c:pt idx="316">
                  <c:v>1896</c:v>
                </c:pt>
                <c:pt idx="317">
                  <c:v>1902</c:v>
                </c:pt>
                <c:pt idx="318">
                  <c:v>1908</c:v>
                </c:pt>
                <c:pt idx="319">
                  <c:v>1914</c:v>
                </c:pt>
                <c:pt idx="320">
                  <c:v>1920</c:v>
                </c:pt>
                <c:pt idx="321">
                  <c:v>1926</c:v>
                </c:pt>
                <c:pt idx="322">
                  <c:v>1932</c:v>
                </c:pt>
                <c:pt idx="323">
                  <c:v>1938</c:v>
                </c:pt>
                <c:pt idx="324">
                  <c:v>1944</c:v>
                </c:pt>
                <c:pt idx="325">
                  <c:v>1950</c:v>
                </c:pt>
                <c:pt idx="326">
                  <c:v>1956</c:v>
                </c:pt>
                <c:pt idx="327">
                  <c:v>1962</c:v>
                </c:pt>
                <c:pt idx="328">
                  <c:v>1968</c:v>
                </c:pt>
                <c:pt idx="329">
                  <c:v>1974</c:v>
                </c:pt>
                <c:pt idx="330">
                  <c:v>1980</c:v>
                </c:pt>
                <c:pt idx="331">
                  <c:v>1986</c:v>
                </c:pt>
                <c:pt idx="332">
                  <c:v>1992</c:v>
                </c:pt>
                <c:pt idx="333">
                  <c:v>1998</c:v>
                </c:pt>
                <c:pt idx="334">
                  <c:v>2004</c:v>
                </c:pt>
                <c:pt idx="335">
                  <c:v>2010</c:v>
                </c:pt>
                <c:pt idx="336">
                  <c:v>2016</c:v>
                </c:pt>
                <c:pt idx="337">
                  <c:v>2022</c:v>
                </c:pt>
                <c:pt idx="338">
                  <c:v>2028</c:v>
                </c:pt>
                <c:pt idx="339">
                  <c:v>2034</c:v>
                </c:pt>
                <c:pt idx="340">
                  <c:v>2040</c:v>
                </c:pt>
                <c:pt idx="341">
                  <c:v>2046</c:v>
                </c:pt>
                <c:pt idx="342">
                  <c:v>2052</c:v>
                </c:pt>
                <c:pt idx="343">
                  <c:v>2058</c:v>
                </c:pt>
                <c:pt idx="344">
                  <c:v>2064</c:v>
                </c:pt>
                <c:pt idx="345">
                  <c:v>2070</c:v>
                </c:pt>
                <c:pt idx="346">
                  <c:v>2076</c:v>
                </c:pt>
                <c:pt idx="347">
                  <c:v>2082</c:v>
                </c:pt>
                <c:pt idx="348">
                  <c:v>2088</c:v>
                </c:pt>
                <c:pt idx="349">
                  <c:v>2094</c:v>
                </c:pt>
                <c:pt idx="350">
                  <c:v>2100</c:v>
                </c:pt>
                <c:pt idx="351">
                  <c:v>2106</c:v>
                </c:pt>
                <c:pt idx="352">
                  <c:v>2112</c:v>
                </c:pt>
                <c:pt idx="353">
                  <c:v>2118</c:v>
                </c:pt>
                <c:pt idx="354">
                  <c:v>2124</c:v>
                </c:pt>
                <c:pt idx="355">
                  <c:v>2130</c:v>
                </c:pt>
                <c:pt idx="356">
                  <c:v>2136</c:v>
                </c:pt>
                <c:pt idx="357">
                  <c:v>2142</c:v>
                </c:pt>
                <c:pt idx="358">
                  <c:v>2148</c:v>
                </c:pt>
                <c:pt idx="359">
                  <c:v>2154</c:v>
                </c:pt>
                <c:pt idx="360">
                  <c:v>2160</c:v>
                </c:pt>
                <c:pt idx="361">
                  <c:v>2166</c:v>
                </c:pt>
                <c:pt idx="362">
                  <c:v>2172</c:v>
                </c:pt>
                <c:pt idx="363">
                  <c:v>2178</c:v>
                </c:pt>
                <c:pt idx="364">
                  <c:v>2184</c:v>
                </c:pt>
                <c:pt idx="365">
                  <c:v>2190</c:v>
                </c:pt>
                <c:pt idx="366">
                  <c:v>2196</c:v>
                </c:pt>
                <c:pt idx="367">
                  <c:v>2202</c:v>
                </c:pt>
                <c:pt idx="368">
                  <c:v>2208</c:v>
                </c:pt>
                <c:pt idx="369">
                  <c:v>2214</c:v>
                </c:pt>
                <c:pt idx="370">
                  <c:v>2220</c:v>
                </c:pt>
                <c:pt idx="371">
                  <c:v>2226</c:v>
                </c:pt>
                <c:pt idx="372">
                  <c:v>2232</c:v>
                </c:pt>
                <c:pt idx="373">
                  <c:v>2238</c:v>
                </c:pt>
                <c:pt idx="374">
                  <c:v>2244</c:v>
                </c:pt>
                <c:pt idx="375">
                  <c:v>2250</c:v>
                </c:pt>
                <c:pt idx="376">
                  <c:v>2256</c:v>
                </c:pt>
                <c:pt idx="377">
                  <c:v>2262</c:v>
                </c:pt>
                <c:pt idx="378">
                  <c:v>2268</c:v>
                </c:pt>
                <c:pt idx="379">
                  <c:v>2274</c:v>
                </c:pt>
                <c:pt idx="380">
                  <c:v>2280</c:v>
                </c:pt>
                <c:pt idx="381">
                  <c:v>2286</c:v>
                </c:pt>
                <c:pt idx="382">
                  <c:v>2292</c:v>
                </c:pt>
                <c:pt idx="383">
                  <c:v>2298</c:v>
                </c:pt>
                <c:pt idx="384">
                  <c:v>2304</c:v>
                </c:pt>
                <c:pt idx="385">
                  <c:v>2310</c:v>
                </c:pt>
                <c:pt idx="386">
                  <c:v>2316</c:v>
                </c:pt>
                <c:pt idx="387">
                  <c:v>2322</c:v>
                </c:pt>
                <c:pt idx="388">
                  <c:v>2328</c:v>
                </c:pt>
                <c:pt idx="389">
                  <c:v>2334</c:v>
                </c:pt>
                <c:pt idx="390">
                  <c:v>2340</c:v>
                </c:pt>
                <c:pt idx="391">
                  <c:v>2346</c:v>
                </c:pt>
                <c:pt idx="392">
                  <c:v>2352</c:v>
                </c:pt>
                <c:pt idx="393">
                  <c:v>2358</c:v>
                </c:pt>
                <c:pt idx="394">
                  <c:v>2364</c:v>
                </c:pt>
                <c:pt idx="395">
                  <c:v>2370</c:v>
                </c:pt>
                <c:pt idx="396">
                  <c:v>2376</c:v>
                </c:pt>
                <c:pt idx="397">
                  <c:v>2382</c:v>
                </c:pt>
                <c:pt idx="398">
                  <c:v>2388</c:v>
                </c:pt>
                <c:pt idx="399">
                  <c:v>2394</c:v>
                </c:pt>
                <c:pt idx="400">
                  <c:v>2400</c:v>
                </c:pt>
                <c:pt idx="401">
                  <c:v>2406</c:v>
                </c:pt>
                <c:pt idx="402">
                  <c:v>2412</c:v>
                </c:pt>
                <c:pt idx="403">
                  <c:v>2418</c:v>
                </c:pt>
                <c:pt idx="404">
                  <c:v>2424</c:v>
                </c:pt>
                <c:pt idx="405">
                  <c:v>2430</c:v>
                </c:pt>
                <c:pt idx="406">
                  <c:v>2436</c:v>
                </c:pt>
                <c:pt idx="407">
                  <c:v>2442</c:v>
                </c:pt>
                <c:pt idx="408">
                  <c:v>2448</c:v>
                </c:pt>
                <c:pt idx="409">
                  <c:v>2454</c:v>
                </c:pt>
                <c:pt idx="410">
                  <c:v>2460</c:v>
                </c:pt>
                <c:pt idx="411">
                  <c:v>2466</c:v>
                </c:pt>
                <c:pt idx="412">
                  <c:v>2472</c:v>
                </c:pt>
                <c:pt idx="413">
                  <c:v>2478</c:v>
                </c:pt>
                <c:pt idx="414">
                  <c:v>2484</c:v>
                </c:pt>
                <c:pt idx="415">
                  <c:v>2490</c:v>
                </c:pt>
                <c:pt idx="416">
                  <c:v>2496</c:v>
                </c:pt>
                <c:pt idx="417">
                  <c:v>2502</c:v>
                </c:pt>
                <c:pt idx="418">
                  <c:v>2508</c:v>
                </c:pt>
                <c:pt idx="419">
                  <c:v>2514</c:v>
                </c:pt>
                <c:pt idx="420">
                  <c:v>2520</c:v>
                </c:pt>
                <c:pt idx="421">
                  <c:v>2526</c:v>
                </c:pt>
                <c:pt idx="422">
                  <c:v>2532</c:v>
                </c:pt>
                <c:pt idx="423">
                  <c:v>2538</c:v>
                </c:pt>
                <c:pt idx="424">
                  <c:v>2544</c:v>
                </c:pt>
                <c:pt idx="425">
                  <c:v>2550</c:v>
                </c:pt>
                <c:pt idx="426">
                  <c:v>2556</c:v>
                </c:pt>
                <c:pt idx="427">
                  <c:v>2562</c:v>
                </c:pt>
                <c:pt idx="428">
                  <c:v>2568</c:v>
                </c:pt>
                <c:pt idx="429">
                  <c:v>2574</c:v>
                </c:pt>
                <c:pt idx="430">
                  <c:v>2580</c:v>
                </c:pt>
                <c:pt idx="431">
                  <c:v>2586</c:v>
                </c:pt>
                <c:pt idx="432">
                  <c:v>2592</c:v>
                </c:pt>
                <c:pt idx="433">
                  <c:v>2598</c:v>
                </c:pt>
                <c:pt idx="434">
                  <c:v>2604</c:v>
                </c:pt>
                <c:pt idx="435">
                  <c:v>2610</c:v>
                </c:pt>
                <c:pt idx="436">
                  <c:v>2616</c:v>
                </c:pt>
                <c:pt idx="437">
                  <c:v>2622</c:v>
                </c:pt>
                <c:pt idx="438">
                  <c:v>2628</c:v>
                </c:pt>
                <c:pt idx="439">
                  <c:v>2634</c:v>
                </c:pt>
                <c:pt idx="440">
                  <c:v>2640</c:v>
                </c:pt>
                <c:pt idx="441">
                  <c:v>2646</c:v>
                </c:pt>
                <c:pt idx="442">
                  <c:v>2652</c:v>
                </c:pt>
                <c:pt idx="443">
                  <c:v>2658</c:v>
                </c:pt>
                <c:pt idx="444">
                  <c:v>2664</c:v>
                </c:pt>
                <c:pt idx="445">
                  <c:v>2670</c:v>
                </c:pt>
                <c:pt idx="446">
                  <c:v>2676</c:v>
                </c:pt>
                <c:pt idx="447">
                  <c:v>2682</c:v>
                </c:pt>
                <c:pt idx="448">
                  <c:v>2688</c:v>
                </c:pt>
                <c:pt idx="449">
                  <c:v>2694</c:v>
                </c:pt>
                <c:pt idx="450">
                  <c:v>2700</c:v>
                </c:pt>
                <c:pt idx="451">
                  <c:v>2706</c:v>
                </c:pt>
                <c:pt idx="452">
                  <c:v>2712</c:v>
                </c:pt>
                <c:pt idx="453">
                  <c:v>2718</c:v>
                </c:pt>
                <c:pt idx="454">
                  <c:v>2724</c:v>
                </c:pt>
                <c:pt idx="455">
                  <c:v>2730</c:v>
                </c:pt>
                <c:pt idx="456">
                  <c:v>2736</c:v>
                </c:pt>
                <c:pt idx="457">
                  <c:v>2742</c:v>
                </c:pt>
                <c:pt idx="458">
                  <c:v>2748</c:v>
                </c:pt>
                <c:pt idx="459">
                  <c:v>2754</c:v>
                </c:pt>
                <c:pt idx="460">
                  <c:v>2760</c:v>
                </c:pt>
                <c:pt idx="461">
                  <c:v>2766</c:v>
                </c:pt>
                <c:pt idx="462">
                  <c:v>2772</c:v>
                </c:pt>
                <c:pt idx="463">
                  <c:v>2778</c:v>
                </c:pt>
                <c:pt idx="464">
                  <c:v>2784</c:v>
                </c:pt>
                <c:pt idx="465">
                  <c:v>2790</c:v>
                </c:pt>
                <c:pt idx="466">
                  <c:v>2796</c:v>
                </c:pt>
                <c:pt idx="467">
                  <c:v>2802</c:v>
                </c:pt>
                <c:pt idx="468">
                  <c:v>2808</c:v>
                </c:pt>
                <c:pt idx="469">
                  <c:v>2814</c:v>
                </c:pt>
                <c:pt idx="470">
                  <c:v>2820</c:v>
                </c:pt>
                <c:pt idx="471">
                  <c:v>2826</c:v>
                </c:pt>
                <c:pt idx="472">
                  <c:v>2832</c:v>
                </c:pt>
                <c:pt idx="473">
                  <c:v>2838</c:v>
                </c:pt>
                <c:pt idx="474">
                  <c:v>2844</c:v>
                </c:pt>
                <c:pt idx="475">
                  <c:v>2850</c:v>
                </c:pt>
                <c:pt idx="476">
                  <c:v>2856</c:v>
                </c:pt>
                <c:pt idx="477">
                  <c:v>2862</c:v>
                </c:pt>
                <c:pt idx="478">
                  <c:v>2868</c:v>
                </c:pt>
                <c:pt idx="479">
                  <c:v>2874</c:v>
                </c:pt>
                <c:pt idx="480">
                  <c:v>2880</c:v>
                </c:pt>
                <c:pt idx="481">
                  <c:v>2886</c:v>
                </c:pt>
                <c:pt idx="482">
                  <c:v>2892</c:v>
                </c:pt>
                <c:pt idx="483">
                  <c:v>2898</c:v>
                </c:pt>
                <c:pt idx="484">
                  <c:v>2904</c:v>
                </c:pt>
                <c:pt idx="485">
                  <c:v>2910</c:v>
                </c:pt>
                <c:pt idx="486">
                  <c:v>2916</c:v>
                </c:pt>
                <c:pt idx="487">
                  <c:v>2922</c:v>
                </c:pt>
                <c:pt idx="488">
                  <c:v>2928</c:v>
                </c:pt>
                <c:pt idx="489">
                  <c:v>2934</c:v>
                </c:pt>
                <c:pt idx="490">
                  <c:v>2940</c:v>
                </c:pt>
                <c:pt idx="491">
                  <c:v>2946</c:v>
                </c:pt>
                <c:pt idx="492">
                  <c:v>2952</c:v>
                </c:pt>
                <c:pt idx="493">
                  <c:v>2958</c:v>
                </c:pt>
                <c:pt idx="494">
                  <c:v>2964</c:v>
                </c:pt>
                <c:pt idx="495">
                  <c:v>2970</c:v>
                </c:pt>
                <c:pt idx="496">
                  <c:v>2976</c:v>
                </c:pt>
                <c:pt idx="497">
                  <c:v>2982</c:v>
                </c:pt>
                <c:pt idx="498">
                  <c:v>2988</c:v>
                </c:pt>
                <c:pt idx="499">
                  <c:v>2994</c:v>
                </c:pt>
                <c:pt idx="500">
                  <c:v>3000</c:v>
                </c:pt>
              </c:numCache>
            </c:numRef>
          </c:xVal>
          <c:yVal>
            <c:numRef>
              <c:f>'241.A0'!$Y$6:$Y$506</c:f>
              <c:numCache>
                <c:formatCode>0.00</c:formatCode>
                <c:ptCount val="501"/>
                <c:pt idx="0">
                  <c:v>0</c:v>
                </c:pt>
                <c:pt idx="1">
                  <c:v>9.2700000000000005E-3</c:v>
                </c:pt>
                <c:pt idx="2">
                  <c:v>1.8540000000000001E-2</c:v>
                </c:pt>
                <c:pt idx="3">
                  <c:v>2.7809999999999998E-2</c:v>
                </c:pt>
                <c:pt idx="4">
                  <c:v>3.7080000000000002E-2</c:v>
                </c:pt>
                <c:pt idx="5">
                  <c:v>4.6349999999999995E-2</c:v>
                </c:pt>
                <c:pt idx="6">
                  <c:v>5.5619999999999996E-2</c:v>
                </c:pt>
                <c:pt idx="7">
                  <c:v>6.4890000000000003E-2</c:v>
                </c:pt>
                <c:pt idx="8">
                  <c:v>7.4160000000000004E-2</c:v>
                </c:pt>
                <c:pt idx="9">
                  <c:v>8.342999999999999E-2</c:v>
                </c:pt>
                <c:pt idx="10">
                  <c:v>9.2699999999999991E-2</c:v>
                </c:pt>
                <c:pt idx="11">
                  <c:v>0.10196999999999999</c:v>
                </c:pt>
                <c:pt idx="12">
                  <c:v>0.11123999999999999</c:v>
                </c:pt>
                <c:pt idx="13">
                  <c:v>0.12050999999999999</c:v>
                </c:pt>
                <c:pt idx="14">
                  <c:v>0.12978000000000001</c:v>
                </c:pt>
                <c:pt idx="15">
                  <c:v>0.13905000000000001</c:v>
                </c:pt>
                <c:pt idx="16">
                  <c:v>0.14832000000000001</c:v>
                </c:pt>
                <c:pt idx="17">
                  <c:v>0.15758999999999998</c:v>
                </c:pt>
                <c:pt idx="18">
                  <c:v>0.16685999999999998</c:v>
                </c:pt>
                <c:pt idx="19">
                  <c:v>0.17612999999999998</c:v>
                </c:pt>
                <c:pt idx="20">
                  <c:v>0.18539999999999998</c:v>
                </c:pt>
                <c:pt idx="21">
                  <c:v>0.19466999999999998</c:v>
                </c:pt>
                <c:pt idx="22">
                  <c:v>0.20393999999999998</c:v>
                </c:pt>
                <c:pt idx="23">
                  <c:v>0.21320999999999998</c:v>
                </c:pt>
                <c:pt idx="24">
                  <c:v>0.22247999999999998</c:v>
                </c:pt>
                <c:pt idx="25">
                  <c:v>0.23174999999999998</c:v>
                </c:pt>
                <c:pt idx="26">
                  <c:v>0.24101999999999998</c:v>
                </c:pt>
                <c:pt idx="27">
                  <c:v>0.25029000000000001</c:v>
                </c:pt>
                <c:pt idx="28">
                  <c:v>0.25956000000000001</c:v>
                </c:pt>
                <c:pt idx="29">
                  <c:v>0.26883000000000001</c:v>
                </c:pt>
                <c:pt idx="30">
                  <c:v>0.27810000000000001</c:v>
                </c:pt>
                <c:pt idx="31">
                  <c:v>0.28737000000000001</c:v>
                </c:pt>
                <c:pt idx="32">
                  <c:v>0.29664000000000001</c:v>
                </c:pt>
                <c:pt idx="33">
                  <c:v>0.30590999999999996</c:v>
                </c:pt>
                <c:pt idx="34">
                  <c:v>0.31517999999999996</c:v>
                </c:pt>
                <c:pt idx="35">
                  <c:v>0.32444999999999996</c:v>
                </c:pt>
                <c:pt idx="36">
                  <c:v>0.33371999999999996</c:v>
                </c:pt>
                <c:pt idx="37">
                  <c:v>0.34298999999999996</c:v>
                </c:pt>
                <c:pt idx="38">
                  <c:v>0.35225999999999996</c:v>
                </c:pt>
                <c:pt idx="39">
                  <c:v>0.36152999999999996</c:v>
                </c:pt>
                <c:pt idx="40">
                  <c:v>0.37079999999999996</c:v>
                </c:pt>
                <c:pt idx="41">
                  <c:v>0.38006999999999996</c:v>
                </c:pt>
                <c:pt idx="42">
                  <c:v>0.38933999999999996</c:v>
                </c:pt>
                <c:pt idx="43">
                  <c:v>0.39860999999999996</c:v>
                </c:pt>
                <c:pt idx="44">
                  <c:v>0.40787999999999996</c:v>
                </c:pt>
                <c:pt idx="45">
                  <c:v>0.41714999999999997</c:v>
                </c:pt>
                <c:pt idx="46">
                  <c:v>0.42641999999999997</c:v>
                </c:pt>
                <c:pt idx="47">
                  <c:v>0.43568999999999997</c:v>
                </c:pt>
                <c:pt idx="48">
                  <c:v>0.44495999999999997</c:v>
                </c:pt>
                <c:pt idx="49">
                  <c:v>0.45422999999999997</c:v>
                </c:pt>
                <c:pt idx="50">
                  <c:v>0.46349999999999997</c:v>
                </c:pt>
                <c:pt idx="51">
                  <c:v>0.47276999999999997</c:v>
                </c:pt>
                <c:pt idx="52">
                  <c:v>0.48203999999999997</c:v>
                </c:pt>
                <c:pt idx="53">
                  <c:v>0.49130999999999997</c:v>
                </c:pt>
                <c:pt idx="54">
                  <c:v>0.50058000000000002</c:v>
                </c:pt>
                <c:pt idx="55">
                  <c:v>0.50985000000000003</c:v>
                </c:pt>
                <c:pt idx="56">
                  <c:v>0.51912000000000003</c:v>
                </c:pt>
                <c:pt idx="57">
                  <c:v>0.52839000000000003</c:v>
                </c:pt>
                <c:pt idx="58">
                  <c:v>0.53766000000000003</c:v>
                </c:pt>
                <c:pt idx="59">
                  <c:v>0.54693000000000003</c:v>
                </c:pt>
                <c:pt idx="60">
                  <c:v>0.55620000000000003</c:v>
                </c:pt>
                <c:pt idx="61">
                  <c:v>0.56547000000000003</c:v>
                </c:pt>
                <c:pt idx="62">
                  <c:v>0.57474000000000003</c:v>
                </c:pt>
                <c:pt idx="63">
                  <c:v>0.58401000000000003</c:v>
                </c:pt>
                <c:pt idx="64">
                  <c:v>0.59328000000000003</c:v>
                </c:pt>
                <c:pt idx="65">
                  <c:v>0.60254999999999992</c:v>
                </c:pt>
                <c:pt idx="66">
                  <c:v>0.61181999999999992</c:v>
                </c:pt>
                <c:pt idx="67">
                  <c:v>0.62108999999999992</c:v>
                </c:pt>
                <c:pt idx="68">
                  <c:v>0.63035999999999992</c:v>
                </c:pt>
                <c:pt idx="69">
                  <c:v>0.63962999999999992</c:v>
                </c:pt>
                <c:pt idx="70">
                  <c:v>0.64889999999999992</c:v>
                </c:pt>
                <c:pt idx="71">
                  <c:v>0.65816999999999992</c:v>
                </c:pt>
                <c:pt idx="72">
                  <c:v>0.66743999999999992</c:v>
                </c:pt>
                <c:pt idx="73">
                  <c:v>0.67670999999999992</c:v>
                </c:pt>
                <c:pt idx="74">
                  <c:v>0.68597999999999992</c:v>
                </c:pt>
                <c:pt idx="75">
                  <c:v>0.69524999999999992</c:v>
                </c:pt>
                <c:pt idx="76">
                  <c:v>0.70451999999999992</c:v>
                </c:pt>
                <c:pt idx="77">
                  <c:v>0.71378999999999992</c:v>
                </c:pt>
                <c:pt idx="78">
                  <c:v>0.72305999999999993</c:v>
                </c:pt>
                <c:pt idx="79">
                  <c:v>1.893246</c:v>
                </c:pt>
                <c:pt idx="80">
                  <c:v>1.9039200000000001</c:v>
                </c:pt>
                <c:pt idx="81">
                  <c:v>1.9145940000000001</c:v>
                </c:pt>
                <c:pt idx="82">
                  <c:v>1.925268</c:v>
                </c:pt>
                <c:pt idx="83">
                  <c:v>1.9359420000000001</c:v>
                </c:pt>
                <c:pt idx="84">
                  <c:v>1.9466160000000001</c:v>
                </c:pt>
                <c:pt idx="85">
                  <c:v>1.95729</c:v>
                </c:pt>
                <c:pt idx="86">
                  <c:v>1.967964</c:v>
                </c:pt>
                <c:pt idx="87">
                  <c:v>1.9786380000000001</c:v>
                </c:pt>
                <c:pt idx="88">
                  <c:v>1.989312</c:v>
                </c:pt>
                <c:pt idx="89">
                  <c:v>1.999986</c:v>
                </c:pt>
                <c:pt idx="90">
                  <c:v>2.0106600000000001</c:v>
                </c:pt>
                <c:pt idx="91">
                  <c:v>2.021334</c:v>
                </c:pt>
                <c:pt idx="92">
                  <c:v>2.0320080000000003</c:v>
                </c:pt>
                <c:pt idx="93">
                  <c:v>2.0426820000000001</c:v>
                </c:pt>
                <c:pt idx="94">
                  <c:v>2.053356</c:v>
                </c:pt>
                <c:pt idx="95">
                  <c:v>2.0640299999999998</c:v>
                </c:pt>
                <c:pt idx="96">
                  <c:v>2.0747040000000001</c:v>
                </c:pt>
                <c:pt idx="97">
                  <c:v>2.085378</c:v>
                </c:pt>
                <c:pt idx="98">
                  <c:v>2.0960520000000002</c:v>
                </c:pt>
                <c:pt idx="99">
                  <c:v>2.1067260000000001</c:v>
                </c:pt>
                <c:pt idx="100">
                  <c:v>2.1173999999999999</c:v>
                </c:pt>
                <c:pt idx="101">
                  <c:v>2.1280739999999998</c:v>
                </c:pt>
                <c:pt idx="102">
                  <c:v>2.1387480000000001</c:v>
                </c:pt>
                <c:pt idx="103">
                  <c:v>2.1494219999999999</c:v>
                </c:pt>
                <c:pt idx="104">
                  <c:v>2.1600960000000002</c:v>
                </c:pt>
                <c:pt idx="105">
                  <c:v>2.1707700000000001</c:v>
                </c:pt>
                <c:pt idx="106">
                  <c:v>2.1814439999999999</c:v>
                </c:pt>
                <c:pt idx="107">
                  <c:v>2.1921179999999998</c:v>
                </c:pt>
                <c:pt idx="108">
                  <c:v>2.2027920000000001</c:v>
                </c:pt>
                <c:pt idx="109">
                  <c:v>2.2134659999999999</c:v>
                </c:pt>
                <c:pt idx="110">
                  <c:v>2.2241400000000002</c:v>
                </c:pt>
                <c:pt idx="111">
                  <c:v>2.2348140000000001</c:v>
                </c:pt>
                <c:pt idx="112">
                  <c:v>2.2454879999999999</c:v>
                </c:pt>
                <c:pt idx="113">
                  <c:v>2.2561619999999998</c:v>
                </c:pt>
                <c:pt idx="114">
                  <c:v>2.2668360000000001</c:v>
                </c:pt>
                <c:pt idx="115">
                  <c:v>2.2775099999999999</c:v>
                </c:pt>
                <c:pt idx="116">
                  <c:v>2.2881840000000002</c:v>
                </c:pt>
                <c:pt idx="117">
                  <c:v>2.2988580000000001</c:v>
                </c:pt>
                <c:pt idx="118">
                  <c:v>2.3095319999999999</c:v>
                </c:pt>
                <c:pt idx="119">
                  <c:v>2.3202059999999998</c:v>
                </c:pt>
                <c:pt idx="120">
                  <c:v>2.3308800000000001</c:v>
                </c:pt>
                <c:pt idx="121">
                  <c:v>2.3415540000000004</c:v>
                </c:pt>
                <c:pt idx="122">
                  <c:v>2.3522280000000002</c:v>
                </c:pt>
                <c:pt idx="123">
                  <c:v>2.3629020000000001</c:v>
                </c:pt>
                <c:pt idx="124">
                  <c:v>2.3735759999999999</c:v>
                </c:pt>
                <c:pt idx="125">
                  <c:v>2.3842499999999998</c:v>
                </c:pt>
                <c:pt idx="126">
                  <c:v>2.3949240000000001</c:v>
                </c:pt>
                <c:pt idx="127">
                  <c:v>2.4055980000000003</c:v>
                </c:pt>
                <c:pt idx="128">
                  <c:v>2.4162720000000002</c:v>
                </c:pt>
                <c:pt idx="129">
                  <c:v>2.426946</c:v>
                </c:pt>
                <c:pt idx="130">
                  <c:v>2.4376199999999999</c:v>
                </c:pt>
                <c:pt idx="131">
                  <c:v>2.4482939999999997</c:v>
                </c:pt>
                <c:pt idx="132">
                  <c:v>2.458968</c:v>
                </c:pt>
                <c:pt idx="133">
                  <c:v>2.4696420000000003</c:v>
                </c:pt>
                <c:pt idx="134">
                  <c:v>2.4803160000000002</c:v>
                </c:pt>
                <c:pt idx="135">
                  <c:v>2.49099</c:v>
                </c:pt>
                <c:pt idx="136">
                  <c:v>2.5016639999999999</c:v>
                </c:pt>
                <c:pt idx="137">
                  <c:v>2.5123379999999997</c:v>
                </c:pt>
                <c:pt idx="138">
                  <c:v>2.523012</c:v>
                </c:pt>
                <c:pt idx="139">
                  <c:v>2.5336860000000003</c:v>
                </c:pt>
                <c:pt idx="140">
                  <c:v>2.5443600000000002</c:v>
                </c:pt>
                <c:pt idx="141">
                  <c:v>2.555034</c:v>
                </c:pt>
                <c:pt idx="142">
                  <c:v>2.5657079999999999</c:v>
                </c:pt>
                <c:pt idx="143">
                  <c:v>2.5763819999999997</c:v>
                </c:pt>
                <c:pt idx="144">
                  <c:v>2.587056</c:v>
                </c:pt>
                <c:pt idx="145">
                  <c:v>2.5977300000000003</c:v>
                </c:pt>
                <c:pt idx="146">
                  <c:v>2.6084040000000002</c:v>
                </c:pt>
                <c:pt idx="147">
                  <c:v>2.619078</c:v>
                </c:pt>
                <c:pt idx="148">
                  <c:v>2.6297519999999999</c:v>
                </c:pt>
                <c:pt idx="149">
                  <c:v>2.6404259999999997</c:v>
                </c:pt>
                <c:pt idx="150">
                  <c:v>2.6511</c:v>
                </c:pt>
                <c:pt idx="151">
                  <c:v>2.6617740000000003</c:v>
                </c:pt>
                <c:pt idx="152">
                  <c:v>2.6724480000000002</c:v>
                </c:pt>
                <c:pt idx="153">
                  <c:v>2.683122</c:v>
                </c:pt>
                <c:pt idx="154">
                  <c:v>2.6937959999999999</c:v>
                </c:pt>
                <c:pt idx="155">
                  <c:v>2.7044699999999997</c:v>
                </c:pt>
                <c:pt idx="156">
                  <c:v>2.715144</c:v>
                </c:pt>
                <c:pt idx="157">
                  <c:v>2.7258180000000003</c:v>
                </c:pt>
                <c:pt idx="158">
                  <c:v>2.7364920000000001</c:v>
                </c:pt>
                <c:pt idx="159">
                  <c:v>2.747166</c:v>
                </c:pt>
                <c:pt idx="160">
                  <c:v>2.7578399999999998</c:v>
                </c:pt>
                <c:pt idx="161">
                  <c:v>2.7685139999999997</c:v>
                </c:pt>
                <c:pt idx="162">
                  <c:v>2.779188</c:v>
                </c:pt>
                <c:pt idx="163">
                  <c:v>2.7898620000000003</c:v>
                </c:pt>
                <c:pt idx="164">
                  <c:v>2.8005360000000001</c:v>
                </c:pt>
                <c:pt idx="165">
                  <c:v>2.81121</c:v>
                </c:pt>
                <c:pt idx="166">
                  <c:v>2.8218839999999998</c:v>
                </c:pt>
                <c:pt idx="167">
                  <c:v>2.8325580000000001</c:v>
                </c:pt>
                <c:pt idx="168">
                  <c:v>2.843232</c:v>
                </c:pt>
                <c:pt idx="169">
                  <c:v>2.8539060000000003</c:v>
                </c:pt>
                <c:pt idx="170">
                  <c:v>2.8645800000000001</c:v>
                </c:pt>
                <c:pt idx="171">
                  <c:v>2.875254</c:v>
                </c:pt>
                <c:pt idx="172">
                  <c:v>2.8859279999999998</c:v>
                </c:pt>
                <c:pt idx="173">
                  <c:v>2.8966020000000001</c:v>
                </c:pt>
                <c:pt idx="174">
                  <c:v>2.907276</c:v>
                </c:pt>
                <c:pt idx="175">
                  <c:v>2.9179500000000003</c:v>
                </c:pt>
                <c:pt idx="176">
                  <c:v>2.9286240000000001</c:v>
                </c:pt>
                <c:pt idx="177">
                  <c:v>2.939298</c:v>
                </c:pt>
                <c:pt idx="178">
                  <c:v>2.9499719999999998</c:v>
                </c:pt>
                <c:pt idx="179">
                  <c:v>2.9606460000000001</c:v>
                </c:pt>
                <c:pt idx="180">
                  <c:v>2.97132</c:v>
                </c:pt>
                <c:pt idx="181">
                  <c:v>2.9819940000000003</c:v>
                </c:pt>
                <c:pt idx="182">
                  <c:v>2.9926680000000001</c:v>
                </c:pt>
                <c:pt idx="183">
                  <c:v>3.003342</c:v>
                </c:pt>
                <c:pt idx="184">
                  <c:v>3.0140159999999998</c:v>
                </c:pt>
                <c:pt idx="185">
                  <c:v>3.0246900000000001</c:v>
                </c:pt>
                <c:pt idx="186">
                  <c:v>3.035364</c:v>
                </c:pt>
                <c:pt idx="187">
                  <c:v>3.0460380000000002</c:v>
                </c:pt>
                <c:pt idx="188">
                  <c:v>3.0567120000000001</c:v>
                </c:pt>
                <c:pt idx="189">
                  <c:v>3.0673859999999999</c:v>
                </c:pt>
                <c:pt idx="190">
                  <c:v>3.0780599999999998</c:v>
                </c:pt>
                <c:pt idx="191">
                  <c:v>3.0887339999999996</c:v>
                </c:pt>
                <c:pt idx="192">
                  <c:v>3.0994080000000004</c:v>
                </c:pt>
                <c:pt idx="193">
                  <c:v>3.1100820000000002</c:v>
                </c:pt>
                <c:pt idx="194">
                  <c:v>3.1207560000000001</c:v>
                </c:pt>
                <c:pt idx="195">
                  <c:v>3.1314299999999999</c:v>
                </c:pt>
                <c:pt idx="196">
                  <c:v>3.1421039999999998</c:v>
                </c:pt>
                <c:pt idx="197">
                  <c:v>3.1527779999999996</c:v>
                </c:pt>
                <c:pt idx="198">
                  <c:v>3.1634520000000004</c:v>
                </c:pt>
                <c:pt idx="199">
                  <c:v>3.1741260000000002</c:v>
                </c:pt>
                <c:pt idx="200">
                  <c:v>3.1848000000000001</c:v>
                </c:pt>
                <c:pt idx="201">
                  <c:v>3.1954739999999999</c:v>
                </c:pt>
                <c:pt idx="202">
                  <c:v>3.2061479999999998</c:v>
                </c:pt>
                <c:pt idx="203">
                  <c:v>3.2168219999999996</c:v>
                </c:pt>
                <c:pt idx="204">
                  <c:v>3.2274960000000004</c:v>
                </c:pt>
                <c:pt idx="205">
                  <c:v>3.2381700000000002</c:v>
                </c:pt>
                <c:pt idx="206">
                  <c:v>3.2488440000000001</c:v>
                </c:pt>
                <c:pt idx="207">
                  <c:v>3.2595179999999999</c:v>
                </c:pt>
                <c:pt idx="208">
                  <c:v>3.2701919999999998</c:v>
                </c:pt>
                <c:pt idx="209">
                  <c:v>3.2808659999999996</c:v>
                </c:pt>
                <c:pt idx="210">
                  <c:v>3.2915400000000004</c:v>
                </c:pt>
                <c:pt idx="211">
                  <c:v>3.3022140000000002</c:v>
                </c:pt>
                <c:pt idx="212">
                  <c:v>3.3128880000000001</c:v>
                </c:pt>
                <c:pt idx="213">
                  <c:v>3.3235619999999999</c:v>
                </c:pt>
                <c:pt idx="214">
                  <c:v>3.3342359999999998</c:v>
                </c:pt>
                <c:pt idx="215">
                  <c:v>3.3449099999999996</c:v>
                </c:pt>
                <c:pt idx="216">
                  <c:v>3.3555840000000003</c:v>
                </c:pt>
                <c:pt idx="217">
                  <c:v>3.3662580000000002</c:v>
                </c:pt>
                <c:pt idx="218">
                  <c:v>3.376932</c:v>
                </c:pt>
                <c:pt idx="219">
                  <c:v>3.3876059999999999</c:v>
                </c:pt>
                <c:pt idx="220">
                  <c:v>3.3982799999999997</c:v>
                </c:pt>
                <c:pt idx="221">
                  <c:v>3.4089539999999996</c:v>
                </c:pt>
                <c:pt idx="222">
                  <c:v>3.4196280000000003</c:v>
                </c:pt>
                <c:pt idx="223">
                  <c:v>3.4303020000000002</c:v>
                </c:pt>
                <c:pt idx="224">
                  <c:v>3.440976</c:v>
                </c:pt>
                <c:pt idx="225">
                  <c:v>3.4516499999999999</c:v>
                </c:pt>
                <c:pt idx="226">
                  <c:v>3.4623239999999997</c:v>
                </c:pt>
                <c:pt idx="227">
                  <c:v>3.4729979999999996</c:v>
                </c:pt>
                <c:pt idx="228">
                  <c:v>3.4836720000000003</c:v>
                </c:pt>
                <c:pt idx="229">
                  <c:v>3.4943460000000002</c:v>
                </c:pt>
                <c:pt idx="230">
                  <c:v>3.50502</c:v>
                </c:pt>
                <c:pt idx="231">
                  <c:v>3.5156939999999999</c:v>
                </c:pt>
                <c:pt idx="232">
                  <c:v>3.5263679999999997</c:v>
                </c:pt>
                <c:pt idx="233">
                  <c:v>3.5370420000000005</c:v>
                </c:pt>
                <c:pt idx="234">
                  <c:v>3.5477160000000003</c:v>
                </c:pt>
                <c:pt idx="235">
                  <c:v>3.5583900000000002</c:v>
                </c:pt>
                <c:pt idx="236">
                  <c:v>3.569064</c:v>
                </c:pt>
                <c:pt idx="237">
                  <c:v>3.5797379999999999</c:v>
                </c:pt>
                <c:pt idx="238">
                  <c:v>3.5904119999999997</c:v>
                </c:pt>
                <c:pt idx="239">
                  <c:v>3.6010860000000005</c:v>
                </c:pt>
                <c:pt idx="240">
                  <c:v>3.6117600000000003</c:v>
                </c:pt>
                <c:pt idx="241">
                  <c:v>3.6224340000000002</c:v>
                </c:pt>
                <c:pt idx="242">
                  <c:v>3.633108</c:v>
                </c:pt>
                <c:pt idx="243">
                  <c:v>3.6437819999999999</c:v>
                </c:pt>
                <c:pt idx="244">
                  <c:v>3.6544559999999997</c:v>
                </c:pt>
                <c:pt idx="245">
                  <c:v>3.6651300000000004</c:v>
                </c:pt>
                <c:pt idx="246">
                  <c:v>3.6758040000000003</c:v>
                </c:pt>
                <c:pt idx="247">
                  <c:v>3.6864780000000001</c:v>
                </c:pt>
                <c:pt idx="248">
                  <c:v>3.697152</c:v>
                </c:pt>
                <c:pt idx="249">
                  <c:v>3.7078259999999998</c:v>
                </c:pt>
                <c:pt idx="250">
                  <c:v>3.7184999999999997</c:v>
                </c:pt>
                <c:pt idx="251">
                  <c:v>3.7291740000000004</c:v>
                </c:pt>
                <c:pt idx="252">
                  <c:v>3.7398480000000003</c:v>
                </c:pt>
                <c:pt idx="253">
                  <c:v>3.7505220000000001</c:v>
                </c:pt>
                <c:pt idx="254">
                  <c:v>3.761196</c:v>
                </c:pt>
                <c:pt idx="255">
                  <c:v>3.7718699999999998</c:v>
                </c:pt>
                <c:pt idx="256">
                  <c:v>3.7825439999999997</c:v>
                </c:pt>
                <c:pt idx="257">
                  <c:v>3.7932180000000004</c:v>
                </c:pt>
                <c:pt idx="258">
                  <c:v>3.8038920000000003</c:v>
                </c:pt>
                <c:pt idx="259">
                  <c:v>3.8145660000000001</c:v>
                </c:pt>
                <c:pt idx="260">
                  <c:v>3.82524</c:v>
                </c:pt>
                <c:pt idx="261">
                  <c:v>3.8359139999999998</c:v>
                </c:pt>
                <c:pt idx="262">
                  <c:v>3.8465879999999997</c:v>
                </c:pt>
                <c:pt idx="263">
                  <c:v>3.8572620000000004</c:v>
                </c:pt>
                <c:pt idx="264">
                  <c:v>3.8679360000000003</c:v>
                </c:pt>
                <c:pt idx="265">
                  <c:v>3.8786100000000001</c:v>
                </c:pt>
                <c:pt idx="266">
                  <c:v>3.889284</c:v>
                </c:pt>
                <c:pt idx="267">
                  <c:v>3.8999579999999998</c:v>
                </c:pt>
                <c:pt idx="268">
                  <c:v>3.9106319999999997</c:v>
                </c:pt>
                <c:pt idx="269">
                  <c:v>3.9213060000000004</c:v>
                </c:pt>
                <c:pt idx="270">
                  <c:v>3.9319800000000003</c:v>
                </c:pt>
                <c:pt idx="271">
                  <c:v>3.9426540000000001</c:v>
                </c:pt>
                <c:pt idx="272">
                  <c:v>3.953328</c:v>
                </c:pt>
                <c:pt idx="273">
                  <c:v>3.9640019999999998</c:v>
                </c:pt>
                <c:pt idx="274">
                  <c:v>3.9746759999999997</c:v>
                </c:pt>
                <c:pt idx="275">
                  <c:v>3.9853500000000004</c:v>
                </c:pt>
                <c:pt idx="276">
                  <c:v>3.9960240000000002</c:v>
                </c:pt>
                <c:pt idx="277">
                  <c:v>4.0066980000000001</c:v>
                </c:pt>
                <c:pt idx="278">
                  <c:v>4.0173719999999999</c:v>
                </c:pt>
                <c:pt idx="279">
                  <c:v>4.0280459999999998</c:v>
                </c:pt>
                <c:pt idx="280">
                  <c:v>4.0387199999999996</c:v>
                </c:pt>
                <c:pt idx="281">
                  <c:v>4.0493940000000004</c:v>
                </c:pt>
                <c:pt idx="282">
                  <c:v>4.0600680000000002</c:v>
                </c:pt>
                <c:pt idx="283">
                  <c:v>4.0707420000000001</c:v>
                </c:pt>
                <c:pt idx="284">
                  <c:v>4.0814159999999999</c:v>
                </c:pt>
                <c:pt idx="285">
                  <c:v>4.0920899999999998</c:v>
                </c:pt>
                <c:pt idx="286">
                  <c:v>4.1027639999999996</c:v>
                </c:pt>
                <c:pt idx="287">
                  <c:v>4.1134380000000004</c:v>
                </c:pt>
                <c:pt idx="288">
                  <c:v>4.1241120000000002</c:v>
                </c:pt>
                <c:pt idx="289">
                  <c:v>4.1347860000000001</c:v>
                </c:pt>
                <c:pt idx="290">
                  <c:v>4.1454599999999999</c:v>
                </c:pt>
                <c:pt idx="291">
                  <c:v>4.1561339999999998</c:v>
                </c:pt>
                <c:pt idx="292">
                  <c:v>4.1668079999999996</c:v>
                </c:pt>
                <c:pt idx="293">
                  <c:v>4.1774820000000004</c:v>
                </c:pt>
                <c:pt idx="294">
                  <c:v>4.1881560000000002</c:v>
                </c:pt>
                <c:pt idx="295">
                  <c:v>4.1988300000000001</c:v>
                </c:pt>
                <c:pt idx="296">
                  <c:v>4.2095039999999999</c:v>
                </c:pt>
                <c:pt idx="297">
                  <c:v>4.2201779999999998</c:v>
                </c:pt>
                <c:pt idx="298">
                  <c:v>4.2308519999999996</c:v>
                </c:pt>
                <c:pt idx="299">
                  <c:v>4.2415260000000004</c:v>
                </c:pt>
                <c:pt idx="300">
                  <c:v>4.2522000000000002</c:v>
                </c:pt>
                <c:pt idx="301">
                  <c:v>4.2628740000000001</c:v>
                </c:pt>
                <c:pt idx="302">
                  <c:v>4.2735479999999999</c:v>
                </c:pt>
                <c:pt idx="303">
                  <c:v>4.2842219999999998</c:v>
                </c:pt>
                <c:pt idx="304">
                  <c:v>4.2948959999999996</c:v>
                </c:pt>
                <c:pt idx="305">
                  <c:v>4.3055700000000003</c:v>
                </c:pt>
                <c:pt idx="306">
                  <c:v>4.3162440000000002</c:v>
                </c:pt>
                <c:pt idx="307">
                  <c:v>4.326918</c:v>
                </c:pt>
                <c:pt idx="308">
                  <c:v>4.3375919999999999</c:v>
                </c:pt>
                <c:pt idx="309">
                  <c:v>4.3482659999999997</c:v>
                </c:pt>
                <c:pt idx="310">
                  <c:v>4.3589399999999996</c:v>
                </c:pt>
                <c:pt idx="311">
                  <c:v>4.3696140000000003</c:v>
                </c:pt>
                <c:pt idx="312">
                  <c:v>4.3802880000000002</c:v>
                </c:pt>
                <c:pt idx="313">
                  <c:v>4.390962</c:v>
                </c:pt>
                <c:pt idx="314">
                  <c:v>4.4016359999999999</c:v>
                </c:pt>
                <c:pt idx="315">
                  <c:v>4.4123099999999997</c:v>
                </c:pt>
                <c:pt idx="316">
                  <c:v>4.4229839999999996</c:v>
                </c:pt>
                <c:pt idx="317">
                  <c:v>4.4336580000000003</c:v>
                </c:pt>
                <c:pt idx="318">
                  <c:v>4.4443320000000002</c:v>
                </c:pt>
                <c:pt idx="319">
                  <c:v>4.455006</c:v>
                </c:pt>
                <c:pt idx="320">
                  <c:v>4.4656799999999999</c:v>
                </c:pt>
                <c:pt idx="321">
                  <c:v>4.4763539999999997</c:v>
                </c:pt>
                <c:pt idx="322">
                  <c:v>4.4870279999999996</c:v>
                </c:pt>
                <c:pt idx="323">
                  <c:v>4.4977020000000003</c:v>
                </c:pt>
                <c:pt idx="324">
                  <c:v>4.5083760000000002</c:v>
                </c:pt>
                <c:pt idx="325">
                  <c:v>4.51905</c:v>
                </c:pt>
                <c:pt idx="326">
                  <c:v>4.5297239999999999</c:v>
                </c:pt>
                <c:pt idx="327">
                  <c:v>4.5403979999999997</c:v>
                </c:pt>
                <c:pt idx="328">
                  <c:v>4.5510720000000005</c:v>
                </c:pt>
                <c:pt idx="329">
                  <c:v>4.5617460000000003</c:v>
                </c:pt>
                <c:pt idx="330">
                  <c:v>4.5724200000000002</c:v>
                </c:pt>
                <c:pt idx="331">
                  <c:v>4.583094</c:v>
                </c:pt>
                <c:pt idx="332">
                  <c:v>4.5937679999999999</c:v>
                </c:pt>
                <c:pt idx="333">
                  <c:v>4.6044419999999997</c:v>
                </c:pt>
                <c:pt idx="334">
                  <c:v>4.6151160000000004</c:v>
                </c:pt>
                <c:pt idx="335">
                  <c:v>4.6257900000000003</c:v>
                </c:pt>
                <c:pt idx="336">
                  <c:v>4.6364640000000001</c:v>
                </c:pt>
                <c:pt idx="337">
                  <c:v>4.647138</c:v>
                </c:pt>
                <c:pt idx="338">
                  <c:v>4.6578119999999998</c:v>
                </c:pt>
                <c:pt idx="339">
                  <c:v>4.6684859999999997</c:v>
                </c:pt>
                <c:pt idx="340">
                  <c:v>4.6791600000000004</c:v>
                </c:pt>
                <c:pt idx="341">
                  <c:v>4.6898340000000003</c:v>
                </c:pt>
                <c:pt idx="342">
                  <c:v>4.7005080000000001</c:v>
                </c:pt>
                <c:pt idx="343">
                  <c:v>4.711182</c:v>
                </c:pt>
                <c:pt idx="344">
                  <c:v>4.7218559999999998</c:v>
                </c:pt>
                <c:pt idx="345">
                  <c:v>4.7325299999999997</c:v>
                </c:pt>
                <c:pt idx="346">
                  <c:v>4.7432040000000004</c:v>
                </c:pt>
                <c:pt idx="347">
                  <c:v>4.7538780000000003</c:v>
                </c:pt>
                <c:pt idx="348">
                  <c:v>4.7645520000000001</c:v>
                </c:pt>
                <c:pt idx="349">
                  <c:v>4.775226</c:v>
                </c:pt>
                <c:pt idx="350">
                  <c:v>4.7858999999999998</c:v>
                </c:pt>
                <c:pt idx="351">
                  <c:v>4.7965739999999997</c:v>
                </c:pt>
                <c:pt idx="352">
                  <c:v>4.8072480000000004</c:v>
                </c:pt>
                <c:pt idx="353">
                  <c:v>4.8179220000000003</c:v>
                </c:pt>
                <c:pt idx="354">
                  <c:v>4.8285960000000001</c:v>
                </c:pt>
                <c:pt idx="355">
                  <c:v>4.83927</c:v>
                </c:pt>
                <c:pt idx="356">
                  <c:v>4.8499439999999998</c:v>
                </c:pt>
                <c:pt idx="357">
                  <c:v>4.8606179999999997</c:v>
                </c:pt>
                <c:pt idx="358">
                  <c:v>4.8712920000000004</c:v>
                </c:pt>
                <c:pt idx="359">
                  <c:v>4.8819660000000002</c:v>
                </c:pt>
                <c:pt idx="360">
                  <c:v>4.8926400000000001</c:v>
                </c:pt>
                <c:pt idx="361">
                  <c:v>4.903314</c:v>
                </c:pt>
                <c:pt idx="362">
                  <c:v>4.9139879999999998</c:v>
                </c:pt>
                <c:pt idx="363">
                  <c:v>4.9246619999999997</c:v>
                </c:pt>
                <c:pt idx="364">
                  <c:v>4.9353360000000004</c:v>
                </c:pt>
                <c:pt idx="365">
                  <c:v>4.9460100000000002</c:v>
                </c:pt>
                <c:pt idx="366">
                  <c:v>4.9566840000000001</c:v>
                </c:pt>
                <c:pt idx="367">
                  <c:v>4.9673579999999999</c:v>
                </c:pt>
                <c:pt idx="368">
                  <c:v>4.9780319999999998</c:v>
                </c:pt>
                <c:pt idx="369">
                  <c:v>4.9887059999999996</c:v>
                </c:pt>
                <c:pt idx="370">
                  <c:v>4.9993800000000004</c:v>
                </c:pt>
                <c:pt idx="371">
                  <c:v>5.0100540000000002</c:v>
                </c:pt>
                <c:pt idx="372">
                  <c:v>5.0207280000000001</c:v>
                </c:pt>
                <c:pt idx="373">
                  <c:v>5.0314019999999999</c:v>
                </c:pt>
                <c:pt idx="374">
                  <c:v>5.0420759999999998</c:v>
                </c:pt>
                <c:pt idx="375">
                  <c:v>5.0527499999999996</c:v>
                </c:pt>
                <c:pt idx="376">
                  <c:v>5.0634239999999995</c:v>
                </c:pt>
                <c:pt idx="377">
                  <c:v>5.0740980000000002</c:v>
                </c:pt>
                <c:pt idx="378">
                  <c:v>5.0847720000000001</c:v>
                </c:pt>
                <c:pt idx="379">
                  <c:v>5.0954459999999999</c:v>
                </c:pt>
                <c:pt idx="380">
                  <c:v>5.1061199999999998</c:v>
                </c:pt>
                <c:pt idx="381">
                  <c:v>5.1167939999999996</c:v>
                </c:pt>
                <c:pt idx="382">
                  <c:v>5.1274679999999995</c:v>
                </c:pt>
                <c:pt idx="383">
                  <c:v>5.1381420000000002</c:v>
                </c:pt>
                <c:pt idx="384">
                  <c:v>5.1488160000000001</c:v>
                </c:pt>
                <c:pt idx="385">
                  <c:v>5.1594899999999999</c:v>
                </c:pt>
                <c:pt idx="386">
                  <c:v>5.1701639999999998</c:v>
                </c:pt>
                <c:pt idx="387">
                  <c:v>5.1808379999999996</c:v>
                </c:pt>
                <c:pt idx="388">
                  <c:v>5.1915119999999995</c:v>
                </c:pt>
                <c:pt idx="389">
                  <c:v>5.2021860000000002</c:v>
                </c:pt>
                <c:pt idx="390">
                  <c:v>5.21286</c:v>
                </c:pt>
                <c:pt idx="391">
                  <c:v>5.2235339999999999</c:v>
                </c:pt>
                <c:pt idx="392">
                  <c:v>5.2342079999999997</c:v>
                </c:pt>
                <c:pt idx="393">
                  <c:v>5.2448819999999996</c:v>
                </c:pt>
                <c:pt idx="394">
                  <c:v>5.2555559999999995</c:v>
                </c:pt>
                <c:pt idx="395">
                  <c:v>5.2662300000000002</c:v>
                </c:pt>
                <c:pt idx="396">
                  <c:v>5.276904</c:v>
                </c:pt>
                <c:pt idx="397">
                  <c:v>5.2875779999999999</c:v>
                </c:pt>
                <c:pt idx="398">
                  <c:v>5.2982519999999997</c:v>
                </c:pt>
                <c:pt idx="399">
                  <c:v>5.3089259999999996</c:v>
                </c:pt>
                <c:pt idx="400">
                  <c:v>5.3195999999999994</c:v>
                </c:pt>
                <c:pt idx="401">
                  <c:v>5.3302740000000002</c:v>
                </c:pt>
                <c:pt idx="402">
                  <c:v>5.340948</c:v>
                </c:pt>
                <c:pt idx="403">
                  <c:v>5.3516219999999999</c:v>
                </c:pt>
                <c:pt idx="404">
                  <c:v>5.3622959999999997</c:v>
                </c:pt>
                <c:pt idx="405">
                  <c:v>5.3729699999999996</c:v>
                </c:pt>
                <c:pt idx="406">
                  <c:v>5.3836439999999994</c:v>
                </c:pt>
                <c:pt idx="407">
                  <c:v>5.3943180000000002</c:v>
                </c:pt>
                <c:pt idx="408">
                  <c:v>5.404992</c:v>
                </c:pt>
                <c:pt idx="409">
                  <c:v>5.4156659999999999</c:v>
                </c:pt>
                <c:pt idx="410">
                  <c:v>5.4263399999999997</c:v>
                </c:pt>
                <c:pt idx="411">
                  <c:v>5.4370139999999996</c:v>
                </c:pt>
                <c:pt idx="412">
                  <c:v>5.4476879999999994</c:v>
                </c:pt>
                <c:pt idx="413">
                  <c:v>5.4583620000000002</c:v>
                </c:pt>
                <c:pt idx="414">
                  <c:v>5.469036</c:v>
                </c:pt>
                <c:pt idx="415">
                  <c:v>5.4797099999999999</c:v>
                </c:pt>
                <c:pt idx="416">
                  <c:v>5.4903839999999997</c:v>
                </c:pt>
                <c:pt idx="417">
                  <c:v>5.5010579999999996</c:v>
                </c:pt>
                <c:pt idx="418">
                  <c:v>5.5117319999999994</c:v>
                </c:pt>
                <c:pt idx="419">
                  <c:v>5.5224060000000001</c:v>
                </c:pt>
                <c:pt idx="420">
                  <c:v>5.53308</c:v>
                </c:pt>
                <c:pt idx="421">
                  <c:v>5.5437539999999998</c:v>
                </c:pt>
                <c:pt idx="422">
                  <c:v>5.5544279999999997</c:v>
                </c:pt>
                <c:pt idx="423">
                  <c:v>5.5651019999999995</c:v>
                </c:pt>
                <c:pt idx="424">
                  <c:v>5.5757759999999994</c:v>
                </c:pt>
                <c:pt idx="425">
                  <c:v>5.5864500000000001</c:v>
                </c:pt>
                <c:pt idx="426">
                  <c:v>5.597124</c:v>
                </c:pt>
                <c:pt idx="427">
                  <c:v>5.6077979999999998</c:v>
                </c:pt>
                <c:pt idx="428">
                  <c:v>5.6184719999999997</c:v>
                </c:pt>
                <c:pt idx="429">
                  <c:v>5.6291459999999995</c:v>
                </c:pt>
                <c:pt idx="430">
                  <c:v>5.6398199999999994</c:v>
                </c:pt>
                <c:pt idx="431">
                  <c:v>5.6504940000000001</c:v>
                </c:pt>
                <c:pt idx="432">
                  <c:v>5.661168</c:v>
                </c:pt>
                <c:pt idx="433">
                  <c:v>5.6718419999999998</c:v>
                </c:pt>
                <c:pt idx="434">
                  <c:v>5.6825159999999997</c:v>
                </c:pt>
                <c:pt idx="435">
                  <c:v>5.6931899999999995</c:v>
                </c:pt>
                <c:pt idx="436">
                  <c:v>5.7038639999999994</c:v>
                </c:pt>
                <c:pt idx="437">
                  <c:v>5.7145380000000001</c:v>
                </c:pt>
                <c:pt idx="438">
                  <c:v>5.725212</c:v>
                </c:pt>
                <c:pt idx="439">
                  <c:v>5.7358859999999998</c:v>
                </c:pt>
                <c:pt idx="440">
                  <c:v>5.7465599999999997</c:v>
                </c:pt>
                <c:pt idx="441">
                  <c:v>5.7572339999999995</c:v>
                </c:pt>
                <c:pt idx="442">
                  <c:v>5.7679079999999994</c:v>
                </c:pt>
                <c:pt idx="443">
                  <c:v>5.7785820000000001</c:v>
                </c:pt>
                <c:pt idx="444">
                  <c:v>5.789256</c:v>
                </c:pt>
                <c:pt idx="445">
                  <c:v>5.7999299999999998</c:v>
                </c:pt>
                <c:pt idx="446">
                  <c:v>5.8106039999999997</c:v>
                </c:pt>
                <c:pt idx="447">
                  <c:v>5.8212779999999995</c:v>
                </c:pt>
                <c:pt idx="448">
                  <c:v>5.8319519999999994</c:v>
                </c:pt>
                <c:pt idx="449">
                  <c:v>5.8426260000000001</c:v>
                </c:pt>
                <c:pt idx="450">
                  <c:v>5.8532999999999999</c:v>
                </c:pt>
                <c:pt idx="451">
                  <c:v>5.8639739999999998</c:v>
                </c:pt>
                <c:pt idx="452">
                  <c:v>5.8746479999999996</c:v>
                </c:pt>
                <c:pt idx="453">
                  <c:v>5.8853219999999995</c:v>
                </c:pt>
                <c:pt idx="454">
                  <c:v>5.8959959999999993</c:v>
                </c:pt>
                <c:pt idx="455">
                  <c:v>5.9066700000000001</c:v>
                </c:pt>
                <c:pt idx="456">
                  <c:v>5.9173439999999999</c:v>
                </c:pt>
                <c:pt idx="457">
                  <c:v>5.9280179999999998</c:v>
                </c:pt>
                <c:pt idx="458">
                  <c:v>5.9386919999999996</c:v>
                </c:pt>
                <c:pt idx="459">
                  <c:v>5.9493659999999995</c:v>
                </c:pt>
                <c:pt idx="460">
                  <c:v>5.9600399999999993</c:v>
                </c:pt>
                <c:pt idx="461">
                  <c:v>5.9707140000000001</c:v>
                </c:pt>
                <c:pt idx="462">
                  <c:v>5.9813879999999999</c:v>
                </c:pt>
                <c:pt idx="463">
                  <c:v>5.9920619999999998</c:v>
                </c:pt>
                <c:pt idx="464">
                  <c:v>6.0027359999999996</c:v>
                </c:pt>
                <c:pt idx="465">
                  <c:v>6.0134099999999995</c:v>
                </c:pt>
                <c:pt idx="466">
                  <c:v>6.0240840000000002</c:v>
                </c:pt>
                <c:pt idx="467">
                  <c:v>6.0347580000000001</c:v>
                </c:pt>
                <c:pt idx="468">
                  <c:v>6.0454319999999999</c:v>
                </c:pt>
                <c:pt idx="469">
                  <c:v>6.0561059999999998</c:v>
                </c:pt>
                <c:pt idx="470">
                  <c:v>6.0667799999999996</c:v>
                </c:pt>
                <c:pt idx="471">
                  <c:v>6.0774539999999995</c:v>
                </c:pt>
                <c:pt idx="472">
                  <c:v>6.0881280000000002</c:v>
                </c:pt>
                <c:pt idx="473">
                  <c:v>6.0988020000000001</c:v>
                </c:pt>
                <c:pt idx="474">
                  <c:v>6.1094759999999999</c:v>
                </c:pt>
                <c:pt idx="475">
                  <c:v>6.1201499999999998</c:v>
                </c:pt>
                <c:pt idx="476">
                  <c:v>6.1308239999999996</c:v>
                </c:pt>
                <c:pt idx="477">
                  <c:v>6.1414979999999995</c:v>
                </c:pt>
                <c:pt idx="478">
                  <c:v>6.1521720000000002</c:v>
                </c:pt>
                <c:pt idx="479">
                  <c:v>6.162846</c:v>
                </c:pt>
                <c:pt idx="480">
                  <c:v>6.1735199999999999</c:v>
                </c:pt>
                <c:pt idx="481">
                  <c:v>6.1841939999999997</c:v>
                </c:pt>
                <c:pt idx="482">
                  <c:v>6.1948679999999996</c:v>
                </c:pt>
                <c:pt idx="483">
                  <c:v>6.2055419999999994</c:v>
                </c:pt>
                <c:pt idx="484">
                  <c:v>6.2162160000000002</c:v>
                </c:pt>
                <c:pt idx="485">
                  <c:v>6.22689</c:v>
                </c:pt>
                <c:pt idx="486">
                  <c:v>6.2375639999999999</c:v>
                </c:pt>
                <c:pt idx="487">
                  <c:v>6.2482379999999997</c:v>
                </c:pt>
                <c:pt idx="488">
                  <c:v>6.2589119999999996</c:v>
                </c:pt>
                <c:pt idx="489">
                  <c:v>6.2695859999999994</c:v>
                </c:pt>
                <c:pt idx="490">
                  <c:v>6.2802600000000002</c:v>
                </c:pt>
                <c:pt idx="491">
                  <c:v>6.290934</c:v>
                </c:pt>
                <c:pt idx="492">
                  <c:v>6.3016079999999999</c:v>
                </c:pt>
                <c:pt idx="493">
                  <c:v>6.3122819999999997</c:v>
                </c:pt>
                <c:pt idx="494">
                  <c:v>6.3229559999999996</c:v>
                </c:pt>
                <c:pt idx="495">
                  <c:v>6.3336299999999994</c:v>
                </c:pt>
                <c:pt idx="496">
                  <c:v>6.3443040000000002</c:v>
                </c:pt>
                <c:pt idx="497">
                  <c:v>6.354978</c:v>
                </c:pt>
                <c:pt idx="498">
                  <c:v>6.3656519999999999</c:v>
                </c:pt>
                <c:pt idx="499">
                  <c:v>6.3763259999999997</c:v>
                </c:pt>
                <c:pt idx="500">
                  <c:v>6.3869999999999996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97-4ECB-8CA8-A91A10B444B4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A8CA4450-7170-45CC-A0C7-43F2C4BB6E2B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4397-4ECB-8CA8-A91A10B444B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E7C91AD-7E15-4A66-B778-A0C513B1FDC4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397-4ECB-8CA8-A91A10B444B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BDA1B99-A5F0-408F-8D14-3666D2F89322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397-4ECB-8CA8-A91A10B444B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E62352B-8871-4DCD-B9A5-F66EF0BD5D3F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397-4ECB-8CA8-A91A10B444B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4397-4ECB-8CA8-A91A10B444B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4397-4ECB-8CA8-A91A10B444B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4397-4ECB-8CA8-A91A10B444B4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'241.A0'!$K$9:$K$15</c:f>
              <c:numCache>
                <c:formatCode>General</c:formatCode>
                <c:ptCount val="7"/>
                <c:pt idx="0">
                  <c:v>2564</c:v>
                </c:pt>
                <c:pt idx="1">
                  <c:v>2560</c:v>
                </c:pt>
                <c:pt idx="2">
                  <c:v>2444</c:v>
                </c:pt>
                <c:pt idx="3">
                  <c:v>2283</c:v>
                </c:pt>
              </c:numCache>
            </c:numRef>
          </c:xVal>
          <c:yVal>
            <c:numRef>
              <c:f>'241.A0'!$L$9:$L$15</c:f>
              <c:numCache>
                <c:formatCode>0.00</c:formatCode>
                <c:ptCount val="7"/>
                <c:pt idx="0">
                  <c:v>5.6113559999999998</c:v>
                </c:pt>
                <c:pt idx="1">
                  <c:v>5.6042399999999999</c:v>
                </c:pt>
                <c:pt idx="2">
                  <c:v>5.3978760000000001</c:v>
                </c:pt>
                <c:pt idx="3">
                  <c:v>5.1114569999999997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'241.A0'!$I$9:$I$15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4397-4ECB-8CA8-A91A10B44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'243.A0'!$Y$5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'243.A0'!$X$6:$X$506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21</c:v>
                </c:pt>
                <c:pt idx="4">
                  <c:v>28</c:v>
                </c:pt>
                <c:pt idx="5">
                  <c:v>35</c:v>
                </c:pt>
                <c:pt idx="6">
                  <c:v>42</c:v>
                </c:pt>
                <c:pt idx="7">
                  <c:v>49</c:v>
                </c:pt>
                <c:pt idx="8">
                  <c:v>56</c:v>
                </c:pt>
                <c:pt idx="9">
                  <c:v>63</c:v>
                </c:pt>
                <c:pt idx="10">
                  <c:v>70</c:v>
                </c:pt>
                <c:pt idx="11">
                  <c:v>77</c:v>
                </c:pt>
                <c:pt idx="12">
                  <c:v>84</c:v>
                </c:pt>
                <c:pt idx="13">
                  <c:v>91</c:v>
                </c:pt>
                <c:pt idx="14">
                  <c:v>98</c:v>
                </c:pt>
                <c:pt idx="15">
                  <c:v>105</c:v>
                </c:pt>
                <c:pt idx="16">
                  <c:v>112</c:v>
                </c:pt>
                <c:pt idx="17">
                  <c:v>119</c:v>
                </c:pt>
                <c:pt idx="18">
                  <c:v>126</c:v>
                </c:pt>
                <c:pt idx="19">
                  <c:v>133</c:v>
                </c:pt>
                <c:pt idx="20">
                  <c:v>140</c:v>
                </c:pt>
                <c:pt idx="21">
                  <c:v>147</c:v>
                </c:pt>
                <c:pt idx="22">
                  <c:v>154</c:v>
                </c:pt>
                <c:pt idx="23">
                  <c:v>161</c:v>
                </c:pt>
                <c:pt idx="24">
                  <c:v>168</c:v>
                </c:pt>
                <c:pt idx="25">
                  <c:v>175</c:v>
                </c:pt>
                <c:pt idx="26">
                  <c:v>182</c:v>
                </c:pt>
                <c:pt idx="27">
                  <c:v>189</c:v>
                </c:pt>
                <c:pt idx="28">
                  <c:v>196</c:v>
                </c:pt>
                <c:pt idx="29">
                  <c:v>203</c:v>
                </c:pt>
                <c:pt idx="30">
                  <c:v>210</c:v>
                </c:pt>
                <c:pt idx="31">
                  <c:v>217</c:v>
                </c:pt>
                <c:pt idx="32">
                  <c:v>224</c:v>
                </c:pt>
                <c:pt idx="33">
                  <c:v>231</c:v>
                </c:pt>
                <c:pt idx="34">
                  <c:v>238</c:v>
                </c:pt>
                <c:pt idx="35">
                  <c:v>245</c:v>
                </c:pt>
                <c:pt idx="36">
                  <c:v>252</c:v>
                </c:pt>
                <c:pt idx="37">
                  <c:v>259</c:v>
                </c:pt>
                <c:pt idx="38">
                  <c:v>266</c:v>
                </c:pt>
                <c:pt idx="39">
                  <c:v>273</c:v>
                </c:pt>
                <c:pt idx="40">
                  <c:v>280</c:v>
                </c:pt>
                <c:pt idx="41">
                  <c:v>287</c:v>
                </c:pt>
                <c:pt idx="42">
                  <c:v>294</c:v>
                </c:pt>
                <c:pt idx="43">
                  <c:v>301</c:v>
                </c:pt>
                <c:pt idx="44">
                  <c:v>308</c:v>
                </c:pt>
                <c:pt idx="45">
                  <c:v>315</c:v>
                </c:pt>
                <c:pt idx="46">
                  <c:v>322</c:v>
                </c:pt>
                <c:pt idx="47">
                  <c:v>329</c:v>
                </c:pt>
                <c:pt idx="48">
                  <c:v>336</c:v>
                </c:pt>
                <c:pt idx="49">
                  <c:v>343</c:v>
                </c:pt>
                <c:pt idx="50">
                  <c:v>350</c:v>
                </c:pt>
                <c:pt idx="51">
                  <c:v>357</c:v>
                </c:pt>
                <c:pt idx="52">
                  <c:v>364</c:v>
                </c:pt>
                <c:pt idx="53">
                  <c:v>371</c:v>
                </c:pt>
                <c:pt idx="54">
                  <c:v>378</c:v>
                </c:pt>
                <c:pt idx="55">
                  <c:v>385</c:v>
                </c:pt>
                <c:pt idx="56">
                  <c:v>392</c:v>
                </c:pt>
                <c:pt idx="57">
                  <c:v>399</c:v>
                </c:pt>
                <c:pt idx="58">
                  <c:v>406</c:v>
                </c:pt>
                <c:pt idx="59">
                  <c:v>413</c:v>
                </c:pt>
                <c:pt idx="60">
                  <c:v>420</c:v>
                </c:pt>
                <c:pt idx="61">
                  <c:v>427</c:v>
                </c:pt>
                <c:pt idx="62">
                  <c:v>434</c:v>
                </c:pt>
                <c:pt idx="63">
                  <c:v>441</c:v>
                </c:pt>
                <c:pt idx="64">
                  <c:v>448</c:v>
                </c:pt>
                <c:pt idx="65">
                  <c:v>455</c:v>
                </c:pt>
                <c:pt idx="66">
                  <c:v>462</c:v>
                </c:pt>
                <c:pt idx="67">
                  <c:v>469</c:v>
                </c:pt>
                <c:pt idx="68">
                  <c:v>476</c:v>
                </c:pt>
                <c:pt idx="69">
                  <c:v>483</c:v>
                </c:pt>
                <c:pt idx="70">
                  <c:v>490</c:v>
                </c:pt>
                <c:pt idx="71">
                  <c:v>497</c:v>
                </c:pt>
                <c:pt idx="72">
                  <c:v>504</c:v>
                </c:pt>
                <c:pt idx="73">
                  <c:v>511</c:v>
                </c:pt>
                <c:pt idx="74">
                  <c:v>518</c:v>
                </c:pt>
                <c:pt idx="75">
                  <c:v>525</c:v>
                </c:pt>
                <c:pt idx="76">
                  <c:v>532</c:v>
                </c:pt>
                <c:pt idx="77">
                  <c:v>539</c:v>
                </c:pt>
                <c:pt idx="78">
                  <c:v>546</c:v>
                </c:pt>
                <c:pt idx="79">
                  <c:v>553</c:v>
                </c:pt>
                <c:pt idx="80">
                  <c:v>560</c:v>
                </c:pt>
                <c:pt idx="81">
                  <c:v>567</c:v>
                </c:pt>
                <c:pt idx="82">
                  <c:v>574</c:v>
                </c:pt>
                <c:pt idx="83">
                  <c:v>581</c:v>
                </c:pt>
                <c:pt idx="84">
                  <c:v>588</c:v>
                </c:pt>
                <c:pt idx="85">
                  <c:v>595</c:v>
                </c:pt>
                <c:pt idx="86">
                  <c:v>602</c:v>
                </c:pt>
                <c:pt idx="87">
                  <c:v>609</c:v>
                </c:pt>
                <c:pt idx="88">
                  <c:v>616</c:v>
                </c:pt>
                <c:pt idx="89">
                  <c:v>623</c:v>
                </c:pt>
                <c:pt idx="90">
                  <c:v>630</c:v>
                </c:pt>
                <c:pt idx="91">
                  <c:v>637</c:v>
                </c:pt>
                <c:pt idx="92">
                  <c:v>644</c:v>
                </c:pt>
                <c:pt idx="93">
                  <c:v>651</c:v>
                </c:pt>
                <c:pt idx="94">
                  <c:v>658</c:v>
                </c:pt>
                <c:pt idx="95">
                  <c:v>665</c:v>
                </c:pt>
                <c:pt idx="96">
                  <c:v>672</c:v>
                </c:pt>
                <c:pt idx="97">
                  <c:v>679</c:v>
                </c:pt>
                <c:pt idx="98">
                  <c:v>686</c:v>
                </c:pt>
                <c:pt idx="99">
                  <c:v>693</c:v>
                </c:pt>
                <c:pt idx="100">
                  <c:v>700</c:v>
                </c:pt>
                <c:pt idx="101">
                  <c:v>707</c:v>
                </c:pt>
                <c:pt idx="102">
                  <c:v>714</c:v>
                </c:pt>
                <c:pt idx="103">
                  <c:v>721</c:v>
                </c:pt>
                <c:pt idx="104">
                  <c:v>728</c:v>
                </c:pt>
                <c:pt idx="105">
                  <c:v>735</c:v>
                </c:pt>
                <c:pt idx="106">
                  <c:v>742</c:v>
                </c:pt>
                <c:pt idx="107">
                  <c:v>749</c:v>
                </c:pt>
                <c:pt idx="108">
                  <c:v>756</c:v>
                </c:pt>
                <c:pt idx="109">
                  <c:v>763</c:v>
                </c:pt>
                <c:pt idx="110">
                  <c:v>770</c:v>
                </c:pt>
                <c:pt idx="111">
                  <c:v>777</c:v>
                </c:pt>
                <c:pt idx="112">
                  <c:v>784</c:v>
                </c:pt>
                <c:pt idx="113">
                  <c:v>791</c:v>
                </c:pt>
                <c:pt idx="114">
                  <c:v>798</c:v>
                </c:pt>
                <c:pt idx="115">
                  <c:v>805</c:v>
                </c:pt>
                <c:pt idx="116">
                  <c:v>812</c:v>
                </c:pt>
                <c:pt idx="117">
                  <c:v>819</c:v>
                </c:pt>
                <c:pt idx="118">
                  <c:v>826</c:v>
                </c:pt>
                <c:pt idx="119">
                  <c:v>833</c:v>
                </c:pt>
                <c:pt idx="120">
                  <c:v>840</c:v>
                </c:pt>
                <c:pt idx="121">
                  <c:v>847</c:v>
                </c:pt>
                <c:pt idx="122">
                  <c:v>854</c:v>
                </c:pt>
                <c:pt idx="123">
                  <c:v>861</c:v>
                </c:pt>
                <c:pt idx="124">
                  <c:v>868</c:v>
                </c:pt>
                <c:pt idx="125">
                  <c:v>875</c:v>
                </c:pt>
                <c:pt idx="126">
                  <c:v>882</c:v>
                </c:pt>
                <c:pt idx="127">
                  <c:v>889</c:v>
                </c:pt>
                <c:pt idx="128">
                  <c:v>896</c:v>
                </c:pt>
                <c:pt idx="129">
                  <c:v>903</c:v>
                </c:pt>
                <c:pt idx="130">
                  <c:v>910</c:v>
                </c:pt>
                <c:pt idx="131">
                  <c:v>917</c:v>
                </c:pt>
                <c:pt idx="132">
                  <c:v>924</c:v>
                </c:pt>
                <c:pt idx="133">
                  <c:v>931</c:v>
                </c:pt>
                <c:pt idx="134">
                  <c:v>938</c:v>
                </c:pt>
                <c:pt idx="135">
                  <c:v>945</c:v>
                </c:pt>
                <c:pt idx="136">
                  <c:v>952</c:v>
                </c:pt>
                <c:pt idx="137">
                  <c:v>959</c:v>
                </c:pt>
                <c:pt idx="138">
                  <c:v>966</c:v>
                </c:pt>
                <c:pt idx="139">
                  <c:v>973</c:v>
                </c:pt>
                <c:pt idx="140">
                  <c:v>980</c:v>
                </c:pt>
                <c:pt idx="141">
                  <c:v>987</c:v>
                </c:pt>
                <c:pt idx="142">
                  <c:v>994</c:v>
                </c:pt>
                <c:pt idx="143">
                  <c:v>1001</c:v>
                </c:pt>
                <c:pt idx="144">
                  <c:v>1008</c:v>
                </c:pt>
                <c:pt idx="145">
                  <c:v>1015</c:v>
                </c:pt>
                <c:pt idx="146">
                  <c:v>1022</c:v>
                </c:pt>
                <c:pt idx="147">
                  <c:v>1029</c:v>
                </c:pt>
                <c:pt idx="148">
                  <c:v>1036</c:v>
                </c:pt>
                <c:pt idx="149">
                  <c:v>1043</c:v>
                </c:pt>
                <c:pt idx="150">
                  <c:v>1050</c:v>
                </c:pt>
                <c:pt idx="151">
                  <c:v>1057</c:v>
                </c:pt>
                <c:pt idx="152">
                  <c:v>1064</c:v>
                </c:pt>
                <c:pt idx="153">
                  <c:v>1071</c:v>
                </c:pt>
                <c:pt idx="154">
                  <c:v>1078</c:v>
                </c:pt>
                <c:pt idx="155">
                  <c:v>1085</c:v>
                </c:pt>
                <c:pt idx="156">
                  <c:v>1092</c:v>
                </c:pt>
                <c:pt idx="157">
                  <c:v>1099</c:v>
                </c:pt>
                <c:pt idx="158">
                  <c:v>1106</c:v>
                </c:pt>
                <c:pt idx="159">
                  <c:v>1113</c:v>
                </c:pt>
                <c:pt idx="160">
                  <c:v>1120</c:v>
                </c:pt>
                <c:pt idx="161">
                  <c:v>1127</c:v>
                </c:pt>
                <c:pt idx="162">
                  <c:v>1134</c:v>
                </c:pt>
                <c:pt idx="163">
                  <c:v>1141</c:v>
                </c:pt>
                <c:pt idx="164">
                  <c:v>1148</c:v>
                </c:pt>
                <c:pt idx="165">
                  <c:v>1155</c:v>
                </c:pt>
                <c:pt idx="166">
                  <c:v>1162</c:v>
                </c:pt>
                <c:pt idx="167">
                  <c:v>1169</c:v>
                </c:pt>
                <c:pt idx="168">
                  <c:v>1176</c:v>
                </c:pt>
                <c:pt idx="169">
                  <c:v>1183</c:v>
                </c:pt>
                <c:pt idx="170">
                  <c:v>1190</c:v>
                </c:pt>
                <c:pt idx="171">
                  <c:v>1197</c:v>
                </c:pt>
                <c:pt idx="172">
                  <c:v>1204</c:v>
                </c:pt>
                <c:pt idx="173">
                  <c:v>1211</c:v>
                </c:pt>
                <c:pt idx="174">
                  <c:v>1218</c:v>
                </c:pt>
                <c:pt idx="175">
                  <c:v>1225</c:v>
                </c:pt>
                <c:pt idx="176">
                  <c:v>1232</c:v>
                </c:pt>
                <c:pt idx="177">
                  <c:v>1239</c:v>
                </c:pt>
                <c:pt idx="178">
                  <c:v>1246</c:v>
                </c:pt>
                <c:pt idx="179">
                  <c:v>1253</c:v>
                </c:pt>
                <c:pt idx="180">
                  <c:v>1260</c:v>
                </c:pt>
                <c:pt idx="181">
                  <c:v>1267</c:v>
                </c:pt>
                <c:pt idx="182">
                  <c:v>1274</c:v>
                </c:pt>
                <c:pt idx="183">
                  <c:v>1281</c:v>
                </c:pt>
                <c:pt idx="184">
                  <c:v>1288</c:v>
                </c:pt>
                <c:pt idx="185">
                  <c:v>1295</c:v>
                </c:pt>
                <c:pt idx="186">
                  <c:v>1302</c:v>
                </c:pt>
                <c:pt idx="187">
                  <c:v>1309</c:v>
                </c:pt>
                <c:pt idx="188">
                  <c:v>1316</c:v>
                </c:pt>
                <c:pt idx="189">
                  <c:v>1323</c:v>
                </c:pt>
                <c:pt idx="190">
                  <c:v>1330</c:v>
                </c:pt>
                <c:pt idx="191">
                  <c:v>1337</c:v>
                </c:pt>
                <c:pt idx="192">
                  <c:v>1344</c:v>
                </c:pt>
                <c:pt idx="193">
                  <c:v>1351</c:v>
                </c:pt>
                <c:pt idx="194">
                  <c:v>1358</c:v>
                </c:pt>
                <c:pt idx="195">
                  <c:v>1365</c:v>
                </c:pt>
                <c:pt idx="196">
                  <c:v>1372</c:v>
                </c:pt>
                <c:pt idx="197">
                  <c:v>1379</c:v>
                </c:pt>
                <c:pt idx="198">
                  <c:v>1386</c:v>
                </c:pt>
                <c:pt idx="199">
                  <c:v>1393</c:v>
                </c:pt>
                <c:pt idx="200">
                  <c:v>1400</c:v>
                </c:pt>
                <c:pt idx="201">
                  <c:v>1407</c:v>
                </c:pt>
                <c:pt idx="202">
                  <c:v>1414</c:v>
                </c:pt>
                <c:pt idx="203">
                  <c:v>1421</c:v>
                </c:pt>
                <c:pt idx="204">
                  <c:v>1428</c:v>
                </c:pt>
                <c:pt idx="205">
                  <c:v>1435</c:v>
                </c:pt>
                <c:pt idx="206">
                  <c:v>1442</c:v>
                </c:pt>
                <c:pt idx="207">
                  <c:v>1449</c:v>
                </c:pt>
                <c:pt idx="208">
                  <c:v>1456</c:v>
                </c:pt>
                <c:pt idx="209">
                  <c:v>1463</c:v>
                </c:pt>
                <c:pt idx="210">
                  <c:v>1470</c:v>
                </c:pt>
                <c:pt idx="211">
                  <c:v>1477</c:v>
                </c:pt>
                <c:pt idx="212">
                  <c:v>1484</c:v>
                </c:pt>
                <c:pt idx="213">
                  <c:v>1491</c:v>
                </c:pt>
                <c:pt idx="214">
                  <c:v>1498</c:v>
                </c:pt>
                <c:pt idx="215">
                  <c:v>1505</c:v>
                </c:pt>
                <c:pt idx="216">
                  <c:v>1512</c:v>
                </c:pt>
                <c:pt idx="217">
                  <c:v>1519</c:v>
                </c:pt>
                <c:pt idx="218">
                  <c:v>1526</c:v>
                </c:pt>
                <c:pt idx="219">
                  <c:v>1533</c:v>
                </c:pt>
                <c:pt idx="220">
                  <c:v>1540</c:v>
                </c:pt>
                <c:pt idx="221">
                  <c:v>1547</c:v>
                </c:pt>
                <c:pt idx="222">
                  <c:v>1554</c:v>
                </c:pt>
                <c:pt idx="223">
                  <c:v>1561</c:v>
                </c:pt>
                <c:pt idx="224">
                  <c:v>1568</c:v>
                </c:pt>
                <c:pt idx="225">
                  <c:v>1575</c:v>
                </c:pt>
                <c:pt idx="226">
                  <c:v>1582</c:v>
                </c:pt>
                <c:pt idx="227">
                  <c:v>1589</c:v>
                </c:pt>
                <c:pt idx="228">
                  <c:v>1596</c:v>
                </c:pt>
                <c:pt idx="229">
                  <c:v>1603</c:v>
                </c:pt>
                <c:pt idx="230">
                  <c:v>1610</c:v>
                </c:pt>
                <c:pt idx="231">
                  <c:v>1617</c:v>
                </c:pt>
                <c:pt idx="232">
                  <c:v>1624</c:v>
                </c:pt>
                <c:pt idx="233">
                  <c:v>1631</c:v>
                </c:pt>
                <c:pt idx="234">
                  <c:v>1638</c:v>
                </c:pt>
                <c:pt idx="235">
                  <c:v>1645</c:v>
                </c:pt>
                <c:pt idx="236">
                  <c:v>1652</c:v>
                </c:pt>
                <c:pt idx="237">
                  <c:v>1659</c:v>
                </c:pt>
                <c:pt idx="238">
                  <c:v>1666</c:v>
                </c:pt>
                <c:pt idx="239">
                  <c:v>1673</c:v>
                </c:pt>
                <c:pt idx="240">
                  <c:v>1680</c:v>
                </c:pt>
                <c:pt idx="241">
                  <c:v>1687</c:v>
                </c:pt>
                <c:pt idx="242">
                  <c:v>1694</c:v>
                </c:pt>
                <c:pt idx="243">
                  <c:v>1701</c:v>
                </c:pt>
                <c:pt idx="244">
                  <c:v>1708</c:v>
                </c:pt>
                <c:pt idx="245">
                  <c:v>1715</c:v>
                </c:pt>
                <c:pt idx="246">
                  <c:v>1722</c:v>
                </c:pt>
                <c:pt idx="247">
                  <c:v>1729</c:v>
                </c:pt>
                <c:pt idx="248">
                  <c:v>1736</c:v>
                </c:pt>
                <c:pt idx="249">
                  <c:v>1743</c:v>
                </c:pt>
                <c:pt idx="250">
                  <c:v>1750</c:v>
                </c:pt>
                <c:pt idx="251">
                  <c:v>1757</c:v>
                </c:pt>
                <c:pt idx="252">
                  <c:v>1764</c:v>
                </c:pt>
                <c:pt idx="253">
                  <c:v>1771</c:v>
                </c:pt>
                <c:pt idx="254">
                  <c:v>1778</c:v>
                </c:pt>
                <c:pt idx="255">
                  <c:v>1785</c:v>
                </c:pt>
                <c:pt idx="256">
                  <c:v>1792</c:v>
                </c:pt>
                <c:pt idx="257">
                  <c:v>1799</c:v>
                </c:pt>
                <c:pt idx="258">
                  <c:v>1806</c:v>
                </c:pt>
                <c:pt idx="259">
                  <c:v>1813</c:v>
                </c:pt>
                <c:pt idx="260">
                  <c:v>1820</c:v>
                </c:pt>
                <c:pt idx="261">
                  <c:v>1827</c:v>
                </c:pt>
                <c:pt idx="262">
                  <c:v>1834</c:v>
                </c:pt>
                <c:pt idx="263">
                  <c:v>1841</c:v>
                </c:pt>
                <c:pt idx="264">
                  <c:v>1848</c:v>
                </c:pt>
                <c:pt idx="265">
                  <c:v>1855</c:v>
                </c:pt>
                <c:pt idx="266">
                  <c:v>1862</c:v>
                </c:pt>
                <c:pt idx="267">
                  <c:v>1869</c:v>
                </c:pt>
                <c:pt idx="268">
                  <c:v>1876</c:v>
                </c:pt>
                <c:pt idx="269">
                  <c:v>1883</c:v>
                </c:pt>
                <c:pt idx="270">
                  <c:v>1890</c:v>
                </c:pt>
                <c:pt idx="271">
                  <c:v>1897</c:v>
                </c:pt>
                <c:pt idx="272">
                  <c:v>1904</c:v>
                </c:pt>
                <c:pt idx="273">
                  <c:v>1911</c:v>
                </c:pt>
                <c:pt idx="274">
                  <c:v>1918</c:v>
                </c:pt>
                <c:pt idx="275">
                  <c:v>1925</c:v>
                </c:pt>
                <c:pt idx="276">
                  <c:v>1932</c:v>
                </c:pt>
                <c:pt idx="277">
                  <c:v>1939</c:v>
                </c:pt>
                <c:pt idx="278">
                  <c:v>1946</c:v>
                </c:pt>
                <c:pt idx="279">
                  <c:v>1953</c:v>
                </c:pt>
                <c:pt idx="280">
                  <c:v>1960</c:v>
                </c:pt>
                <c:pt idx="281">
                  <c:v>1967</c:v>
                </c:pt>
                <c:pt idx="282">
                  <c:v>1974</c:v>
                </c:pt>
                <c:pt idx="283">
                  <c:v>1981</c:v>
                </c:pt>
                <c:pt idx="284">
                  <c:v>1988</c:v>
                </c:pt>
                <c:pt idx="285">
                  <c:v>1995</c:v>
                </c:pt>
                <c:pt idx="286">
                  <c:v>2002</c:v>
                </c:pt>
                <c:pt idx="287">
                  <c:v>2009</c:v>
                </c:pt>
                <c:pt idx="288">
                  <c:v>2016</c:v>
                </c:pt>
                <c:pt idx="289">
                  <c:v>2023</c:v>
                </c:pt>
                <c:pt idx="290">
                  <c:v>2030</c:v>
                </c:pt>
                <c:pt idx="291">
                  <c:v>2037</c:v>
                </c:pt>
                <c:pt idx="292">
                  <c:v>2044</c:v>
                </c:pt>
                <c:pt idx="293">
                  <c:v>2051</c:v>
                </c:pt>
                <c:pt idx="294">
                  <c:v>2058</c:v>
                </c:pt>
                <c:pt idx="295">
                  <c:v>2065</c:v>
                </c:pt>
                <c:pt idx="296">
                  <c:v>2072</c:v>
                </c:pt>
                <c:pt idx="297">
                  <c:v>2079</c:v>
                </c:pt>
                <c:pt idx="298">
                  <c:v>2086</c:v>
                </c:pt>
                <c:pt idx="299">
                  <c:v>2093</c:v>
                </c:pt>
                <c:pt idx="300">
                  <c:v>2100</c:v>
                </c:pt>
                <c:pt idx="301">
                  <c:v>2107</c:v>
                </c:pt>
                <c:pt idx="302">
                  <c:v>2114</c:v>
                </c:pt>
                <c:pt idx="303">
                  <c:v>2121</c:v>
                </c:pt>
                <c:pt idx="304">
                  <c:v>2128</c:v>
                </c:pt>
                <c:pt idx="305">
                  <c:v>2135</c:v>
                </c:pt>
                <c:pt idx="306">
                  <c:v>2142</c:v>
                </c:pt>
                <c:pt idx="307">
                  <c:v>2149</c:v>
                </c:pt>
                <c:pt idx="308">
                  <c:v>2156</c:v>
                </c:pt>
                <c:pt idx="309">
                  <c:v>2163</c:v>
                </c:pt>
                <c:pt idx="310">
                  <c:v>2170</c:v>
                </c:pt>
                <c:pt idx="311">
                  <c:v>2177</c:v>
                </c:pt>
                <c:pt idx="312">
                  <c:v>2184</c:v>
                </c:pt>
                <c:pt idx="313">
                  <c:v>2191</c:v>
                </c:pt>
                <c:pt idx="314">
                  <c:v>2198</c:v>
                </c:pt>
                <c:pt idx="315">
                  <c:v>2205</c:v>
                </c:pt>
                <c:pt idx="316">
                  <c:v>2212</c:v>
                </c:pt>
                <c:pt idx="317">
                  <c:v>2219</c:v>
                </c:pt>
                <c:pt idx="318">
                  <c:v>2226</c:v>
                </c:pt>
                <c:pt idx="319">
                  <c:v>2233</c:v>
                </c:pt>
                <c:pt idx="320">
                  <c:v>2240</c:v>
                </c:pt>
                <c:pt idx="321">
                  <c:v>2247</c:v>
                </c:pt>
                <c:pt idx="322">
                  <c:v>2254</c:v>
                </c:pt>
                <c:pt idx="323">
                  <c:v>2261</c:v>
                </c:pt>
                <c:pt idx="324">
                  <c:v>2268</c:v>
                </c:pt>
                <c:pt idx="325">
                  <c:v>2275</c:v>
                </c:pt>
                <c:pt idx="326">
                  <c:v>2282</c:v>
                </c:pt>
                <c:pt idx="327">
                  <c:v>2289</c:v>
                </c:pt>
                <c:pt idx="328">
                  <c:v>2296</c:v>
                </c:pt>
                <c:pt idx="329">
                  <c:v>2303</c:v>
                </c:pt>
                <c:pt idx="330">
                  <c:v>2310</c:v>
                </c:pt>
                <c:pt idx="331">
                  <c:v>2317</c:v>
                </c:pt>
                <c:pt idx="332">
                  <c:v>2324</c:v>
                </c:pt>
                <c:pt idx="333">
                  <c:v>2331</c:v>
                </c:pt>
                <c:pt idx="334">
                  <c:v>2338</c:v>
                </c:pt>
                <c:pt idx="335">
                  <c:v>2345</c:v>
                </c:pt>
                <c:pt idx="336">
                  <c:v>2352</c:v>
                </c:pt>
                <c:pt idx="337">
                  <c:v>2359</c:v>
                </c:pt>
                <c:pt idx="338">
                  <c:v>2366</c:v>
                </c:pt>
                <c:pt idx="339">
                  <c:v>2373</c:v>
                </c:pt>
                <c:pt idx="340">
                  <c:v>2380</c:v>
                </c:pt>
                <c:pt idx="341">
                  <c:v>2387</c:v>
                </c:pt>
                <c:pt idx="342">
                  <c:v>2394</c:v>
                </c:pt>
                <c:pt idx="343">
                  <c:v>2401</c:v>
                </c:pt>
                <c:pt idx="344">
                  <c:v>2408</c:v>
                </c:pt>
                <c:pt idx="345">
                  <c:v>2415</c:v>
                </c:pt>
                <c:pt idx="346">
                  <c:v>2422</c:v>
                </c:pt>
                <c:pt idx="347">
                  <c:v>2429</c:v>
                </c:pt>
                <c:pt idx="348">
                  <c:v>2436</c:v>
                </c:pt>
                <c:pt idx="349">
                  <c:v>2443</c:v>
                </c:pt>
                <c:pt idx="350">
                  <c:v>2450</c:v>
                </c:pt>
                <c:pt idx="351">
                  <c:v>2457</c:v>
                </c:pt>
                <c:pt idx="352">
                  <c:v>2464</c:v>
                </c:pt>
                <c:pt idx="353">
                  <c:v>2471</c:v>
                </c:pt>
                <c:pt idx="354">
                  <c:v>2478</c:v>
                </c:pt>
                <c:pt idx="355">
                  <c:v>2485</c:v>
                </c:pt>
                <c:pt idx="356">
                  <c:v>2492</c:v>
                </c:pt>
                <c:pt idx="357">
                  <c:v>2499</c:v>
                </c:pt>
                <c:pt idx="358">
                  <c:v>2506</c:v>
                </c:pt>
                <c:pt idx="359">
                  <c:v>2513</c:v>
                </c:pt>
                <c:pt idx="360">
                  <c:v>2520</c:v>
                </c:pt>
                <c:pt idx="361">
                  <c:v>2527</c:v>
                </c:pt>
                <c:pt idx="362">
                  <c:v>2534</c:v>
                </c:pt>
                <c:pt idx="363">
                  <c:v>2541</c:v>
                </c:pt>
                <c:pt idx="364">
                  <c:v>2548</c:v>
                </c:pt>
                <c:pt idx="365">
                  <c:v>2555</c:v>
                </c:pt>
                <c:pt idx="366">
                  <c:v>2562</c:v>
                </c:pt>
                <c:pt idx="367">
                  <c:v>2569</c:v>
                </c:pt>
                <c:pt idx="368">
                  <c:v>2576</c:v>
                </c:pt>
                <c:pt idx="369">
                  <c:v>2583</c:v>
                </c:pt>
                <c:pt idx="370">
                  <c:v>2590</c:v>
                </c:pt>
                <c:pt idx="371">
                  <c:v>2597</c:v>
                </c:pt>
                <c:pt idx="372">
                  <c:v>2604</c:v>
                </c:pt>
                <c:pt idx="373">
                  <c:v>2611</c:v>
                </c:pt>
                <c:pt idx="374">
                  <c:v>2618</c:v>
                </c:pt>
                <c:pt idx="375">
                  <c:v>2625</c:v>
                </c:pt>
                <c:pt idx="376">
                  <c:v>2632</c:v>
                </c:pt>
                <c:pt idx="377">
                  <c:v>2639</c:v>
                </c:pt>
                <c:pt idx="378">
                  <c:v>2646</c:v>
                </c:pt>
                <c:pt idx="379">
                  <c:v>2653</c:v>
                </c:pt>
                <c:pt idx="380">
                  <c:v>2660</c:v>
                </c:pt>
                <c:pt idx="381">
                  <c:v>2667</c:v>
                </c:pt>
                <c:pt idx="382">
                  <c:v>2674</c:v>
                </c:pt>
                <c:pt idx="383">
                  <c:v>2681</c:v>
                </c:pt>
                <c:pt idx="384">
                  <c:v>2688</c:v>
                </c:pt>
                <c:pt idx="385">
                  <c:v>2695</c:v>
                </c:pt>
                <c:pt idx="386">
                  <c:v>2702</c:v>
                </c:pt>
                <c:pt idx="387">
                  <c:v>2709</c:v>
                </c:pt>
                <c:pt idx="388">
                  <c:v>2716</c:v>
                </c:pt>
                <c:pt idx="389">
                  <c:v>2723</c:v>
                </c:pt>
                <c:pt idx="390">
                  <c:v>2730</c:v>
                </c:pt>
                <c:pt idx="391">
                  <c:v>2737</c:v>
                </c:pt>
                <c:pt idx="392">
                  <c:v>2744</c:v>
                </c:pt>
                <c:pt idx="393">
                  <c:v>2751</c:v>
                </c:pt>
                <c:pt idx="394">
                  <c:v>2758</c:v>
                </c:pt>
                <c:pt idx="395">
                  <c:v>2765</c:v>
                </c:pt>
                <c:pt idx="396">
                  <c:v>2772</c:v>
                </c:pt>
                <c:pt idx="397">
                  <c:v>2779</c:v>
                </c:pt>
                <c:pt idx="398">
                  <c:v>2786</c:v>
                </c:pt>
                <c:pt idx="399">
                  <c:v>2793</c:v>
                </c:pt>
                <c:pt idx="400">
                  <c:v>2800</c:v>
                </c:pt>
                <c:pt idx="401">
                  <c:v>2807</c:v>
                </c:pt>
                <c:pt idx="402">
                  <c:v>2814</c:v>
                </c:pt>
                <c:pt idx="403">
                  <c:v>2821</c:v>
                </c:pt>
                <c:pt idx="404">
                  <c:v>2828</c:v>
                </c:pt>
                <c:pt idx="405">
                  <c:v>2835</c:v>
                </c:pt>
                <c:pt idx="406">
                  <c:v>2842</c:v>
                </c:pt>
                <c:pt idx="407">
                  <c:v>2849</c:v>
                </c:pt>
                <c:pt idx="408">
                  <c:v>2856</c:v>
                </c:pt>
                <c:pt idx="409">
                  <c:v>2863</c:v>
                </c:pt>
                <c:pt idx="410">
                  <c:v>2870</c:v>
                </c:pt>
                <c:pt idx="411">
                  <c:v>2877</c:v>
                </c:pt>
                <c:pt idx="412">
                  <c:v>2884</c:v>
                </c:pt>
                <c:pt idx="413">
                  <c:v>2891</c:v>
                </c:pt>
                <c:pt idx="414">
                  <c:v>2898</c:v>
                </c:pt>
                <c:pt idx="415">
                  <c:v>2905</c:v>
                </c:pt>
                <c:pt idx="416">
                  <c:v>2912</c:v>
                </c:pt>
                <c:pt idx="417">
                  <c:v>2919</c:v>
                </c:pt>
                <c:pt idx="418">
                  <c:v>2926</c:v>
                </c:pt>
                <c:pt idx="419">
                  <c:v>2933</c:v>
                </c:pt>
                <c:pt idx="420">
                  <c:v>2940</c:v>
                </c:pt>
                <c:pt idx="421">
                  <c:v>2947</c:v>
                </c:pt>
                <c:pt idx="422">
                  <c:v>2954</c:v>
                </c:pt>
                <c:pt idx="423">
                  <c:v>2961</c:v>
                </c:pt>
                <c:pt idx="424">
                  <c:v>2968</c:v>
                </c:pt>
                <c:pt idx="425">
                  <c:v>2975</c:v>
                </c:pt>
                <c:pt idx="426">
                  <c:v>2982</c:v>
                </c:pt>
                <c:pt idx="427">
                  <c:v>2989</c:v>
                </c:pt>
                <c:pt idx="428">
                  <c:v>2996</c:v>
                </c:pt>
                <c:pt idx="429">
                  <c:v>3003</c:v>
                </c:pt>
                <c:pt idx="430">
                  <c:v>3010</c:v>
                </c:pt>
                <c:pt idx="431">
                  <c:v>3017</c:v>
                </c:pt>
                <c:pt idx="432">
                  <c:v>3024</c:v>
                </c:pt>
                <c:pt idx="433">
                  <c:v>3031</c:v>
                </c:pt>
                <c:pt idx="434">
                  <c:v>3038</c:v>
                </c:pt>
                <c:pt idx="435">
                  <c:v>3045</c:v>
                </c:pt>
                <c:pt idx="436">
                  <c:v>3052</c:v>
                </c:pt>
                <c:pt idx="437">
                  <c:v>3059</c:v>
                </c:pt>
                <c:pt idx="438">
                  <c:v>3066</c:v>
                </c:pt>
                <c:pt idx="439">
                  <c:v>3073</c:v>
                </c:pt>
                <c:pt idx="440">
                  <c:v>3080</c:v>
                </c:pt>
                <c:pt idx="441">
                  <c:v>3087</c:v>
                </c:pt>
                <c:pt idx="442">
                  <c:v>3094</c:v>
                </c:pt>
                <c:pt idx="443">
                  <c:v>3101</c:v>
                </c:pt>
                <c:pt idx="444">
                  <c:v>3108</c:v>
                </c:pt>
                <c:pt idx="445">
                  <c:v>3115</c:v>
                </c:pt>
                <c:pt idx="446">
                  <c:v>3122</c:v>
                </c:pt>
                <c:pt idx="447">
                  <c:v>3129</c:v>
                </c:pt>
                <c:pt idx="448">
                  <c:v>3136</c:v>
                </c:pt>
                <c:pt idx="449">
                  <c:v>3143</c:v>
                </c:pt>
                <c:pt idx="450">
                  <c:v>3150</c:v>
                </c:pt>
                <c:pt idx="451">
                  <c:v>3157</c:v>
                </c:pt>
                <c:pt idx="452">
                  <c:v>3164</c:v>
                </c:pt>
                <c:pt idx="453">
                  <c:v>3171</c:v>
                </c:pt>
                <c:pt idx="454">
                  <c:v>3178</c:v>
                </c:pt>
                <c:pt idx="455">
                  <c:v>3185</c:v>
                </c:pt>
                <c:pt idx="456">
                  <c:v>3192</c:v>
                </c:pt>
                <c:pt idx="457">
                  <c:v>3199</c:v>
                </c:pt>
                <c:pt idx="458">
                  <c:v>3206</c:v>
                </c:pt>
                <c:pt idx="459">
                  <c:v>3213</c:v>
                </c:pt>
                <c:pt idx="460">
                  <c:v>3220</c:v>
                </c:pt>
                <c:pt idx="461">
                  <c:v>3227</c:v>
                </c:pt>
                <c:pt idx="462">
                  <c:v>3234</c:v>
                </c:pt>
                <c:pt idx="463">
                  <c:v>3241</c:v>
                </c:pt>
                <c:pt idx="464">
                  <c:v>3248</c:v>
                </c:pt>
                <c:pt idx="465">
                  <c:v>3255</c:v>
                </c:pt>
                <c:pt idx="466">
                  <c:v>3262</c:v>
                </c:pt>
                <c:pt idx="467">
                  <c:v>3269</c:v>
                </c:pt>
                <c:pt idx="468">
                  <c:v>3276</c:v>
                </c:pt>
                <c:pt idx="469">
                  <c:v>3283</c:v>
                </c:pt>
                <c:pt idx="470">
                  <c:v>3290</c:v>
                </c:pt>
                <c:pt idx="471">
                  <c:v>3297</c:v>
                </c:pt>
                <c:pt idx="472">
                  <c:v>3304</c:v>
                </c:pt>
                <c:pt idx="473">
                  <c:v>3311</c:v>
                </c:pt>
                <c:pt idx="474">
                  <c:v>3318</c:v>
                </c:pt>
                <c:pt idx="475">
                  <c:v>3325</c:v>
                </c:pt>
                <c:pt idx="476">
                  <c:v>3332</c:v>
                </c:pt>
                <c:pt idx="477">
                  <c:v>3339</c:v>
                </c:pt>
                <c:pt idx="478">
                  <c:v>3346</c:v>
                </c:pt>
                <c:pt idx="479">
                  <c:v>3353</c:v>
                </c:pt>
                <c:pt idx="480">
                  <c:v>3360</c:v>
                </c:pt>
                <c:pt idx="481">
                  <c:v>3367</c:v>
                </c:pt>
                <c:pt idx="482">
                  <c:v>3374</c:v>
                </c:pt>
                <c:pt idx="483">
                  <c:v>3381</c:v>
                </c:pt>
                <c:pt idx="484">
                  <c:v>3388</c:v>
                </c:pt>
                <c:pt idx="485">
                  <c:v>3395</c:v>
                </c:pt>
                <c:pt idx="486">
                  <c:v>3402</c:v>
                </c:pt>
                <c:pt idx="487">
                  <c:v>3409</c:v>
                </c:pt>
                <c:pt idx="488">
                  <c:v>3416</c:v>
                </c:pt>
                <c:pt idx="489">
                  <c:v>3423</c:v>
                </c:pt>
                <c:pt idx="490">
                  <c:v>3430</c:v>
                </c:pt>
                <c:pt idx="491">
                  <c:v>3437</c:v>
                </c:pt>
                <c:pt idx="492">
                  <c:v>3444</c:v>
                </c:pt>
                <c:pt idx="493">
                  <c:v>3451</c:v>
                </c:pt>
                <c:pt idx="494">
                  <c:v>3458</c:v>
                </c:pt>
                <c:pt idx="495">
                  <c:v>3465</c:v>
                </c:pt>
                <c:pt idx="496">
                  <c:v>3472</c:v>
                </c:pt>
                <c:pt idx="497">
                  <c:v>3479</c:v>
                </c:pt>
                <c:pt idx="498">
                  <c:v>3486</c:v>
                </c:pt>
                <c:pt idx="499">
                  <c:v>3493</c:v>
                </c:pt>
                <c:pt idx="500">
                  <c:v>3500</c:v>
                </c:pt>
              </c:numCache>
            </c:numRef>
          </c:xVal>
          <c:yVal>
            <c:numRef>
              <c:f>'243.A0'!$Y$6:$Y$506</c:f>
              <c:numCache>
                <c:formatCode>0.00</c:formatCode>
                <c:ptCount val="501"/>
                <c:pt idx="0">
                  <c:v>0</c:v>
                </c:pt>
                <c:pt idx="1">
                  <c:v>1.0815E-2</c:v>
                </c:pt>
                <c:pt idx="2">
                  <c:v>2.163E-2</c:v>
                </c:pt>
                <c:pt idx="3">
                  <c:v>3.2445000000000002E-2</c:v>
                </c:pt>
                <c:pt idx="4">
                  <c:v>4.326E-2</c:v>
                </c:pt>
                <c:pt idx="5">
                  <c:v>5.4074999999999998E-2</c:v>
                </c:pt>
                <c:pt idx="6">
                  <c:v>6.4890000000000003E-2</c:v>
                </c:pt>
                <c:pt idx="7">
                  <c:v>7.5704999999999995E-2</c:v>
                </c:pt>
                <c:pt idx="8">
                  <c:v>8.652E-2</c:v>
                </c:pt>
                <c:pt idx="9">
                  <c:v>9.7334999999999991E-2</c:v>
                </c:pt>
                <c:pt idx="10">
                  <c:v>0.10815</c:v>
                </c:pt>
                <c:pt idx="11">
                  <c:v>0.118965</c:v>
                </c:pt>
                <c:pt idx="12">
                  <c:v>0.12978000000000001</c:v>
                </c:pt>
                <c:pt idx="13">
                  <c:v>0.140595</c:v>
                </c:pt>
                <c:pt idx="14">
                  <c:v>0.15140999999999999</c:v>
                </c:pt>
                <c:pt idx="15">
                  <c:v>0.16222499999999998</c:v>
                </c:pt>
                <c:pt idx="16">
                  <c:v>0.17304</c:v>
                </c:pt>
                <c:pt idx="17">
                  <c:v>0.18385499999999999</c:v>
                </c:pt>
                <c:pt idx="18">
                  <c:v>0.19466999999999998</c:v>
                </c:pt>
                <c:pt idx="19">
                  <c:v>0.205485</c:v>
                </c:pt>
                <c:pt idx="20">
                  <c:v>0.21629999999999999</c:v>
                </c:pt>
                <c:pt idx="21">
                  <c:v>0.22711499999999998</c:v>
                </c:pt>
                <c:pt idx="22">
                  <c:v>0.23793</c:v>
                </c:pt>
                <c:pt idx="23">
                  <c:v>0.24874499999999999</c:v>
                </c:pt>
                <c:pt idx="24">
                  <c:v>0.25956000000000001</c:v>
                </c:pt>
                <c:pt idx="25">
                  <c:v>0.27037499999999998</c:v>
                </c:pt>
                <c:pt idx="26">
                  <c:v>0.28119</c:v>
                </c:pt>
                <c:pt idx="27">
                  <c:v>0.29200500000000001</c:v>
                </c:pt>
                <c:pt idx="28">
                  <c:v>0.30281999999999998</c:v>
                </c:pt>
                <c:pt idx="29">
                  <c:v>0.313635</c:v>
                </c:pt>
                <c:pt idx="30">
                  <c:v>0.32444999999999996</c:v>
                </c:pt>
                <c:pt idx="31">
                  <c:v>0.33526499999999998</c:v>
                </c:pt>
                <c:pt idx="32">
                  <c:v>0.34608</c:v>
                </c:pt>
                <c:pt idx="33">
                  <c:v>0.35689499999999996</c:v>
                </c:pt>
                <c:pt idx="34">
                  <c:v>0.36770999999999998</c:v>
                </c:pt>
                <c:pt idx="35">
                  <c:v>0.378525</c:v>
                </c:pt>
                <c:pt idx="36">
                  <c:v>0.38933999999999996</c:v>
                </c:pt>
                <c:pt idx="37">
                  <c:v>0.40015499999999998</c:v>
                </c:pt>
                <c:pt idx="38">
                  <c:v>0.41097</c:v>
                </c:pt>
                <c:pt idx="39">
                  <c:v>0.42178499999999997</c:v>
                </c:pt>
                <c:pt idx="40">
                  <c:v>0.43259999999999998</c:v>
                </c:pt>
                <c:pt idx="41">
                  <c:v>0.443415</c:v>
                </c:pt>
                <c:pt idx="42">
                  <c:v>0.45422999999999997</c:v>
                </c:pt>
                <c:pt idx="43">
                  <c:v>0.46504499999999999</c:v>
                </c:pt>
                <c:pt idx="44">
                  <c:v>0.47586000000000001</c:v>
                </c:pt>
                <c:pt idx="45">
                  <c:v>0.48667499999999997</c:v>
                </c:pt>
                <c:pt idx="46">
                  <c:v>0.49748999999999999</c:v>
                </c:pt>
                <c:pt idx="47">
                  <c:v>0.50830500000000001</c:v>
                </c:pt>
                <c:pt idx="48">
                  <c:v>0.51912000000000003</c:v>
                </c:pt>
                <c:pt idx="49">
                  <c:v>0.52993499999999993</c:v>
                </c:pt>
                <c:pt idx="50">
                  <c:v>0.54074999999999995</c:v>
                </c:pt>
                <c:pt idx="51">
                  <c:v>0.55156499999999997</c:v>
                </c:pt>
                <c:pt idx="52">
                  <c:v>0.56237999999999999</c:v>
                </c:pt>
                <c:pt idx="53">
                  <c:v>0.57319500000000001</c:v>
                </c:pt>
                <c:pt idx="54">
                  <c:v>0.58401000000000003</c:v>
                </c:pt>
                <c:pt idx="55">
                  <c:v>0.59482499999999994</c:v>
                </c:pt>
                <c:pt idx="56">
                  <c:v>0.60563999999999996</c:v>
                </c:pt>
                <c:pt idx="57">
                  <c:v>0.61645499999999998</c:v>
                </c:pt>
                <c:pt idx="58">
                  <c:v>0.62726999999999999</c:v>
                </c:pt>
                <c:pt idx="59">
                  <c:v>0.63808500000000001</c:v>
                </c:pt>
                <c:pt idx="60">
                  <c:v>0.64889999999999992</c:v>
                </c:pt>
                <c:pt idx="61">
                  <c:v>0.65971499999999994</c:v>
                </c:pt>
                <c:pt idx="62">
                  <c:v>0.67052999999999996</c:v>
                </c:pt>
                <c:pt idx="63">
                  <c:v>0.68134499999999998</c:v>
                </c:pt>
                <c:pt idx="64">
                  <c:v>0.69216</c:v>
                </c:pt>
                <c:pt idx="65">
                  <c:v>0.70297500000000002</c:v>
                </c:pt>
                <c:pt idx="66">
                  <c:v>0.71378999999999992</c:v>
                </c:pt>
                <c:pt idx="67">
                  <c:v>0.72460499999999994</c:v>
                </c:pt>
                <c:pt idx="68">
                  <c:v>0.73541999999999996</c:v>
                </c:pt>
                <c:pt idx="69">
                  <c:v>0.74623499999999998</c:v>
                </c:pt>
                <c:pt idx="70">
                  <c:v>0.75705</c:v>
                </c:pt>
                <c:pt idx="71">
                  <c:v>0.76786500000000002</c:v>
                </c:pt>
                <c:pt idx="72">
                  <c:v>0.77867999999999993</c:v>
                </c:pt>
                <c:pt idx="73">
                  <c:v>0.78949499999999995</c:v>
                </c:pt>
                <c:pt idx="74">
                  <c:v>0.80030999999999997</c:v>
                </c:pt>
                <c:pt idx="75">
                  <c:v>0.81112499999999998</c:v>
                </c:pt>
                <c:pt idx="76">
                  <c:v>0.82194</c:v>
                </c:pt>
                <c:pt idx="77">
                  <c:v>0.83275499999999991</c:v>
                </c:pt>
                <c:pt idx="78">
                  <c:v>0.84356999999999993</c:v>
                </c:pt>
                <c:pt idx="79">
                  <c:v>0.85438499999999995</c:v>
                </c:pt>
                <c:pt idx="80">
                  <c:v>0.86519999999999997</c:v>
                </c:pt>
                <c:pt idx="81">
                  <c:v>0.87601499999999999</c:v>
                </c:pt>
                <c:pt idx="82">
                  <c:v>0.88683000000000001</c:v>
                </c:pt>
                <c:pt idx="83">
                  <c:v>0.89764499999999992</c:v>
                </c:pt>
                <c:pt idx="84">
                  <c:v>0.90845999999999993</c:v>
                </c:pt>
                <c:pt idx="85">
                  <c:v>0.91927499999999995</c:v>
                </c:pt>
                <c:pt idx="86">
                  <c:v>0.93008999999999997</c:v>
                </c:pt>
                <c:pt idx="87">
                  <c:v>0.94090499999999999</c:v>
                </c:pt>
                <c:pt idx="88">
                  <c:v>0.95172000000000001</c:v>
                </c:pt>
                <c:pt idx="89">
                  <c:v>0.96253499999999992</c:v>
                </c:pt>
                <c:pt idx="90">
                  <c:v>0.97334999999999994</c:v>
                </c:pt>
                <c:pt idx="91">
                  <c:v>0.98416499999999996</c:v>
                </c:pt>
                <c:pt idx="92">
                  <c:v>0.99497999999999998</c:v>
                </c:pt>
                <c:pt idx="93">
                  <c:v>1.005795</c:v>
                </c:pt>
                <c:pt idx="94">
                  <c:v>1.01661</c:v>
                </c:pt>
                <c:pt idx="95">
                  <c:v>1.027425</c:v>
                </c:pt>
                <c:pt idx="96">
                  <c:v>1.0382400000000001</c:v>
                </c:pt>
                <c:pt idx="97">
                  <c:v>1.0490549999999998</c:v>
                </c:pt>
                <c:pt idx="98">
                  <c:v>1.0598699999999999</c:v>
                </c:pt>
                <c:pt idx="99">
                  <c:v>1.0706849999999999</c:v>
                </c:pt>
                <c:pt idx="100">
                  <c:v>1.0814999999999999</c:v>
                </c:pt>
                <c:pt idx="101">
                  <c:v>1.0923149999999999</c:v>
                </c:pt>
                <c:pt idx="102">
                  <c:v>1.1031299999999999</c:v>
                </c:pt>
                <c:pt idx="103">
                  <c:v>1.113945</c:v>
                </c:pt>
                <c:pt idx="104">
                  <c:v>1.12476</c:v>
                </c:pt>
                <c:pt idx="105">
                  <c:v>1.135575</c:v>
                </c:pt>
                <c:pt idx="106">
                  <c:v>1.14639</c:v>
                </c:pt>
                <c:pt idx="107">
                  <c:v>1.157205</c:v>
                </c:pt>
                <c:pt idx="108">
                  <c:v>1.1680200000000001</c:v>
                </c:pt>
                <c:pt idx="109">
                  <c:v>3.1821769999999998</c:v>
                </c:pt>
                <c:pt idx="110">
                  <c:v>3.1918299999999999</c:v>
                </c:pt>
                <c:pt idx="111">
                  <c:v>3.2014829999999996</c:v>
                </c:pt>
                <c:pt idx="112">
                  <c:v>3.2111359999999998</c:v>
                </c:pt>
                <c:pt idx="113">
                  <c:v>3.2207889999999999</c:v>
                </c:pt>
                <c:pt idx="114">
                  <c:v>3.230442</c:v>
                </c:pt>
                <c:pt idx="115">
                  <c:v>3.2400950000000002</c:v>
                </c:pt>
                <c:pt idx="116">
                  <c:v>3.2497479999999999</c:v>
                </c:pt>
                <c:pt idx="117">
                  <c:v>3.259401</c:v>
                </c:pt>
                <c:pt idx="118">
                  <c:v>3.2690539999999997</c:v>
                </c:pt>
                <c:pt idx="119">
                  <c:v>3.2787069999999998</c:v>
                </c:pt>
                <c:pt idx="120">
                  <c:v>3.2883599999999999</c:v>
                </c:pt>
                <c:pt idx="121">
                  <c:v>3.2980130000000001</c:v>
                </c:pt>
                <c:pt idx="122">
                  <c:v>3.3076660000000002</c:v>
                </c:pt>
                <c:pt idx="123">
                  <c:v>3.3173189999999999</c:v>
                </c:pt>
                <c:pt idx="124">
                  <c:v>3.3269719999999996</c:v>
                </c:pt>
                <c:pt idx="125">
                  <c:v>3.3366249999999997</c:v>
                </c:pt>
                <c:pt idx="126">
                  <c:v>3.3462779999999999</c:v>
                </c:pt>
                <c:pt idx="127">
                  <c:v>3.355931</c:v>
                </c:pt>
                <c:pt idx="128">
                  <c:v>3.3655840000000001</c:v>
                </c:pt>
                <c:pt idx="129">
                  <c:v>3.3752369999999998</c:v>
                </c:pt>
                <c:pt idx="130">
                  <c:v>3.38489</c:v>
                </c:pt>
                <c:pt idx="131">
                  <c:v>3.3945429999999996</c:v>
                </c:pt>
                <c:pt idx="132">
                  <c:v>3.4041959999999998</c:v>
                </c:pt>
                <c:pt idx="133">
                  <c:v>3.4138489999999999</c:v>
                </c:pt>
                <c:pt idx="134">
                  <c:v>3.423502</c:v>
                </c:pt>
                <c:pt idx="135">
                  <c:v>3.4331550000000002</c:v>
                </c:pt>
                <c:pt idx="136">
                  <c:v>3.4428079999999999</c:v>
                </c:pt>
                <c:pt idx="137">
                  <c:v>3.452461</c:v>
                </c:pt>
                <c:pt idx="138">
                  <c:v>3.4621139999999997</c:v>
                </c:pt>
                <c:pt idx="139">
                  <c:v>3.4717669999999998</c:v>
                </c:pt>
                <c:pt idx="140">
                  <c:v>3.48142</c:v>
                </c:pt>
                <c:pt idx="141">
                  <c:v>3.4910730000000001</c:v>
                </c:pt>
                <c:pt idx="142">
                  <c:v>3.5007260000000002</c:v>
                </c:pt>
                <c:pt idx="143">
                  <c:v>3.5103789999999999</c:v>
                </c:pt>
                <c:pt idx="144">
                  <c:v>3.5200319999999996</c:v>
                </c:pt>
                <c:pt idx="145">
                  <c:v>3.5296849999999997</c:v>
                </c:pt>
                <c:pt idx="146">
                  <c:v>3.5393379999999999</c:v>
                </c:pt>
                <c:pt idx="147">
                  <c:v>3.548991</c:v>
                </c:pt>
                <c:pt idx="148">
                  <c:v>3.5586440000000001</c:v>
                </c:pt>
                <c:pt idx="149">
                  <c:v>3.5682969999999998</c:v>
                </c:pt>
                <c:pt idx="150">
                  <c:v>3.57795</c:v>
                </c:pt>
                <c:pt idx="151">
                  <c:v>3.5876029999999997</c:v>
                </c:pt>
                <c:pt idx="152">
                  <c:v>3.5972559999999998</c:v>
                </c:pt>
                <c:pt idx="153">
                  <c:v>3.6069089999999999</c:v>
                </c:pt>
                <c:pt idx="154">
                  <c:v>3.6165620000000001</c:v>
                </c:pt>
                <c:pt idx="155">
                  <c:v>3.6262150000000002</c:v>
                </c:pt>
                <c:pt idx="156">
                  <c:v>3.6358679999999999</c:v>
                </c:pt>
                <c:pt idx="157">
                  <c:v>3.645521</c:v>
                </c:pt>
                <c:pt idx="158">
                  <c:v>3.6551739999999997</c:v>
                </c:pt>
                <c:pt idx="159">
                  <c:v>3.6648269999999998</c:v>
                </c:pt>
                <c:pt idx="160">
                  <c:v>3.67448</c:v>
                </c:pt>
                <c:pt idx="161">
                  <c:v>3.6841330000000001</c:v>
                </c:pt>
                <c:pt idx="162">
                  <c:v>3.6937860000000002</c:v>
                </c:pt>
                <c:pt idx="163">
                  <c:v>3.7034389999999999</c:v>
                </c:pt>
                <c:pt idx="164">
                  <c:v>3.7130919999999996</c:v>
                </c:pt>
                <c:pt idx="165">
                  <c:v>3.7227449999999997</c:v>
                </c:pt>
                <c:pt idx="166">
                  <c:v>3.7323979999999999</c:v>
                </c:pt>
                <c:pt idx="167">
                  <c:v>3.742051</c:v>
                </c:pt>
                <c:pt idx="168">
                  <c:v>3.7517040000000001</c:v>
                </c:pt>
                <c:pt idx="169">
                  <c:v>3.7613569999999998</c:v>
                </c:pt>
                <c:pt idx="170">
                  <c:v>3.77101</c:v>
                </c:pt>
                <c:pt idx="171">
                  <c:v>3.7806629999999997</c:v>
                </c:pt>
                <c:pt idx="172">
                  <c:v>3.7903159999999998</c:v>
                </c:pt>
                <c:pt idx="173">
                  <c:v>3.7999689999999999</c:v>
                </c:pt>
                <c:pt idx="174">
                  <c:v>3.8096220000000001</c:v>
                </c:pt>
                <c:pt idx="175">
                  <c:v>3.8192750000000002</c:v>
                </c:pt>
                <c:pt idx="176">
                  <c:v>3.8289279999999999</c:v>
                </c:pt>
                <c:pt idx="177">
                  <c:v>3.838581</c:v>
                </c:pt>
                <c:pt idx="178">
                  <c:v>3.8482339999999997</c:v>
                </c:pt>
                <c:pt idx="179">
                  <c:v>3.8578869999999998</c:v>
                </c:pt>
                <c:pt idx="180">
                  <c:v>3.86754</c:v>
                </c:pt>
                <c:pt idx="181">
                  <c:v>3.8771930000000001</c:v>
                </c:pt>
                <c:pt idx="182">
                  <c:v>3.8868460000000002</c:v>
                </c:pt>
                <c:pt idx="183">
                  <c:v>3.8964989999999999</c:v>
                </c:pt>
                <c:pt idx="184">
                  <c:v>3.9061519999999996</c:v>
                </c:pt>
                <c:pt idx="185">
                  <c:v>3.9158049999999998</c:v>
                </c:pt>
                <c:pt idx="186">
                  <c:v>3.9254579999999999</c:v>
                </c:pt>
                <c:pt idx="187">
                  <c:v>3.935111</c:v>
                </c:pt>
                <c:pt idx="188">
                  <c:v>3.9447640000000002</c:v>
                </c:pt>
                <c:pt idx="189">
                  <c:v>3.9544169999999998</c:v>
                </c:pt>
                <c:pt idx="190">
                  <c:v>3.96407</c:v>
                </c:pt>
                <c:pt idx="191">
                  <c:v>3.9737229999999997</c:v>
                </c:pt>
                <c:pt idx="192">
                  <c:v>3.9833759999999998</c:v>
                </c:pt>
                <c:pt idx="193">
                  <c:v>3.9930289999999999</c:v>
                </c:pt>
                <c:pt idx="194">
                  <c:v>4.0026820000000001</c:v>
                </c:pt>
                <c:pt idx="195">
                  <c:v>4.0123350000000002</c:v>
                </c:pt>
                <c:pt idx="196">
                  <c:v>4.0219880000000003</c:v>
                </c:pt>
                <c:pt idx="197">
                  <c:v>4.0316409999999996</c:v>
                </c:pt>
                <c:pt idx="198">
                  <c:v>4.0412939999999997</c:v>
                </c:pt>
                <c:pt idx="199">
                  <c:v>4.0509469999999999</c:v>
                </c:pt>
                <c:pt idx="200">
                  <c:v>4.0606</c:v>
                </c:pt>
                <c:pt idx="201">
                  <c:v>4.0702530000000001</c:v>
                </c:pt>
                <c:pt idx="202">
                  <c:v>4.0799059999999994</c:v>
                </c:pt>
                <c:pt idx="203">
                  <c:v>4.0895589999999995</c:v>
                </c:pt>
                <c:pt idx="204">
                  <c:v>4.0992119999999996</c:v>
                </c:pt>
                <c:pt idx="205">
                  <c:v>4.1088649999999998</c:v>
                </c:pt>
                <c:pt idx="206">
                  <c:v>4.1185179999999999</c:v>
                </c:pt>
                <c:pt idx="207">
                  <c:v>4.128171</c:v>
                </c:pt>
                <c:pt idx="208">
                  <c:v>4.1378240000000002</c:v>
                </c:pt>
                <c:pt idx="209">
                  <c:v>4.1474770000000003</c:v>
                </c:pt>
                <c:pt idx="210">
                  <c:v>4.1571300000000004</c:v>
                </c:pt>
                <c:pt idx="211">
                  <c:v>4.1667830000000006</c:v>
                </c:pt>
                <c:pt idx="212">
                  <c:v>4.1764359999999998</c:v>
                </c:pt>
                <c:pt idx="213">
                  <c:v>4.1860889999999999</c:v>
                </c:pt>
                <c:pt idx="214">
                  <c:v>4.1957420000000001</c:v>
                </c:pt>
                <c:pt idx="215">
                  <c:v>4.2053949999999993</c:v>
                </c:pt>
                <c:pt idx="216">
                  <c:v>4.2150479999999995</c:v>
                </c:pt>
                <c:pt idx="217">
                  <c:v>4.2247009999999996</c:v>
                </c:pt>
                <c:pt idx="218">
                  <c:v>4.2343539999999997</c:v>
                </c:pt>
                <c:pt idx="219">
                  <c:v>4.2440069999999999</c:v>
                </c:pt>
                <c:pt idx="220">
                  <c:v>4.25366</c:v>
                </c:pt>
                <c:pt idx="221">
                  <c:v>4.2633130000000001</c:v>
                </c:pt>
                <c:pt idx="222">
                  <c:v>4.2729660000000003</c:v>
                </c:pt>
                <c:pt idx="223">
                  <c:v>4.2826190000000004</c:v>
                </c:pt>
                <c:pt idx="224">
                  <c:v>4.2922720000000005</c:v>
                </c:pt>
                <c:pt idx="225">
                  <c:v>4.3019249999999998</c:v>
                </c:pt>
                <c:pt idx="226">
                  <c:v>4.3115779999999999</c:v>
                </c:pt>
                <c:pt idx="227">
                  <c:v>4.321231</c:v>
                </c:pt>
                <c:pt idx="228">
                  <c:v>4.3308839999999993</c:v>
                </c:pt>
                <c:pt idx="229">
                  <c:v>4.3405369999999994</c:v>
                </c:pt>
                <c:pt idx="230">
                  <c:v>4.3501899999999996</c:v>
                </c:pt>
                <c:pt idx="231">
                  <c:v>4.3598429999999997</c:v>
                </c:pt>
                <c:pt idx="232">
                  <c:v>4.3694959999999998</c:v>
                </c:pt>
                <c:pt idx="233">
                  <c:v>4.379149</c:v>
                </c:pt>
                <c:pt idx="234">
                  <c:v>4.3888020000000001</c:v>
                </c:pt>
                <c:pt idx="235">
                  <c:v>4.3984550000000002</c:v>
                </c:pt>
                <c:pt idx="236">
                  <c:v>4.4081080000000004</c:v>
                </c:pt>
                <c:pt idx="237">
                  <c:v>4.4177610000000005</c:v>
                </c:pt>
                <c:pt idx="238">
                  <c:v>4.4274139999999997</c:v>
                </c:pt>
                <c:pt idx="239">
                  <c:v>4.4370669999999999</c:v>
                </c:pt>
                <c:pt idx="240">
                  <c:v>4.44672</c:v>
                </c:pt>
                <c:pt idx="241">
                  <c:v>4.4563730000000001</c:v>
                </c:pt>
                <c:pt idx="242">
                  <c:v>4.4660259999999994</c:v>
                </c:pt>
                <c:pt idx="243">
                  <c:v>4.4756789999999995</c:v>
                </c:pt>
                <c:pt idx="244">
                  <c:v>4.4853319999999997</c:v>
                </c:pt>
                <c:pt idx="245">
                  <c:v>4.4949849999999998</c:v>
                </c:pt>
                <c:pt idx="246">
                  <c:v>4.5046379999999999</c:v>
                </c:pt>
                <c:pt idx="247">
                  <c:v>4.5142910000000001</c:v>
                </c:pt>
                <c:pt idx="248">
                  <c:v>4.5239440000000002</c:v>
                </c:pt>
                <c:pt idx="249">
                  <c:v>4.5335970000000003</c:v>
                </c:pt>
                <c:pt idx="250">
                  <c:v>4.5432500000000005</c:v>
                </c:pt>
                <c:pt idx="251">
                  <c:v>4.5529030000000006</c:v>
                </c:pt>
                <c:pt idx="252">
                  <c:v>4.5625559999999998</c:v>
                </c:pt>
                <c:pt idx="253">
                  <c:v>4.572209</c:v>
                </c:pt>
                <c:pt idx="254">
                  <c:v>4.5818620000000001</c:v>
                </c:pt>
                <c:pt idx="255">
                  <c:v>4.5915149999999993</c:v>
                </c:pt>
                <c:pt idx="256">
                  <c:v>4.6011679999999995</c:v>
                </c:pt>
                <c:pt idx="257">
                  <c:v>4.6108209999999996</c:v>
                </c:pt>
                <c:pt idx="258">
                  <c:v>4.6204739999999997</c:v>
                </c:pt>
                <c:pt idx="259">
                  <c:v>4.6301269999999999</c:v>
                </c:pt>
                <c:pt idx="260">
                  <c:v>4.63978</c:v>
                </c:pt>
                <c:pt idx="261">
                  <c:v>4.6494330000000001</c:v>
                </c:pt>
                <c:pt idx="262">
                  <c:v>4.6590860000000003</c:v>
                </c:pt>
                <c:pt idx="263">
                  <c:v>4.6687390000000004</c:v>
                </c:pt>
                <c:pt idx="264">
                  <c:v>4.6783920000000006</c:v>
                </c:pt>
                <c:pt idx="265">
                  <c:v>4.6880449999999998</c:v>
                </c:pt>
                <c:pt idx="266">
                  <c:v>4.6976979999999999</c:v>
                </c:pt>
                <c:pt idx="267">
                  <c:v>4.7073510000000001</c:v>
                </c:pt>
                <c:pt idx="268">
                  <c:v>4.7170039999999993</c:v>
                </c:pt>
                <c:pt idx="269">
                  <c:v>4.7266569999999994</c:v>
                </c:pt>
                <c:pt idx="270">
                  <c:v>4.7363099999999996</c:v>
                </c:pt>
                <c:pt idx="271">
                  <c:v>4.7459629999999997</c:v>
                </c:pt>
                <c:pt idx="272">
                  <c:v>4.7556159999999998</c:v>
                </c:pt>
                <c:pt idx="273">
                  <c:v>4.765269</c:v>
                </c:pt>
                <c:pt idx="274">
                  <c:v>4.7749220000000001</c:v>
                </c:pt>
                <c:pt idx="275">
                  <c:v>4.7845750000000002</c:v>
                </c:pt>
                <c:pt idx="276">
                  <c:v>4.7942280000000004</c:v>
                </c:pt>
                <c:pt idx="277">
                  <c:v>4.8038810000000005</c:v>
                </c:pt>
                <c:pt idx="278">
                  <c:v>4.8135339999999998</c:v>
                </c:pt>
                <c:pt idx="279">
                  <c:v>4.8231869999999999</c:v>
                </c:pt>
                <c:pt idx="280">
                  <c:v>4.83284</c:v>
                </c:pt>
                <c:pt idx="281">
                  <c:v>4.8424929999999993</c:v>
                </c:pt>
                <c:pt idx="282">
                  <c:v>4.8521459999999994</c:v>
                </c:pt>
                <c:pt idx="283">
                  <c:v>4.8617989999999995</c:v>
                </c:pt>
                <c:pt idx="284">
                  <c:v>4.8714519999999997</c:v>
                </c:pt>
                <c:pt idx="285">
                  <c:v>4.8811049999999998</c:v>
                </c:pt>
                <c:pt idx="286">
                  <c:v>4.8907579999999999</c:v>
                </c:pt>
                <c:pt idx="287">
                  <c:v>4.9004110000000001</c:v>
                </c:pt>
                <c:pt idx="288">
                  <c:v>4.9100640000000002</c:v>
                </c:pt>
                <c:pt idx="289">
                  <c:v>4.9197170000000003</c:v>
                </c:pt>
                <c:pt idx="290">
                  <c:v>4.9293700000000005</c:v>
                </c:pt>
                <c:pt idx="291">
                  <c:v>4.9390229999999997</c:v>
                </c:pt>
                <c:pt idx="292">
                  <c:v>4.9486759999999999</c:v>
                </c:pt>
                <c:pt idx="293">
                  <c:v>4.958329</c:v>
                </c:pt>
                <c:pt idx="294">
                  <c:v>4.9679820000000001</c:v>
                </c:pt>
                <c:pt idx="295">
                  <c:v>4.9776349999999994</c:v>
                </c:pt>
                <c:pt idx="296">
                  <c:v>4.9872879999999995</c:v>
                </c:pt>
                <c:pt idx="297">
                  <c:v>4.9969409999999996</c:v>
                </c:pt>
                <c:pt idx="298">
                  <c:v>5.0065939999999998</c:v>
                </c:pt>
                <c:pt idx="299">
                  <c:v>5.0162469999999999</c:v>
                </c:pt>
                <c:pt idx="300">
                  <c:v>5.0259</c:v>
                </c:pt>
                <c:pt idx="301">
                  <c:v>5.0355530000000002</c:v>
                </c:pt>
                <c:pt idx="302">
                  <c:v>5.0452060000000003</c:v>
                </c:pt>
                <c:pt idx="303">
                  <c:v>5.0548590000000004</c:v>
                </c:pt>
                <c:pt idx="304">
                  <c:v>5.0645120000000006</c:v>
                </c:pt>
                <c:pt idx="305">
                  <c:v>5.0741649999999998</c:v>
                </c:pt>
                <c:pt idx="306">
                  <c:v>5.0838179999999999</c:v>
                </c:pt>
                <c:pt idx="307">
                  <c:v>5.0934710000000001</c:v>
                </c:pt>
                <c:pt idx="308">
                  <c:v>5.1031239999999993</c:v>
                </c:pt>
                <c:pt idx="309">
                  <c:v>5.1127769999999995</c:v>
                </c:pt>
                <c:pt idx="310">
                  <c:v>5.1224299999999996</c:v>
                </c:pt>
                <c:pt idx="311">
                  <c:v>5.1320829999999997</c:v>
                </c:pt>
                <c:pt idx="312">
                  <c:v>5.1417359999999999</c:v>
                </c:pt>
                <c:pt idx="313">
                  <c:v>5.151389</c:v>
                </c:pt>
                <c:pt idx="314">
                  <c:v>5.1610420000000001</c:v>
                </c:pt>
                <c:pt idx="315">
                  <c:v>5.1706950000000003</c:v>
                </c:pt>
                <c:pt idx="316">
                  <c:v>5.1803480000000004</c:v>
                </c:pt>
                <c:pt idx="317">
                  <c:v>5.1900010000000005</c:v>
                </c:pt>
                <c:pt idx="318">
                  <c:v>5.1996539999999998</c:v>
                </c:pt>
                <c:pt idx="319">
                  <c:v>5.2093069999999999</c:v>
                </c:pt>
                <c:pt idx="320">
                  <c:v>5.21896</c:v>
                </c:pt>
                <c:pt idx="321">
                  <c:v>5.2286129999999993</c:v>
                </c:pt>
                <c:pt idx="322">
                  <c:v>5.2382659999999994</c:v>
                </c:pt>
                <c:pt idx="323">
                  <c:v>5.2479189999999996</c:v>
                </c:pt>
                <c:pt idx="324">
                  <c:v>5.2575719999999997</c:v>
                </c:pt>
                <c:pt idx="325">
                  <c:v>5.2672249999999998</c:v>
                </c:pt>
                <c:pt idx="326">
                  <c:v>5.276878</c:v>
                </c:pt>
                <c:pt idx="327">
                  <c:v>5.2865310000000001</c:v>
                </c:pt>
                <c:pt idx="328">
                  <c:v>5.2961840000000002</c:v>
                </c:pt>
                <c:pt idx="329">
                  <c:v>5.3058370000000004</c:v>
                </c:pt>
                <c:pt idx="330">
                  <c:v>5.3154900000000005</c:v>
                </c:pt>
                <c:pt idx="331">
                  <c:v>5.3251429999999997</c:v>
                </c:pt>
                <c:pt idx="332">
                  <c:v>5.3347959999999999</c:v>
                </c:pt>
                <c:pt idx="333">
                  <c:v>5.344449</c:v>
                </c:pt>
                <c:pt idx="334">
                  <c:v>5.3541020000000001</c:v>
                </c:pt>
                <c:pt idx="335">
                  <c:v>5.3637549999999994</c:v>
                </c:pt>
                <c:pt idx="336">
                  <c:v>5.3734079999999995</c:v>
                </c:pt>
                <c:pt idx="337">
                  <c:v>5.3830609999999997</c:v>
                </c:pt>
                <c:pt idx="338">
                  <c:v>5.3927139999999998</c:v>
                </c:pt>
                <c:pt idx="339">
                  <c:v>5.4023669999999999</c:v>
                </c:pt>
                <c:pt idx="340">
                  <c:v>5.4120200000000001</c:v>
                </c:pt>
                <c:pt idx="341">
                  <c:v>5.4216730000000002</c:v>
                </c:pt>
                <c:pt idx="342">
                  <c:v>5.4313260000000003</c:v>
                </c:pt>
                <c:pt idx="343">
                  <c:v>5.4409790000000005</c:v>
                </c:pt>
                <c:pt idx="344">
                  <c:v>5.4506320000000006</c:v>
                </c:pt>
                <c:pt idx="345">
                  <c:v>5.4602849999999998</c:v>
                </c:pt>
                <c:pt idx="346">
                  <c:v>5.469938</c:v>
                </c:pt>
                <c:pt idx="347">
                  <c:v>5.4795910000000001</c:v>
                </c:pt>
                <c:pt idx="348">
                  <c:v>5.4892439999999993</c:v>
                </c:pt>
                <c:pt idx="349">
                  <c:v>5.4988969999999995</c:v>
                </c:pt>
                <c:pt idx="350">
                  <c:v>5.5085499999999996</c:v>
                </c:pt>
                <c:pt idx="351">
                  <c:v>5.5182029999999997</c:v>
                </c:pt>
                <c:pt idx="352">
                  <c:v>5.5278559999999999</c:v>
                </c:pt>
                <c:pt idx="353">
                  <c:v>5.537509</c:v>
                </c:pt>
                <c:pt idx="354">
                  <c:v>5.5471620000000001</c:v>
                </c:pt>
                <c:pt idx="355">
                  <c:v>5.5568150000000003</c:v>
                </c:pt>
                <c:pt idx="356">
                  <c:v>5.5664680000000004</c:v>
                </c:pt>
                <c:pt idx="357">
                  <c:v>5.5761210000000005</c:v>
                </c:pt>
                <c:pt idx="358">
                  <c:v>5.5857739999999998</c:v>
                </c:pt>
                <c:pt idx="359">
                  <c:v>5.5954269999999999</c:v>
                </c:pt>
                <c:pt idx="360">
                  <c:v>5.6050800000000001</c:v>
                </c:pt>
                <c:pt idx="361">
                  <c:v>5.6147329999999993</c:v>
                </c:pt>
                <c:pt idx="362">
                  <c:v>5.6243859999999994</c:v>
                </c:pt>
                <c:pt idx="363">
                  <c:v>5.6340389999999996</c:v>
                </c:pt>
                <c:pt idx="364">
                  <c:v>5.6436919999999997</c:v>
                </c:pt>
                <c:pt idx="365">
                  <c:v>5.6533449999999998</c:v>
                </c:pt>
                <c:pt idx="366">
                  <c:v>5.662998</c:v>
                </c:pt>
                <c:pt idx="367">
                  <c:v>5.6726510000000001</c:v>
                </c:pt>
                <c:pt idx="368">
                  <c:v>5.6823040000000002</c:v>
                </c:pt>
                <c:pt idx="369">
                  <c:v>5.6919570000000004</c:v>
                </c:pt>
                <c:pt idx="370">
                  <c:v>5.7016100000000005</c:v>
                </c:pt>
                <c:pt idx="371">
                  <c:v>5.7112629999999998</c:v>
                </c:pt>
                <c:pt idx="372">
                  <c:v>5.7209159999999999</c:v>
                </c:pt>
                <c:pt idx="373">
                  <c:v>5.730569</c:v>
                </c:pt>
                <c:pt idx="374">
                  <c:v>5.7402220000000002</c:v>
                </c:pt>
                <c:pt idx="375">
                  <c:v>5.7498749999999994</c:v>
                </c:pt>
                <c:pt idx="376">
                  <c:v>5.7595279999999995</c:v>
                </c:pt>
                <c:pt idx="377">
                  <c:v>5.7691809999999997</c:v>
                </c:pt>
                <c:pt idx="378">
                  <c:v>5.7788339999999998</c:v>
                </c:pt>
                <c:pt idx="379">
                  <c:v>5.7884869999999999</c:v>
                </c:pt>
                <c:pt idx="380">
                  <c:v>5.7981400000000001</c:v>
                </c:pt>
                <c:pt idx="381">
                  <c:v>5.8077930000000002</c:v>
                </c:pt>
                <c:pt idx="382">
                  <c:v>5.8174460000000003</c:v>
                </c:pt>
                <c:pt idx="383">
                  <c:v>5.8270990000000005</c:v>
                </c:pt>
                <c:pt idx="384">
                  <c:v>5.8367519999999997</c:v>
                </c:pt>
                <c:pt idx="385">
                  <c:v>5.8464049999999999</c:v>
                </c:pt>
                <c:pt idx="386">
                  <c:v>5.856058</c:v>
                </c:pt>
                <c:pt idx="387">
                  <c:v>5.8657110000000001</c:v>
                </c:pt>
                <c:pt idx="388">
                  <c:v>5.8753639999999994</c:v>
                </c:pt>
                <c:pt idx="389">
                  <c:v>5.8850169999999995</c:v>
                </c:pt>
                <c:pt idx="390">
                  <c:v>5.8946699999999996</c:v>
                </c:pt>
                <c:pt idx="391">
                  <c:v>5.9043229999999998</c:v>
                </c:pt>
                <c:pt idx="392">
                  <c:v>5.9139759999999999</c:v>
                </c:pt>
                <c:pt idx="393">
                  <c:v>5.923629</c:v>
                </c:pt>
                <c:pt idx="394">
                  <c:v>5.9332820000000002</c:v>
                </c:pt>
                <c:pt idx="395">
                  <c:v>5.9429350000000003</c:v>
                </c:pt>
                <c:pt idx="396">
                  <c:v>5.9525880000000004</c:v>
                </c:pt>
                <c:pt idx="397">
                  <c:v>5.9622410000000006</c:v>
                </c:pt>
                <c:pt idx="398">
                  <c:v>5.9718939999999998</c:v>
                </c:pt>
                <c:pt idx="399">
                  <c:v>5.9815469999999999</c:v>
                </c:pt>
                <c:pt idx="400">
                  <c:v>5.9912000000000001</c:v>
                </c:pt>
                <c:pt idx="401">
                  <c:v>6.0008529999999993</c:v>
                </c:pt>
                <c:pt idx="402">
                  <c:v>6.0105059999999995</c:v>
                </c:pt>
                <c:pt idx="403">
                  <c:v>6.0201589999999996</c:v>
                </c:pt>
                <c:pt idx="404">
                  <c:v>6.0298119999999997</c:v>
                </c:pt>
                <c:pt idx="405">
                  <c:v>6.0394649999999999</c:v>
                </c:pt>
                <c:pt idx="406">
                  <c:v>6.049118</c:v>
                </c:pt>
                <c:pt idx="407">
                  <c:v>6.0587710000000001</c:v>
                </c:pt>
                <c:pt idx="408">
                  <c:v>6.0684240000000003</c:v>
                </c:pt>
                <c:pt idx="409">
                  <c:v>6.0780770000000004</c:v>
                </c:pt>
                <c:pt idx="410">
                  <c:v>6.0877300000000005</c:v>
                </c:pt>
                <c:pt idx="411">
                  <c:v>6.0973829999999998</c:v>
                </c:pt>
                <c:pt idx="412">
                  <c:v>6.1070359999999999</c:v>
                </c:pt>
                <c:pt idx="413">
                  <c:v>6.116689</c:v>
                </c:pt>
                <c:pt idx="414">
                  <c:v>6.1263419999999993</c:v>
                </c:pt>
                <c:pt idx="415">
                  <c:v>6.1359950000000003</c:v>
                </c:pt>
                <c:pt idx="416">
                  <c:v>6.1456479999999996</c:v>
                </c:pt>
                <c:pt idx="417">
                  <c:v>6.1553009999999997</c:v>
                </c:pt>
                <c:pt idx="418">
                  <c:v>6.1649539999999998</c:v>
                </c:pt>
                <c:pt idx="419">
                  <c:v>6.174607</c:v>
                </c:pt>
                <c:pt idx="420">
                  <c:v>6.1842600000000001</c:v>
                </c:pt>
                <c:pt idx="421">
                  <c:v>6.1939130000000002</c:v>
                </c:pt>
                <c:pt idx="422">
                  <c:v>6.2035660000000004</c:v>
                </c:pt>
                <c:pt idx="423">
                  <c:v>6.2132189999999996</c:v>
                </c:pt>
                <c:pt idx="424">
                  <c:v>6.2228719999999997</c:v>
                </c:pt>
                <c:pt idx="425">
                  <c:v>6.2325249999999999</c:v>
                </c:pt>
                <c:pt idx="426">
                  <c:v>6.242178</c:v>
                </c:pt>
                <c:pt idx="427">
                  <c:v>6.2518310000000001</c:v>
                </c:pt>
                <c:pt idx="428">
                  <c:v>6.2614840000000003</c:v>
                </c:pt>
                <c:pt idx="429">
                  <c:v>6.2711369999999995</c:v>
                </c:pt>
                <c:pt idx="430">
                  <c:v>6.2807899999999997</c:v>
                </c:pt>
                <c:pt idx="431">
                  <c:v>6.2904429999999998</c:v>
                </c:pt>
                <c:pt idx="432">
                  <c:v>6.3000959999999999</c:v>
                </c:pt>
                <c:pt idx="433">
                  <c:v>6.3097490000000001</c:v>
                </c:pt>
                <c:pt idx="434">
                  <c:v>6.3194020000000002</c:v>
                </c:pt>
                <c:pt idx="435">
                  <c:v>6.3290550000000003</c:v>
                </c:pt>
                <c:pt idx="436">
                  <c:v>6.3387079999999996</c:v>
                </c:pt>
                <c:pt idx="437">
                  <c:v>6.3483609999999997</c:v>
                </c:pt>
                <c:pt idx="438">
                  <c:v>6.3580139999999998</c:v>
                </c:pt>
                <c:pt idx="439">
                  <c:v>6.367667</c:v>
                </c:pt>
                <c:pt idx="440">
                  <c:v>6.3773200000000001</c:v>
                </c:pt>
                <c:pt idx="441">
                  <c:v>6.3869730000000002</c:v>
                </c:pt>
                <c:pt idx="442">
                  <c:v>6.3966260000000004</c:v>
                </c:pt>
                <c:pt idx="443">
                  <c:v>6.4062789999999996</c:v>
                </c:pt>
                <c:pt idx="444">
                  <c:v>6.4159319999999997</c:v>
                </c:pt>
                <c:pt idx="445">
                  <c:v>6.4255849999999999</c:v>
                </c:pt>
                <c:pt idx="446">
                  <c:v>6.435238</c:v>
                </c:pt>
                <c:pt idx="447">
                  <c:v>6.4448910000000001</c:v>
                </c:pt>
                <c:pt idx="448">
                  <c:v>6.4545440000000003</c:v>
                </c:pt>
                <c:pt idx="449">
                  <c:v>6.4641969999999995</c:v>
                </c:pt>
                <c:pt idx="450">
                  <c:v>6.4738499999999997</c:v>
                </c:pt>
                <c:pt idx="451">
                  <c:v>6.4835029999999998</c:v>
                </c:pt>
                <c:pt idx="452">
                  <c:v>6.4931559999999999</c:v>
                </c:pt>
                <c:pt idx="453">
                  <c:v>6.5028090000000001</c:v>
                </c:pt>
                <c:pt idx="454">
                  <c:v>6.5124620000000002</c:v>
                </c:pt>
                <c:pt idx="455">
                  <c:v>6.5221150000000003</c:v>
                </c:pt>
                <c:pt idx="456">
                  <c:v>6.5317679999999996</c:v>
                </c:pt>
                <c:pt idx="457">
                  <c:v>6.5414209999999997</c:v>
                </c:pt>
                <c:pt idx="458">
                  <c:v>6.5510739999999998</c:v>
                </c:pt>
                <c:pt idx="459">
                  <c:v>6.560727</c:v>
                </c:pt>
                <c:pt idx="460">
                  <c:v>6.5703800000000001</c:v>
                </c:pt>
                <c:pt idx="461">
                  <c:v>6.5800330000000002</c:v>
                </c:pt>
                <c:pt idx="462">
                  <c:v>6.5896860000000004</c:v>
                </c:pt>
                <c:pt idx="463">
                  <c:v>6.5993389999999996</c:v>
                </c:pt>
                <c:pt idx="464">
                  <c:v>6.6089919999999998</c:v>
                </c:pt>
                <c:pt idx="465">
                  <c:v>6.6186449999999999</c:v>
                </c:pt>
                <c:pt idx="466">
                  <c:v>6.628298</c:v>
                </c:pt>
                <c:pt idx="467">
                  <c:v>6.6379510000000002</c:v>
                </c:pt>
                <c:pt idx="468">
                  <c:v>6.6476040000000003</c:v>
                </c:pt>
                <c:pt idx="469">
                  <c:v>6.6572569999999995</c:v>
                </c:pt>
                <c:pt idx="470">
                  <c:v>6.6669099999999997</c:v>
                </c:pt>
                <c:pt idx="471">
                  <c:v>6.6765629999999998</c:v>
                </c:pt>
                <c:pt idx="472">
                  <c:v>6.6862159999999999</c:v>
                </c:pt>
                <c:pt idx="473">
                  <c:v>6.6958690000000001</c:v>
                </c:pt>
                <c:pt idx="474">
                  <c:v>6.7055220000000002</c:v>
                </c:pt>
                <c:pt idx="475">
                  <c:v>6.7151750000000003</c:v>
                </c:pt>
                <c:pt idx="476">
                  <c:v>6.7248279999999996</c:v>
                </c:pt>
                <c:pt idx="477">
                  <c:v>6.7344809999999997</c:v>
                </c:pt>
                <c:pt idx="478">
                  <c:v>6.7441339999999999</c:v>
                </c:pt>
                <c:pt idx="479">
                  <c:v>6.753787</c:v>
                </c:pt>
                <c:pt idx="480">
                  <c:v>6.7634400000000001</c:v>
                </c:pt>
                <c:pt idx="481">
                  <c:v>6.7730930000000003</c:v>
                </c:pt>
                <c:pt idx="482">
                  <c:v>6.7827460000000004</c:v>
                </c:pt>
                <c:pt idx="483">
                  <c:v>6.7923989999999996</c:v>
                </c:pt>
                <c:pt idx="484">
                  <c:v>6.8020519999999998</c:v>
                </c:pt>
                <c:pt idx="485">
                  <c:v>6.8117049999999999</c:v>
                </c:pt>
                <c:pt idx="486">
                  <c:v>6.821358</c:v>
                </c:pt>
                <c:pt idx="487">
                  <c:v>6.8310110000000002</c:v>
                </c:pt>
                <c:pt idx="488">
                  <c:v>6.8406640000000003</c:v>
                </c:pt>
                <c:pt idx="489">
                  <c:v>6.8503169999999995</c:v>
                </c:pt>
                <c:pt idx="490">
                  <c:v>6.8599699999999997</c:v>
                </c:pt>
                <c:pt idx="491">
                  <c:v>6.8696229999999998</c:v>
                </c:pt>
                <c:pt idx="492">
                  <c:v>6.8792759999999999</c:v>
                </c:pt>
                <c:pt idx="493">
                  <c:v>6.8889290000000001</c:v>
                </c:pt>
                <c:pt idx="494">
                  <c:v>6.8985820000000002</c:v>
                </c:pt>
                <c:pt idx="495">
                  <c:v>6.9082350000000003</c:v>
                </c:pt>
                <c:pt idx="496">
                  <c:v>6.9178879999999996</c:v>
                </c:pt>
                <c:pt idx="497">
                  <c:v>6.9275409999999997</c:v>
                </c:pt>
                <c:pt idx="498">
                  <c:v>6.9371939999999999</c:v>
                </c:pt>
                <c:pt idx="499">
                  <c:v>6.946847</c:v>
                </c:pt>
                <c:pt idx="500">
                  <c:v>6.9565000000000001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00C-456F-8181-DBA9A55E42EA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757B148E-D584-4B49-AAAF-3C802AFB8777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000C-456F-8181-DBA9A55E42E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30C71FF-E964-4F93-BDDA-429B36C38BFA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000C-456F-8181-DBA9A55E42E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7D02403-E356-4D6B-8737-2F628FB3FFB1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000C-456F-8181-DBA9A55E42E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315916D-7A04-4120-85AD-69E71F14E193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000C-456F-8181-DBA9A55E42E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000C-456F-8181-DBA9A55E42E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000C-456F-8181-DBA9A55E42E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000C-456F-8181-DBA9A55E42EA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'243.A0'!$K$9:$K$15</c:f>
              <c:numCache>
                <c:formatCode>General</c:formatCode>
                <c:ptCount val="7"/>
                <c:pt idx="0">
                  <c:v>1730</c:v>
                </c:pt>
                <c:pt idx="1">
                  <c:v>1657</c:v>
                </c:pt>
                <c:pt idx="2">
                  <c:v>1390</c:v>
                </c:pt>
                <c:pt idx="3">
                  <c:v>1471</c:v>
                </c:pt>
              </c:numCache>
            </c:numRef>
          </c:xVal>
          <c:yVal>
            <c:numRef>
              <c:f>'243.A0'!$L$9:$L$15</c:f>
              <c:numCache>
                <c:formatCode>0.00</c:formatCode>
                <c:ptCount val="7"/>
                <c:pt idx="0">
                  <c:v>4.5156700000000001</c:v>
                </c:pt>
                <c:pt idx="1">
                  <c:v>4.4150030000000005</c:v>
                </c:pt>
                <c:pt idx="2">
                  <c:v>4.0468099999999998</c:v>
                </c:pt>
                <c:pt idx="3">
                  <c:v>4.1585090000000005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'243.A0'!$I$9:$I$15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000C-456F-8181-DBA9A55E4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'300.A0'!$Y$5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'300.A0'!$X$6:$X$506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57</c:v>
                </c:pt>
                <c:pt idx="2">
                  <c:v>114</c:v>
                </c:pt>
                <c:pt idx="3">
                  <c:v>171</c:v>
                </c:pt>
                <c:pt idx="4">
                  <c:v>228</c:v>
                </c:pt>
                <c:pt idx="5">
                  <c:v>285</c:v>
                </c:pt>
                <c:pt idx="6">
                  <c:v>342</c:v>
                </c:pt>
                <c:pt idx="7">
                  <c:v>399</c:v>
                </c:pt>
                <c:pt idx="8">
                  <c:v>456</c:v>
                </c:pt>
                <c:pt idx="9">
                  <c:v>513</c:v>
                </c:pt>
                <c:pt idx="10">
                  <c:v>570</c:v>
                </c:pt>
                <c:pt idx="11">
                  <c:v>627</c:v>
                </c:pt>
                <c:pt idx="12">
                  <c:v>684</c:v>
                </c:pt>
                <c:pt idx="13">
                  <c:v>741</c:v>
                </c:pt>
                <c:pt idx="14">
                  <c:v>798</c:v>
                </c:pt>
                <c:pt idx="15">
                  <c:v>855</c:v>
                </c:pt>
                <c:pt idx="16">
                  <c:v>912</c:v>
                </c:pt>
                <c:pt idx="17">
                  <c:v>969</c:v>
                </c:pt>
                <c:pt idx="18">
                  <c:v>1026</c:v>
                </c:pt>
                <c:pt idx="19">
                  <c:v>1083</c:v>
                </c:pt>
                <c:pt idx="20">
                  <c:v>1140</c:v>
                </c:pt>
                <c:pt idx="21">
                  <c:v>1197</c:v>
                </c:pt>
                <c:pt idx="22">
                  <c:v>1254</c:v>
                </c:pt>
                <c:pt idx="23">
                  <c:v>1311</c:v>
                </c:pt>
                <c:pt idx="24">
                  <c:v>1368</c:v>
                </c:pt>
                <c:pt idx="25">
                  <c:v>1425</c:v>
                </c:pt>
                <c:pt idx="26">
                  <c:v>1482</c:v>
                </c:pt>
                <c:pt idx="27">
                  <c:v>1539</c:v>
                </c:pt>
                <c:pt idx="28">
                  <c:v>1596</c:v>
                </c:pt>
                <c:pt idx="29">
                  <c:v>1653</c:v>
                </c:pt>
                <c:pt idx="30">
                  <c:v>1710</c:v>
                </c:pt>
                <c:pt idx="31">
                  <c:v>1767</c:v>
                </c:pt>
                <c:pt idx="32">
                  <c:v>1824</c:v>
                </c:pt>
                <c:pt idx="33">
                  <c:v>1881</c:v>
                </c:pt>
                <c:pt idx="34">
                  <c:v>1938</c:v>
                </c:pt>
                <c:pt idx="35">
                  <c:v>1995</c:v>
                </c:pt>
                <c:pt idx="36">
                  <c:v>2052</c:v>
                </c:pt>
                <c:pt idx="37">
                  <c:v>2109</c:v>
                </c:pt>
                <c:pt idx="38">
                  <c:v>2166</c:v>
                </c:pt>
                <c:pt idx="39">
                  <c:v>2223</c:v>
                </c:pt>
                <c:pt idx="40">
                  <c:v>2280</c:v>
                </c:pt>
                <c:pt idx="41">
                  <c:v>2337</c:v>
                </c:pt>
                <c:pt idx="42">
                  <c:v>2394</c:v>
                </c:pt>
                <c:pt idx="43">
                  <c:v>2451</c:v>
                </c:pt>
                <c:pt idx="44">
                  <c:v>2508</c:v>
                </c:pt>
                <c:pt idx="45">
                  <c:v>2565</c:v>
                </c:pt>
                <c:pt idx="46">
                  <c:v>2622</c:v>
                </c:pt>
                <c:pt idx="47">
                  <c:v>2679</c:v>
                </c:pt>
                <c:pt idx="48">
                  <c:v>2736</c:v>
                </c:pt>
                <c:pt idx="49">
                  <c:v>2793</c:v>
                </c:pt>
                <c:pt idx="50">
                  <c:v>2850</c:v>
                </c:pt>
                <c:pt idx="51">
                  <c:v>2907</c:v>
                </c:pt>
                <c:pt idx="52">
                  <c:v>2964</c:v>
                </c:pt>
                <c:pt idx="53">
                  <c:v>3021</c:v>
                </c:pt>
                <c:pt idx="54">
                  <c:v>3078</c:v>
                </c:pt>
                <c:pt idx="55">
                  <c:v>3135</c:v>
                </c:pt>
                <c:pt idx="56">
                  <c:v>3192</c:v>
                </c:pt>
                <c:pt idx="57">
                  <c:v>3249</c:v>
                </c:pt>
                <c:pt idx="58">
                  <c:v>3306</c:v>
                </c:pt>
                <c:pt idx="59">
                  <c:v>3363</c:v>
                </c:pt>
                <c:pt idx="60">
                  <c:v>3420</c:v>
                </c:pt>
                <c:pt idx="61">
                  <c:v>3477</c:v>
                </c:pt>
                <c:pt idx="62">
                  <c:v>3534</c:v>
                </c:pt>
                <c:pt idx="63">
                  <c:v>3591</c:v>
                </c:pt>
                <c:pt idx="64">
                  <c:v>3648</c:v>
                </c:pt>
                <c:pt idx="65">
                  <c:v>3705</c:v>
                </c:pt>
                <c:pt idx="66">
                  <c:v>3762</c:v>
                </c:pt>
                <c:pt idx="67">
                  <c:v>3819</c:v>
                </c:pt>
                <c:pt idx="68">
                  <c:v>3876</c:v>
                </c:pt>
                <c:pt idx="69">
                  <c:v>3933</c:v>
                </c:pt>
                <c:pt idx="70">
                  <c:v>3990</c:v>
                </c:pt>
                <c:pt idx="71">
                  <c:v>4047</c:v>
                </c:pt>
                <c:pt idx="72">
                  <c:v>4104</c:v>
                </c:pt>
                <c:pt idx="73">
                  <c:v>4161</c:v>
                </c:pt>
                <c:pt idx="74">
                  <c:v>4218</c:v>
                </c:pt>
                <c:pt idx="75">
                  <c:v>4275</c:v>
                </c:pt>
                <c:pt idx="76">
                  <c:v>4332</c:v>
                </c:pt>
                <c:pt idx="77">
                  <c:v>4389</c:v>
                </c:pt>
                <c:pt idx="78">
                  <c:v>4446</c:v>
                </c:pt>
                <c:pt idx="79">
                  <c:v>4503</c:v>
                </c:pt>
                <c:pt idx="80">
                  <c:v>4560</c:v>
                </c:pt>
                <c:pt idx="81">
                  <c:v>4617</c:v>
                </c:pt>
                <c:pt idx="82">
                  <c:v>4674</c:v>
                </c:pt>
                <c:pt idx="83">
                  <c:v>4731</c:v>
                </c:pt>
                <c:pt idx="84">
                  <c:v>4788</c:v>
                </c:pt>
                <c:pt idx="85">
                  <c:v>4845</c:v>
                </c:pt>
                <c:pt idx="86">
                  <c:v>4902</c:v>
                </c:pt>
                <c:pt idx="87">
                  <c:v>4959</c:v>
                </c:pt>
                <c:pt idx="88">
                  <c:v>5016</c:v>
                </c:pt>
                <c:pt idx="89">
                  <c:v>5073</c:v>
                </c:pt>
                <c:pt idx="90">
                  <c:v>5130</c:v>
                </c:pt>
                <c:pt idx="91">
                  <c:v>5187</c:v>
                </c:pt>
                <c:pt idx="92">
                  <c:v>5244</c:v>
                </c:pt>
                <c:pt idx="93">
                  <c:v>5301</c:v>
                </c:pt>
                <c:pt idx="94">
                  <c:v>5358</c:v>
                </c:pt>
                <c:pt idx="95">
                  <c:v>5415</c:v>
                </c:pt>
                <c:pt idx="96">
                  <c:v>5472</c:v>
                </c:pt>
                <c:pt idx="97">
                  <c:v>5529</c:v>
                </c:pt>
                <c:pt idx="98">
                  <c:v>5586</c:v>
                </c:pt>
                <c:pt idx="99">
                  <c:v>5643</c:v>
                </c:pt>
                <c:pt idx="100">
                  <c:v>5700</c:v>
                </c:pt>
                <c:pt idx="101">
                  <c:v>5757</c:v>
                </c:pt>
                <c:pt idx="102">
                  <c:v>5814</c:v>
                </c:pt>
                <c:pt idx="103">
                  <c:v>5871</c:v>
                </c:pt>
                <c:pt idx="104">
                  <c:v>5928</c:v>
                </c:pt>
                <c:pt idx="105">
                  <c:v>5985</c:v>
                </c:pt>
                <c:pt idx="106">
                  <c:v>6042</c:v>
                </c:pt>
                <c:pt idx="107">
                  <c:v>6099</c:v>
                </c:pt>
                <c:pt idx="108">
                  <c:v>6156</c:v>
                </c:pt>
                <c:pt idx="109">
                  <c:v>6213</c:v>
                </c:pt>
                <c:pt idx="110">
                  <c:v>6270</c:v>
                </c:pt>
                <c:pt idx="111">
                  <c:v>6327</c:v>
                </c:pt>
                <c:pt idx="112">
                  <c:v>6384</c:v>
                </c:pt>
                <c:pt idx="113">
                  <c:v>6441</c:v>
                </c:pt>
                <c:pt idx="114">
                  <c:v>6498</c:v>
                </c:pt>
                <c:pt idx="115">
                  <c:v>6555</c:v>
                </c:pt>
                <c:pt idx="116">
                  <c:v>6612</c:v>
                </c:pt>
                <c:pt idx="117">
                  <c:v>6669</c:v>
                </c:pt>
                <c:pt idx="118">
                  <c:v>6726</c:v>
                </c:pt>
                <c:pt idx="119">
                  <c:v>6783</c:v>
                </c:pt>
                <c:pt idx="120">
                  <c:v>6840</c:v>
                </c:pt>
                <c:pt idx="121">
                  <c:v>6897</c:v>
                </c:pt>
                <c:pt idx="122">
                  <c:v>6954</c:v>
                </c:pt>
                <c:pt idx="123">
                  <c:v>7011</c:v>
                </c:pt>
                <c:pt idx="124">
                  <c:v>7068</c:v>
                </c:pt>
                <c:pt idx="125">
                  <c:v>7125</c:v>
                </c:pt>
                <c:pt idx="126">
                  <c:v>7182</c:v>
                </c:pt>
                <c:pt idx="127">
                  <c:v>7239</c:v>
                </c:pt>
                <c:pt idx="128">
                  <c:v>7296</c:v>
                </c:pt>
                <c:pt idx="129">
                  <c:v>7353</c:v>
                </c:pt>
                <c:pt idx="130">
                  <c:v>7410</c:v>
                </c:pt>
                <c:pt idx="131">
                  <c:v>7467</c:v>
                </c:pt>
                <c:pt idx="132">
                  <c:v>7524</c:v>
                </c:pt>
                <c:pt idx="133">
                  <c:v>7581</c:v>
                </c:pt>
                <c:pt idx="134">
                  <c:v>7638</c:v>
                </c:pt>
                <c:pt idx="135">
                  <c:v>7695</c:v>
                </c:pt>
                <c:pt idx="136">
                  <c:v>7752</c:v>
                </c:pt>
                <c:pt idx="137">
                  <c:v>7809</c:v>
                </c:pt>
                <c:pt idx="138">
                  <c:v>7866</c:v>
                </c:pt>
                <c:pt idx="139">
                  <c:v>7923</c:v>
                </c:pt>
                <c:pt idx="140">
                  <c:v>7980</c:v>
                </c:pt>
                <c:pt idx="141">
                  <c:v>8037</c:v>
                </c:pt>
                <c:pt idx="142">
                  <c:v>8094</c:v>
                </c:pt>
                <c:pt idx="143">
                  <c:v>8151</c:v>
                </c:pt>
                <c:pt idx="144">
                  <c:v>8208</c:v>
                </c:pt>
                <c:pt idx="145">
                  <c:v>8265</c:v>
                </c:pt>
                <c:pt idx="146">
                  <c:v>8322</c:v>
                </c:pt>
                <c:pt idx="147">
                  <c:v>8379</c:v>
                </c:pt>
                <c:pt idx="148">
                  <c:v>8436</c:v>
                </c:pt>
                <c:pt idx="149">
                  <c:v>8493</c:v>
                </c:pt>
                <c:pt idx="150">
                  <c:v>8550</c:v>
                </c:pt>
                <c:pt idx="151">
                  <c:v>8607</c:v>
                </c:pt>
                <c:pt idx="152">
                  <c:v>8664</c:v>
                </c:pt>
                <c:pt idx="153">
                  <c:v>8721</c:v>
                </c:pt>
                <c:pt idx="154">
                  <c:v>8778</c:v>
                </c:pt>
                <c:pt idx="155">
                  <c:v>8835</c:v>
                </c:pt>
                <c:pt idx="156">
                  <c:v>8892</c:v>
                </c:pt>
                <c:pt idx="157">
                  <c:v>8949</c:v>
                </c:pt>
                <c:pt idx="158">
                  <c:v>9006</c:v>
                </c:pt>
                <c:pt idx="159">
                  <c:v>9063</c:v>
                </c:pt>
                <c:pt idx="160">
                  <c:v>9120</c:v>
                </c:pt>
                <c:pt idx="161">
                  <c:v>9177</c:v>
                </c:pt>
                <c:pt idx="162">
                  <c:v>9234</c:v>
                </c:pt>
                <c:pt idx="163">
                  <c:v>9291</c:v>
                </c:pt>
                <c:pt idx="164">
                  <c:v>9348</c:v>
                </c:pt>
                <c:pt idx="165">
                  <c:v>9405</c:v>
                </c:pt>
                <c:pt idx="166">
                  <c:v>9462</c:v>
                </c:pt>
                <c:pt idx="167">
                  <c:v>9519</c:v>
                </c:pt>
                <c:pt idx="168">
                  <c:v>9576</c:v>
                </c:pt>
                <c:pt idx="169">
                  <c:v>9633</c:v>
                </c:pt>
                <c:pt idx="170">
                  <c:v>9690</c:v>
                </c:pt>
                <c:pt idx="171">
                  <c:v>9747</c:v>
                </c:pt>
                <c:pt idx="172">
                  <c:v>9804</c:v>
                </c:pt>
                <c:pt idx="173">
                  <c:v>9861</c:v>
                </c:pt>
                <c:pt idx="174">
                  <c:v>9918</c:v>
                </c:pt>
                <c:pt idx="175">
                  <c:v>9975</c:v>
                </c:pt>
                <c:pt idx="176">
                  <c:v>10032</c:v>
                </c:pt>
                <c:pt idx="177">
                  <c:v>10089</c:v>
                </c:pt>
                <c:pt idx="178">
                  <c:v>10146</c:v>
                </c:pt>
                <c:pt idx="179">
                  <c:v>10203</c:v>
                </c:pt>
                <c:pt idx="180">
                  <c:v>10260</c:v>
                </c:pt>
                <c:pt idx="181">
                  <c:v>10317</c:v>
                </c:pt>
                <c:pt idx="182">
                  <c:v>10374</c:v>
                </c:pt>
                <c:pt idx="183">
                  <c:v>10431</c:v>
                </c:pt>
                <c:pt idx="184">
                  <c:v>10488</c:v>
                </c:pt>
                <c:pt idx="185">
                  <c:v>10545</c:v>
                </c:pt>
                <c:pt idx="186">
                  <c:v>10602</c:v>
                </c:pt>
                <c:pt idx="187">
                  <c:v>10659</c:v>
                </c:pt>
                <c:pt idx="188">
                  <c:v>10716</c:v>
                </c:pt>
                <c:pt idx="189">
                  <c:v>10773</c:v>
                </c:pt>
                <c:pt idx="190">
                  <c:v>10830</c:v>
                </c:pt>
                <c:pt idx="191">
                  <c:v>10887</c:v>
                </c:pt>
                <c:pt idx="192">
                  <c:v>10944</c:v>
                </c:pt>
                <c:pt idx="193">
                  <c:v>11001</c:v>
                </c:pt>
                <c:pt idx="194">
                  <c:v>11058</c:v>
                </c:pt>
                <c:pt idx="195">
                  <c:v>11115</c:v>
                </c:pt>
                <c:pt idx="196">
                  <c:v>11172</c:v>
                </c:pt>
                <c:pt idx="197">
                  <c:v>11229</c:v>
                </c:pt>
                <c:pt idx="198">
                  <c:v>11286</c:v>
                </c:pt>
                <c:pt idx="199">
                  <c:v>11343</c:v>
                </c:pt>
                <c:pt idx="200">
                  <c:v>11400</c:v>
                </c:pt>
                <c:pt idx="201">
                  <c:v>11457</c:v>
                </c:pt>
                <c:pt idx="202">
                  <c:v>11514</c:v>
                </c:pt>
                <c:pt idx="203">
                  <c:v>11571</c:v>
                </c:pt>
                <c:pt idx="204">
                  <c:v>11628</c:v>
                </c:pt>
                <c:pt idx="205">
                  <c:v>11685</c:v>
                </c:pt>
                <c:pt idx="206">
                  <c:v>11742</c:v>
                </c:pt>
                <c:pt idx="207">
                  <c:v>11799</c:v>
                </c:pt>
                <c:pt idx="208">
                  <c:v>11856</c:v>
                </c:pt>
                <c:pt idx="209">
                  <c:v>11913</c:v>
                </c:pt>
                <c:pt idx="210">
                  <c:v>11970</c:v>
                </c:pt>
                <c:pt idx="211">
                  <c:v>12027</c:v>
                </c:pt>
                <c:pt idx="212">
                  <c:v>12084</c:v>
                </c:pt>
                <c:pt idx="213">
                  <c:v>12141</c:v>
                </c:pt>
                <c:pt idx="214">
                  <c:v>12198</c:v>
                </c:pt>
                <c:pt idx="215">
                  <c:v>12255</c:v>
                </c:pt>
                <c:pt idx="216">
                  <c:v>12312</c:v>
                </c:pt>
                <c:pt idx="217">
                  <c:v>12369</c:v>
                </c:pt>
                <c:pt idx="218">
                  <c:v>12426</c:v>
                </c:pt>
                <c:pt idx="219">
                  <c:v>12483</c:v>
                </c:pt>
                <c:pt idx="220">
                  <c:v>12540</c:v>
                </c:pt>
                <c:pt idx="221">
                  <c:v>12597</c:v>
                </c:pt>
                <c:pt idx="222">
                  <c:v>12654</c:v>
                </c:pt>
                <c:pt idx="223">
                  <c:v>12711</c:v>
                </c:pt>
                <c:pt idx="224">
                  <c:v>12768</c:v>
                </c:pt>
                <c:pt idx="225">
                  <c:v>12825</c:v>
                </c:pt>
                <c:pt idx="226">
                  <c:v>12882</c:v>
                </c:pt>
                <c:pt idx="227">
                  <c:v>12939</c:v>
                </c:pt>
                <c:pt idx="228">
                  <c:v>12996</c:v>
                </c:pt>
                <c:pt idx="229">
                  <c:v>13053</c:v>
                </c:pt>
                <c:pt idx="230">
                  <c:v>13110</c:v>
                </c:pt>
                <c:pt idx="231">
                  <c:v>13167</c:v>
                </c:pt>
                <c:pt idx="232">
                  <c:v>13224</c:v>
                </c:pt>
                <c:pt idx="233">
                  <c:v>13281</c:v>
                </c:pt>
                <c:pt idx="234">
                  <c:v>13338</c:v>
                </c:pt>
                <c:pt idx="235">
                  <c:v>13395</c:v>
                </c:pt>
                <c:pt idx="236">
                  <c:v>13452</c:v>
                </c:pt>
                <c:pt idx="237">
                  <c:v>13509</c:v>
                </c:pt>
                <c:pt idx="238">
                  <c:v>13566</c:v>
                </c:pt>
                <c:pt idx="239">
                  <c:v>13623</c:v>
                </c:pt>
                <c:pt idx="240">
                  <c:v>13680</c:v>
                </c:pt>
                <c:pt idx="241">
                  <c:v>13737</c:v>
                </c:pt>
                <c:pt idx="242">
                  <c:v>13794</c:v>
                </c:pt>
                <c:pt idx="243">
                  <c:v>13851</c:v>
                </c:pt>
                <c:pt idx="244">
                  <c:v>13908</c:v>
                </c:pt>
                <c:pt idx="245">
                  <c:v>13965</c:v>
                </c:pt>
                <c:pt idx="246">
                  <c:v>14022</c:v>
                </c:pt>
                <c:pt idx="247">
                  <c:v>14079</c:v>
                </c:pt>
                <c:pt idx="248">
                  <c:v>14136</c:v>
                </c:pt>
                <c:pt idx="249">
                  <c:v>14193</c:v>
                </c:pt>
                <c:pt idx="250">
                  <c:v>14250</c:v>
                </c:pt>
                <c:pt idx="251">
                  <c:v>14307</c:v>
                </c:pt>
                <c:pt idx="252">
                  <c:v>14364</c:v>
                </c:pt>
                <c:pt idx="253">
                  <c:v>14421</c:v>
                </c:pt>
                <c:pt idx="254">
                  <c:v>14478</c:v>
                </c:pt>
                <c:pt idx="255">
                  <c:v>14535</c:v>
                </c:pt>
                <c:pt idx="256">
                  <c:v>14592</c:v>
                </c:pt>
                <c:pt idx="257">
                  <c:v>14649</c:v>
                </c:pt>
                <c:pt idx="258">
                  <c:v>14706</c:v>
                </c:pt>
                <c:pt idx="259">
                  <c:v>14763</c:v>
                </c:pt>
                <c:pt idx="260">
                  <c:v>14820</c:v>
                </c:pt>
                <c:pt idx="261">
                  <c:v>14877</c:v>
                </c:pt>
                <c:pt idx="262">
                  <c:v>14934</c:v>
                </c:pt>
                <c:pt idx="263">
                  <c:v>14991</c:v>
                </c:pt>
                <c:pt idx="264">
                  <c:v>15048</c:v>
                </c:pt>
                <c:pt idx="265">
                  <c:v>15105</c:v>
                </c:pt>
                <c:pt idx="266">
                  <c:v>15162</c:v>
                </c:pt>
                <c:pt idx="267">
                  <c:v>15219</c:v>
                </c:pt>
                <c:pt idx="268">
                  <c:v>15276</c:v>
                </c:pt>
                <c:pt idx="269">
                  <c:v>15333</c:v>
                </c:pt>
                <c:pt idx="270">
                  <c:v>15390</c:v>
                </c:pt>
                <c:pt idx="271">
                  <c:v>15447</c:v>
                </c:pt>
                <c:pt idx="272">
                  <c:v>15504</c:v>
                </c:pt>
                <c:pt idx="273">
                  <c:v>15561</c:v>
                </c:pt>
                <c:pt idx="274">
                  <c:v>15618</c:v>
                </c:pt>
                <c:pt idx="275">
                  <c:v>15675</c:v>
                </c:pt>
                <c:pt idx="276">
                  <c:v>15732</c:v>
                </c:pt>
                <c:pt idx="277">
                  <c:v>15789</c:v>
                </c:pt>
                <c:pt idx="278">
                  <c:v>15846</c:v>
                </c:pt>
                <c:pt idx="279">
                  <c:v>15903</c:v>
                </c:pt>
                <c:pt idx="280">
                  <c:v>15960</c:v>
                </c:pt>
                <c:pt idx="281">
                  <c:v>16017</c:v>
                </c:pt>
                <c:pt idx="282">
                  <c:v>16074</c:v>
                </c:pt>
                <c:pt idx="283">
                  <c:v>16131</c:v>
                </c:pt>
                <c:pt idx="284">
                  <c:v>16188</c:v>
                </c:pt>
                <c:pt idx="285">
                  <c:v>16245</c:v>
                </c:pt>
                <c:pt idx="286">
                  <c:v>16302</c:v>
                </c:pt>
                <c:pt idx="287">
                  <c:v>16359</c:v>
                </c:pt>
                <c:pt idx="288">
                  <c:v>16416</c:v>
                </c:pt>
                <c:pt idx="289">
                  <c:v>16473</c:v>
                </c:pt>
                <c:pt idx="290">
                  <c:v>16530</c:v>
                </c:pt>
                <c:pt idx="291">
                  <c:v>16587</c:v>
                </c:pt>
                <c:pt idx="292">
                  <c:v>16644</c:v>
                </c:pt>
                <c:pt idx="293">
                  <c:v>16701</c:v>
                </c:pt>
                <c:pt idx="294">
                  <c:v>16758</c:v>
                </c:pt>
                <c:pt idx="295">
                  <c:v>16815</c:v>
                </c:pt>
                <c:pt idx="296">
                  <c:v>16872</c:v>
                </c:pt>
                <c:pt idx="297">
                  <c:v>16929</c:v>
                </c:pt>
                <c:pt idx="298">
                  <c:v>16986</c:v>
                </c:pt>
                <c:pt idx="299">
                  <c:v>17043</c:v>
                </c:pt>
                <c:pt idx="300">
                  <c:v>17100</c:v>
                </c:pt>
                <c:pt idx="301">
                  <c:v>17157</c:v>
                </c:pt>
                <c:pt idx="302">
                  <c:v>17214</c:v>
                </c:pt>
                <c:pt idx="303">
                  <c:v>17271</c:v>
                </c:pt>
                <c:pt idx="304">
                  <c:v>17328</c:v>
                </c:pt>
                <c:pt idx="305">
                  <c:v>17385</c:v>
                </c:pt>
                <c:pt idx="306">
                  <c:v>17442</c:v>
                </c:pt>
                <c:pt idx="307">
                  <c:v>17499</c:v>
                </c:pt>
                <c:pt idx="308">
                  <c:v>17556</c:v>
                </c:pt>
                <c:pt idx="309">
                  <c:v>17613</c:v>
                </c:pt>
                <c:pt idx="310">
                  <c:v>17670</c:v>
                </c:pt>
                <c:pt idx="311">
                  <c:v>17727</c:v>
                </c:pt>
                <c:pt idx="312">
                  <c:v>17784</c:v>
                </c:pt>
                <c:pt idx="313">
                  <c:v>17841</c:v>
                </c:pt>
                <c:pt idx="314">
                  <c:v>17898</c:v>
                </c:pt>
                <c:pt idx="315">
                  <c:v>17955</c:v>
                </c:pt>
                <c:pt idx="316">
                  <c:v>18012</c:v>
                </c:pt>
                <c:pt idx="317">
                  <c:v>18069</c:v>
                </c:pt>
                <c:pt idx="318">
                  <c:v>18126</c:v>
                </c:pt>
                <c:pt idx="319">
                  <c:v>18183</c:v>
                </c:pt>
                <c:pt idx="320">
                  <c:v>18240</c:v>
                </c:pt>
                <c:pt idx="321">
                  <c:v>18297</c:v>
                </c:pt>
                <c:pt idx="322">
                  <c:v>18354</c:v>
                </c:pt>
                <c:pt idx="323">
                  <c:v>18411</c:v>
                </c:pt>
                <c:pt idx="324">
                  <c:v>18468</c:v>
                </c:pt>
                <c:pt idx="325">
                  <c:v>18525</c:v>
                </c:pt>
                <c:pt idx="326">
                  <c:v>18582</c:v>
                </c:pt>
                <c:pt idx="327">
                  <c:v>18639</c:v>
                </c:pt>
                <c:pt idx="328">
                  <c:v>18696</c:v>
                </c:pt>
                <c:pt idx="329">
                  <c:v>18753</c:v>
                </c:pt>
                <c:pt idx="330">
                  <c:v>18810</c:v>
                </c:pt>
                <c:pt idx="331">
                  <c:v>18867</c:v>
                </c:pt>
                <c:pt idx="332">
                  <c:v>18924</c:v>
                </c:pt>
                <c:pt idx="333">
                  <c:v>18981</c:v>
                </c:pt>
                <c:pt idx="334">
                  <c:v>19038</c:v>
                </c:pt>
                <c:pt idx="335">
                  <c:v>19095</c:v>
                </c:pt>
                <c:pt idx="336">
                  <c:v>19152</c:v>
                </c:pt>
                <c:pt idx="337">
                  <c:v>19209</c:v>
                </c:pt>
                <c:pt idx="338">
                  <c:v>19266</c:v>
                </c:pt>
                <c:pt idx="339">
                  <c:v>19323</c:v>
                </c:pt>
                <c:pt idx="340">
                  <c:v>19380</c:v>
                </c:pt>
                <c:pt idx="341">
                  <c:v>19437</c:v>
                </c:pt>
                <c:pt idx="342">
                  <c:v>19494</c:v>
                </c:pt>
                <c:pt idx="343">
                  <c:v>19551</c:v>
                </c:pt>
                <c:pt idx="344">
                  <c:v>19608</c:v>
                </c:pt>
                <c:pt idx="345">
                  <c:v>19665</c:v>
                </c:pt>
                <c:pt idx="346">
                  <c:v>19722</c:v>
                </c:pt>
                <c:pt idx="347">
                  <c:v>19779</c:v>
                </c:pt>
                <c:pt idx="348">
                  <c:v>19836</c:v>
                </c:pt>
                <c:pt idx="349">
                  <c:v>19893</c:v>
                </c:pt>
                <c:pt idx="350">
                  <c:v>19950</c:v>
                </c:pt>
                <c:pt idx="351">
                  <c:v>20007</c:v>
                </c:pt>
                <c:pt idx="352">
                  <c:v>20064</c:v>
                </c:pt>
                <c:pt idx="353">
                  <c:v>20121</c:v>
                </c:pt>
                <c:pt idx="354">
                  <c:v>20178</c:v>
                </c:pt>
                <c:pt idx="355">
                  <c:v>20235</c:v>
                </c:pt>
                <c:pt idx="356">
                  <c:v>20292</c:v>
                </c:pt>
                <c:pt idx="357">
                  <c:v>20349</c:v>
                </c:pt>
                <c:pt idx="358">
                  <c:v>20406</c:v>
                </c:pt>
                <c:pt idx="359">
                  <c:v>20463</c:v>
                </c:pt>
                <c:pt idx="360">
                  <c:v>20520</c:v>
                </c:pt>
                <c:pt idx="361">
                  <c:v>20577</c:v>
                </c:pt>
                <c:pt idx="362">
                  <c:v>20634</c:v>
                </c:pt>
                <c:pt idx="363">
                  <c:v>20691</c:v>
                </c:pt>
                <c:pt idx="364">
                  <c:v>20748</c:v>
                </c:pt>
                <c:pt idx="365">
                  <c:v>20805</c:v>
                </c:pt>
                <c:pt idx="366">
                  <c:v>20862</c:v>
                </c:pt>
                <c:pt idx="367">
                  <c:v>20919</c:v>
                </c:pt>
                <c:pt idx="368">
                  <c:v>20976</c:v>
                </c:pt>
                <c:pt idx="369">
                  <c:v>21033</c:v>
                </c:pt>
                <c:pt idx="370">
                  <c:v>21090</c:v>
                </c:pt>
                <c:pt idx="371">
                  <c:v>21147</c:v>
                </c:pt>
                <c:pt idx="372">
                  <c:v>21204</c:v>
                </c:pt>
                <c:pt idx="373">
                  <c:v>21261</c:v>
                </c:pt>
                <c:pt idx="374">
                  <c:v>21318</c:v>
                </c:pt>
                <c:pt idx="375">
                  <c:v>21375</c:v>
                </c:pt>
                <c:pt idx="376">
                  <c:v>21432</c:v>
                </c:pt>
                <c:pt idx="377">
                  <c:v>21489</c:v>
                </c:pt>
                <c:pt idx="378">
                  <c:v>21546</c:v>
                </c:pt>
                <c:pt idx="379">
                  <c:v>21603</c:v>
                </c:pt>
                <c:pt idx="380">
                  <c:v>21660</c:v>
                </c:pt>
                <c:pt idx="381">
                  <c:v>21717</c:v>
                </c:pt>
                <c:pt idx="382">
                  <c:v>21774</c:v>
                </c:pt>
                <c:pt idx="383">
                  <c:v>21831</c:v>
                </c:pt>
                <c:pt idx="384">
                  <c:v>21888</c:v>
                </c:pt>
                <c:pt idx="385">
                  <c:v>21945</c:v>
                </c:pt>
                <c:pt idx="386">
                  <c:v>22002</c:v>
                </c:pt>
                <c:pt idx="387">
                  <c:v>22059</c:v>
                </c:pt>
                <c:pt idx="388">
                  <c:v>22116</c:v>
                </c:pt>
                <c:pt idx="389">
                  <c:v>22173</c:v>
                </c:pt>
                <c:pt idx="390">
                  <c:v>22230</c:v>
                </c:pt>
                <c:pt idx="391">
                  <c:v>22287</c:v>
                </c:pt>
                <c:pt idx="392">
                  <c:v>22344</c:v>
                </c:pt>
                <c:pt idx="393">
                  <c:v>22401</c:v>
                </c:pt>
                <c:pt idx="394">
                  <c:v>22458</c:v>
                </c:pt>
                <c:pt idx="395">
                  <c:v>22515</c:v>
                </c:pt>
                <c:pt idx="396">
                  <c:v>22572</c:v>
                </c:pt>
                <c:pt idx="397">
                  <c:v>22629</c:v>
                </c:pt>
                <c:pt idx="398">
                  <c:v>22686</c:v>
                </c:pt>
                <c:pt idx="399">
                  <c:v>22743</c:v>
                </c:pt>
                <c:pt idx="400">
                  <c:v>22800</c:v>
                </c:pt>
                <c:pt idx="401">
                  <c:v>22857</c:v>
                </c:pt>
                <c:pt idx="402">
                  <c:v>22914</c:v>
                </c:pt>
                <c:pt idx="403">
                  <c:v>22971</c:v>
                </c:pt>
                <c:pt idx="404">
                  <c:v>23028</c:v>
                </c:pt>
                <c:pt idx="405">
                  <c:v>23085</c:v>
                </c:pt>
                <c:pt idx="406">
                  <c:v>23142</c:v>
                </c:pt>
                <c:pt idx="407">
                  <c:v>23199</c:v>
                </c:pt>
                <c:pt idx="408">
                  <c:v>23256</c:v>
                </c:pt>
                <c:pt idx="409">
                  <c:v>23313</c:v>
                </c:pt>
                <c:pt idx="410">
                  <c:v>23370</c:v>
                </c:pt>
                <c:pt idx="411">
                  <c:v>23427</c:v>
                </c:pt>
                <c:pt idx="412">
                  <c:v>23484</c:v>
                </c:pt>
                <c:pt idx="413">
                  <c:v>23541</c:v>
                </c:pt>
                <c:pt idx="414">
                  <c:v>23598</c:v>
                </c:pt>
                <c:pt idx="415">
                  <c:v>23655</c:v>
                </c:pt>
                <c:pt idx="416">
                  <c:v>23712</c:v>
                </c:pt>
                <c:pt idx="417">
                  <c:v>23769</c:v>
                </c:pt>
                <c:pt idx="418">
                  <c:v>23826</c:v>
                </c:pt>
                <c:pt idx="419">
                  <c:v>23883</c:v>
                </c:pt>
                <c:pt idx="420">
                  <c:v>23940</c:v>
                </c:pt>
                <c:pt idx="421">
                  <c:v>23997</c:v>
                </c:pt>
                <c:pt idx="422">
                  <c:v>24054</c:v>
                </c:pt>
                <c:pt idx="423">
                  <c:v>24111</c:v>
                </c:pt>
                <c:pt idx="424">
                  <c:v>24168</c:v>
                </c:pt>
                <c:pt idx="425">
                  <c:v>24225</c:v>
                </c:pt>
                <c:pt idx="426">
                  <c:v>24282</c:v>
                </c:pt>
                <c:pt idx="427">
                  <c:v>24339</c:v>
                </c:pt>
                <c:pt idx="428">
                  <c:v>24396</c:v>
                </c:pt>
                <c:pt idx="429">
                  <c:v>24453</c:v>
                </c:pt>
                <c:pt idx="430">
                  <c:v>24510</c:v>
                </c:pt>
                <c:pt idx="431">
                  <c:v>24567</c:v>
                </c:pt>
                <c:pt idx="432">
                  <c:v>24624</c:v>
                </c:pt>
                <c:pt idx="433">
                  <c:v>24681</c:v>
                </c:pt>
                <c:pt idx="434">
                  <c:v>24738</c:v>
                </c:pt>
                <c:pt idx="435">
                  <c:v>24795</c:v>
                </c:pt>
                <c:pt idx="436">
                  <c:v>24852</c:v>
                </c:pt>
                <c:pt idx="437">
                  <c:v>24909</c:v>
                </c:pt>
                <c:pt idx="438">
                  <c:v>24966</c:v>
                </c:pt>
                <c:pt idx="439">
                  <c:v>25023</c:v>
                </c:pt>
                <c:pt idx="440">
                  <c:v>25080</c:v>
                </c:pt>
                <c:pt idx="441">
                  <c:v>25137</c:v>
                </c:pt>
                <c:pt idx="442">
                  <c:v>25194</c:v>
                </c:pt>
                <c:pt idx="443">
                  <c:v>25251</c:v>
                </c:pt>
                <c:pt idx="444">
                  <c:v>25308</c:v>
                </c:pt>
                <c:pt idx="445">
                  <c:v>25365</c:v>
                </c:pt>
                <c:pt idx="446">
                  <c:v>25422</c:v>
                </c:pt>
                <c:pt idx="447">
                  <c:v>25479</c:v>
                </c:pt>
                <c:pt idx="448">
                  <c:v>25536</c:v>
                </c:pt>
                <c:pt idx="449">
                  <c:v>25593</c:v>
                </c:pt>
                <c:pt idx="450">
                  <c:v>25650</c:v>
                </c:pt>
                <c:pt idx="451">
                  <c:v>25707</c:v>
                </c:pt>
                <c:pt idx="452">
                  <c:v>25764</c:v>
                </c:pt>
                <c:pt idx="453">
                  <c:v>25821</c:v>
                </c:pt>
                <c:pt idx="454">
                  <c:v>25878</c:v>
                </c:pt>
                <c:pt idx="455">
                  <c:v>25935</c:v>
                </c:pt>
                <c:pt idx="456">
                  <c:v>25992</c:v>
                </c:pt>
                <c:pt idx="457">
                  <c:v>26049</c:v>
                </c:pt>
                <c:pt idx="458">
                  <c:v>26106</c:v>
                </c:pt>
                <c:pt idx="459">
                  <c:v>26163</c:v>
                </c:pt>
                <c:pt idx="460">
                  <c:v>26220</c:v>
                </c:pt>
                <c:pt idx="461">
                  <c:v>26277</c:v>
                </c:pt>
                <c:pt idx="462">
                  <c:v>26334</c:v>
                </c:pt>
                <c:pt idx="463">
                  <c:v>26391</c:v>
                </c:pt>
                <c:pt idx="464">
                  <c:v>26448</c:v>
                </c:pt>
                <c:pt idx="465">
                  <c:v>26505</c:v>
                </c:pt>
                <c:pt idx="466">
                  <c:v>26562</c:v>
                </c:pt>
                <c:pt idx="467">
                  <c:v>26619</c:v>
                </c:pt>
                <c:pt idx="468">
                  <c:v>26676</c:v>
                </c:pt>
                <c:pt idx="469">
                  <c:v>26733</c:v>
                </c:pt>
                <c:pt idx="470">
                  <c:v>26790</c:v>
                </c:pt>
                <c:pt idx="471">
                  <c:v>26847</c:v>
                </c:pt>
                <c:pt idx="472">
                  <c:v>26904</c:v>
                </c:pt>
                <c:pt idx="473">
                  <c:v>26961</c:v>
                </c:pt>
                <c:pt idx="474">
                  <c:v>27018</c:v>
                </c:pt>
                <c:pt idx="475">
                  <c:v>27075</c:v>
                </c:pt>
                <c:pt idx="476">
                  <c:v>27132</c:v>
                </c:pt>
                <c:pt idx="477">
                  <c:v>27189</c:v>
                </c:pt>
                <c:pt idx="478">
                  <c:v>27246</c:v>
                </c:pt>
                <c:pt idx="479">
                  <c:v>27303</c:v>
                </c:pt>
                <c:pt idx="480">
                  <c:v>27360</c:v>
                </c:pt>
                <c:pt idx="481">
                  <c:v>27417</c:v>
                </c:pt>
                <c:pt idx="482">
                  <c:v>27474</c:v>
                </c:pt>
                <c:pt idx="483">
                  <c:v>27531</c:v>
                </c:pt>
                <c:pt idx="484">
                  <c:v>27588</c:v>
                </c:pt>
                <c:pt idx="485">
                  <c:v>27645</c:v>
                </c:pt>
                <c:pt idx="486">
                  <c:v>27702</c:v>
                </c:pt>
                <c:pt idx="487">
                  <c:v>27759</c:v>
                </c:pt>
                <c:pt idx="488">
                  <c:v>27816</c:v>
                </c:pt>
                <c:pt idx="489">
                  <c:v>27873</c:v>
                </c:pt>
                <c:pt idx="490">
                  <c:v>27930</c:v>
                </c:pt>
                <c:pt idx="491">
                  <c:v>27987</c:v>
                </c:pt>
                <c:pt idx="492">
                  <c:v>28044</c:v>
                </c:pt>
                <c:pt idx="493">
                  <c:v>28101</c:v>
                </c:pt>
                <c:pt idx="494">
                  <c:v>28158</c:v>
                </c:pt>
                <c:pt idx="495">
                  <c:v>28215</c:v>
                </c:pt>
                <c:pt idx="496">
                  <c:v>28272</c:v>
                </c:pt>
                <c:pt idx="497">
                  <c:v>28329</c:v>
                </c:pt>
                <c:pt idx="498">
                  <c:v>28386</c:v>
                </c:pt>
                <c:pt idx="499">
                  <c:v>28443</c:v>
                </c:pt>
                <c:pt idx="500">
                  <c:v>28500</c:v>
                </c:pt>
              </c:numCache>
            </c:numRef>
          </c:xVal>
          <c:yVal>
            <c:numRef>
              <c:f>'300.A0'!$Y$6:$Y$506</c:f>
              <c:numCache>
                <c:formatCode>0.00</c:formatCode>
                <c:ptCount val="501"/>
                <c:pt idx="0">
                  <c:v>0</c:v>
                </c:pt>
                <c:pt idx="1">
                  <c:v>8.8064999999999991E-2</c:v>
                </c:pt>
                <c:pt idx="2">
                  <c:v>0.17612999999999998</c:v>
                </c:pt>
                <c:pt idx="3">
                  <c:v>0.26419500000000001</c:v>
                </c:pt>
                <c:pt idx="4">
                  <c:v>0.35225999999999996</c:v>
                </c:pt>
                <c:pt idx="5">
                  <c:v>1.1736849999999999</c:v>
                </c:pt>
                <c:pt idx="6">
                  <c:v>1.2444219999999999</c:v>
                </c:pt>
                <c:pt idx="7">
                  <c:v>1.315159</c:v>
                </c:pt>
                <c:pt idx="8">
                  <c:v>1.3858959999999998</c:v>
                </c:pt>
                <c:pt idx="9">
                  <c:v>1.4566330000000001</c:v>
                </c:pt>
                <c:pt idx="10">
                  <c:v>1.5273699999999999</c:v>
                </c:pt>
                <c:pt idx="11">
                  <c:v>1.5981069999999999</c:v>
                </c:pt>
                <c:pt idx="12">
                  <c:v>1.668844</c:v>
                </c:pt>
                <c:pt idx="13">
                  <c:v>1.7395809999999998</c:v>
                </c:pt>
                <c:pt idx="14">
                  <c:v>1.8103179999999999</c:v>
                </c:pt>
                <c:pt idx="15">
                  <c:v>1.8810549999999999</c:v>
                </c:pt>
                <c:pt idx="16">
                  <c:v>1.9517919999999997</c:v>
                </c:pt>
                <c:pt idx="17">
                  <c:v>2.022529</c:v>
                </c:pt>
                <c:pt idx="18">
                  <c:v>2.0932659999999998</c:v>
                </c:pt>
                <c:pt idx="19">
                  <c:v>2.1640029999999997</c:v>
                </c:pt>
                <c:pt idx="20">
                  <c:v>2.2347399999999999</c:v>
                </c:pt>
                <c:pt idx="21">
                  <c:v>2.3054769999999998</c:v>
                </c:pt>
                <c:pt idx="22">
                  <c:v>2.376214</c:v>
                </c:pt>
                <c:pt idx="23">
                  <c:v>2.4469509999999999</c:v>
                </c:pt>
                <c:pt idx="24">
                  <c:v>2.5176879999999997</c:v>
                </c:pt>
                <c:pt idx="25">
                  <c:v>2.588425</c:v>
                </c:pt>
                <c:pt idx="26">
                  <c:v>2.6591619999999998</c:v>
                </c:pt>
                <c:pt idx="27">
                  <c:v>2.7298989999999996</c:v>
                </c:pt>
                <c:pt idx="28">
                  <c:v>2.8006359999999999</c:v>
                </c:pt>
                <c:pt idx="29">
                  <c:v>2.8713729999999997</c:v>
                </c:pt>
                <c:pt idx="30">
                  <c:v>2.9421099999999996</c:v>
                </c:pt>
                <c:pt idx="31">
                  <c:v>3.0128469999999998</c:v>
                </c:pt>
                <c:pt idx="32">
                  <c:v>3.0835839999999997</c:v>
                </c:pt>
                <c:pt idx="33">
                  <c:v>3.1543209999999995</c:v>
                </c:pt>
                <c:pt idx="34">
                  <c:v>3.2250579999999998</c:v>
                </c:pt>
                <c:pt idx="35">
                  <c:v>3.2957949999999996</c:v>
                </c:pt>
                <c:pt idx="36">
                  <c:v>3.3665319999999999</c:v>
                </c:pt>
                <c:pt idx="37">
                  <c:v>3.4372689999999997</c:v>
                </c:pt>
                <c:pt idx="38">
                  <c:v>3.5080059999999995</c:v>
                </c:pt>
                <c:pt idx="39">
                  <c:v>3.5787429999999998</c:v>
                </c:pt>
                <c:pt idx="40">
                  <c:v>3.6494799999999996</c:v>
                </c:pt>
                <c:pt idx="41">
                  <c:v>3.7202169999999994</c:v>
                </c:pt>
                <c:pt idx="42">
                  <c:v>3.7909539999999997</c:v>
                </c:pt>
                <c:pt idx="43">
                  <c:v>3.8616909999999995</c:v>
                </c:pt>
                <c:pt idx="44">
                  <c:v>3.9324279999999998</c:v>
                </c:pt>
                <c:pt idx="45">
                  <c:v>4.0031650000000001</c:v>
                </c:pt>
                <c:pt idx="46">
                  <c:v>4.0739019999999995</c:v>
                </c:pt>
                <c:pt idx="47">
                  <c:v>4.1446389999999997</c:v>
                </c:pt>
                <c:pt idx="48">
                  <c:v>4.215376</c:v>
                </c:pt>
                <c:pt idx="49">
                  <c:v>4.2861129999999994</c:v>
                </c:pt>
                <c:pt idx="50">
                  <c:v>4.3568499999999997</c:v>
                </c:pt>
                <c:pt idx="51">
                  <c:v>4.4275869999999999</c:v>
                </c:pt>
                <c:pt idx="52">
                  <c:v>4.4983240000000002</c:v>
                </c:pt>
                <c:pt idx="53">
                  <c:v>4.5690609999999996</c:v>
                </c:pt>
                <c:pt idx="54">
                  <c:v>4.6397979999999999</c:v>
                </c:pt>
                <c:pt idx="55">
                  <c:v>4.7105350000000001</c:v>
                </c:pt>
                <c:pt idx="56">
                  <c:v>4.7812719999999995</c:v>
                </c:pt>
                <c:pt idx="57">
                  <c:v>4.8520089999999998</c:v>
                </c:pt>
                <c:pt idx="58">
                  <c:v>4.9227460000000001</c:v>
                </c:pt>
                <c:pt idx="59">
                  <c:v>4.9934830000000003</c:v>
                </c:pt>
                <c:pt idx="60">
                  <c:v>5.0642199999999997</c:v>
                </c:pt>
                <c:pt idx="61">
                  <c:v>5.134957</c:v>
                </c:pt>
                <c:pt idx="62">
                  <c:v>5.2056940000000003</c:v>
                </c:pt>
                <c:pt idx="63">
                  <c:v>5.2764309999999996</c:v>
                </c:pt>
                <c:pt idx="64">
                  <c:v>5.3471679999999999</c:v>
                </c:pt>
                <c:pt idx="65">
                  <c:v>5.4179050000000002</c:v>
                </c:pt>
                <c:pt idx="66">
                  <c:v>5.4886419999999996</c:v>
                </c:pt>
                <c:pt idx="67">
                  <c:v>5.5593789999999998</c:v>
                </c:pt>
                <c:pt idx="68">
                  <c:v>5.6301160000000001</c:v>
                </c:pt>
                <c:pt idx="69">
                  <c:v>5.7008530000000004</c:v>
                </c:pt>
                <c:pt idx="70">
                  <c:v>5.7715899999999998</c:v>
                </c:pt>
                <c:pt idx="71">
                  <c:v>5.842327</c:v>
                </c:pt>
                <c:pt idx="72">
                  <c:v>5.9130640000000003</c:v>
                </c:pt>
                <c:pt idx="73">
                  <c:v>5.9838009999999997</c:v>
                </c:pt>
                <c:pt idx="74">
                  <c:v>6.054538</c:v>
                </c:pt>
                <c:pt idx="75">
                  <c:v>6.1252750000000002</c:v>
                </c:pt>
                <c:pt idx="76">
                  <c:v>6.1960119999999996</c:v>
                </c:pt>
                <c:pt idx="77">
                  <c:v>6.2667489999999999</c:v>
                </c:pt>
                <c:pt idx="78">
                  <c:v>6.3374860000000002</c:v>
                </c:pt>
                <c:pt idx="79">
                  <c:v>6.4082229999999996</c:v>
                </c:pt>
                <c:pt idx="80">
                  <c:v>6.4789599999999998</c:v>
                </c:pt>
                <c:pt idx="81">
                  <c:v>6.5496970000000001</c:v>
                </c:pt>
                <c:pt idx="82">
                  <c:v>6.6204339999999995</c:v>
                </c:pt>
                <c:pt idx="83">
                  <c:v>6.6911709999999998</c:v>
                </c:pt>
                <c:pt idx="84">
                  <c:v>6.761908</c:v>
                </c:pt>
                <c:pt idx="85">
                  <c:v>6.8326450000000003</c:v>
                </c:pt>
                <c:pt idx="86">
                  <c:v>6.9033819999999997</c:v>
                </c:pt>
                <c:pt idx="87">
                  <c:v>6.974119</c:v>
                </c:pt>
                <c:pt idx="88">
                  <c:v>7.0448560000000002</c:v>
                </c:pt>
                <c:pt idx="89">
                  <c:v>7.1155929999999996</c:v>
                </c:pt>
                <c:pt idx="90">
                  <c:v>7.1863299999999999</c:v>
                </c:pt>
                <c:pt idx="91">
                  <c:v>7.2570670000000002</c:v>
                </c:pt>
                <c:pt idx="92">
                  <c:v>7.3278039999999995</c:v>
                </c:pt>
                <c:pt idx="93">
                  <c:v>7.3985409999999998</c:v>
                </c:pt>
                <c:pt idx="94">
                  <c:v>7.4692780000000001</c:v>
                </c:pt>
                <c:pt idx="95">
                  <c:v>7.5400149999999995</c:v>
                </c:pt>
                <c:pt idx="96">
                  <c:v>7.6107519999999997</c:v>
                </c:pt>
                <c:pt idx="97">
                  <c:v>7.681489</c:v>
                </c:pt>
                <c:pt idx="98">
                  <c:v>7.7522259999999994</c:v>
                </c:pt>
                <c:pt idx="99">
                  <c:v>7.8229629999999997</c:v>
                </c:pt>
                <c:pt idx="100">
                  <c:v>7.8936999999999999</c:v>
                </c:pt>
                <c:pt idx="101">
                  <c:v>7.9644370000000002</c:v>
                </c:pt>
                <c:pt idx="102">
                  <c:v>8.0351739999999996</c:v>
                </c:pt>
                <c:pt idx="103">
                  <c:v>8.105910999999999</c:v>
                </c:pt>
                <c:pt idx="104">
                  <c:v>8.1766480000000001</c:v>
                </c:pt>
                <c:pt idx="105">
                  <c:v>8.2473849999999995</c:v>
                </c:pt>
                <c:pt idx="106">
                  <c:v>8.3181219999999989</c:v>
                </c:pt>
                <c:pt idx="107">
                  <c:v>8.3888590000000001</c:v>
                </c:pt>
                <c:pt idx="108">
                  <c:v>8.4595959999999994</c:v>
                </c:pt>
                <c:pt idx="109">
                  <c:v>8.5303329999999988</c:v>
                </c:pt>
                <c:pt idx="110">
                  <c:v>8.60107</c:v>
                </c:pt>
                <c:pt idx="111">
                  <c:v>8.6718069999999994</c:v>
                </c:pt>
                <c:pt idx="112">
                  <c:v>8.7425439999999988</c:v>
                </c:pt>
                <c:pt idx="113">
                  <c:v>8.8132809999999999</c:v>
                </c:pt>
                <c:pt idx="114">
                  <c:v>8.8840179999999993</c:v>
                </c:pt>
                <c:pt idx="115">
                  <c:v>8.9547550000000005</c:v>
                </c:pt>
                <c:pt idx="116">
                  <c:v>9.0254919999999998</c:v>
                </c:pt>
                <c:pt idx="117">
                  <c:v>9.0962289999999992</c:v>
                </c:pt>
                <c:pt idx="118">
                  <c:v>9.1669660000000004</c:v>
                </c:pt>
                <c:pt idx="119">
                  <c:v>9.2377029999999998</c:v>
                </c:pt>
                <c:pt idx="120">
                  <c:v>9.3084399999999992</c:v>
                </c:pt>
                <c:pt idx="121">
                  <c:v>9.3791770000000003</c:v>
                </c:pt>
                <c:pt idx="122">
                  <c:v>9.4499139999999997</c:v>
                </c:pt>
                <c:pt idx="123">
                  <c:v>9.5206509999999991</c:v>
                </c:pt>
                <c:pt idx="124">
                  <c:v>9.5913880000000002</c:v>
                </c:pt>
                <c:pt idx="125">
                  <c:v>9.6621249999999996</c:v>
                </c:pt>
                <c:pt idx="126">
                  <c:v>9.732861999999999</c:v>
                </c:pt>
                <c:pt idx="127">
                  <c:v>9.8035990000000002</c:v>
                </c:pt>
                <c:pt idx="128">
                  <c:v>9.8743359999999996</c:v>
                </c:pt>
                <c:pt idx="129">
                  <c:v>9.9450729999999989</c:v>
                </c:pt>
                <c:pt idx="130">
                  <c:v>10.01581</c:v>
                </c:pt>
                <c:pt idx="131">
                  <c:v>10.086546999999999</c:v>
                </c:pt>
                <c:pt idx="132">
                  <c:v>10.157283999999999</c:v>
                </c:pt>
                <c:pt idx="133">
                  <c:v>10.228021</c:v>
                </c:pt>
                <c:pt idx="134">
                  <c:v>10.298757999999999</c:v>
                </c:pt>
                <c:pt idx="135">
                  <c:v>10.369494999999999</c:v>
                </c:pt>
                <c:pt idx="136">
                  <c:v>10.440232</c:v>
                </c:pt>
                <c:pt idx="137">
                  <c:v>10.510968999999999</c:v>
                </c:pt>
                <c:pt idx="138">
                  <c:v>10.581706000000001</c:v>
                </c:pt>
                <c:pt idx="139">
                  <c:v>10.652443</c:v>
                </c:pt>
                <c:pt idx="140">
                  <c:v>10.723179999999999</c:v>
                </c:pt>
                <c:pt idx="141">
                  <c:v>10.793917</c:v>
                </c:pt>
                <c:pt idx="142">
                  <c:v>10.864654</c:v>
                </c:pt>
                <c:pt idx="143">
                  <c:v>10.935390999999999</c:v>
                </c:pt>
                <c:pt idx="144">
                  <c:v>11.006128</c:v>
                </c:pt>
                <c:pt idx="145">
                  <c:v>11.076865</c:v>
                </c:pt>
                <c:pt idx="146">
                  <c:v>11.147601999999999</c:v>
                </c:pt>
                <c:pt idx="147">
                  <c:v>11.218339</c:v>
                </c:pt>
                <c:pt idx="148">
                  <c:v>11.289076</c:v>
                </c:pt>
                <c:pt idx="149">
                  <c:v>11.359812999999999</c:v>
                </c:pt>
                <c:pt idx="150">
                  <c:v>11.43055</c:v>
                </c:pt>
                <c:pt idx="151">
                  <c:v>11.501287</c:v>
                </c:pt>
                <c:pt idx="152">
                  <c:v>11.572023999999999</c:v>
                </c:pt>
                <c:pt idx="153">
                  <c:v>11.642761</c:v>
                </c:pt>
                <c:pt idx="154">
                  <c:v>11.713498</c:v>
                </c:pt>
                <c:pt idx="155">
                  <c:v>11.784234999999999</c:v>
                </c:pt>
                <c:pt idx="156">
                  <c:v>11.854972</c:v>
                </c:pt>
                <c:pt idx="157">
                  <c:v>11.925708999999999</c:v>
                </c:pt>
                <c:pt idx="158">
                  <c:v>11.996445999999999</c:v>
                </c:pt>
                <c:pt idx="159">
                  <c:v>12.067183</c:v>
                </c:pt>
                <c:pt idx="160">
                  <c:v>12.137919999999999</c:v>
                </c:pt>
                <c:pt idx="161">
                  <c:v>12.208656999999999</c:v>
                </c:pt>
                <c:pt idx="162">
                  <c:v>12.279394</c:v>
                </c:pt>
                <c:pt idx="163">
                  <c:v>12.350130999999999</c:v>
                </c:pt>
                <c:pt idx="164">
                  <c:v>12.420867999999999</c:v>
                </c:pt>
                <c:pt idx="165">
                  <c:v>12.491605</c:v>
                </c:pt>
                <c:pt idx="166">
                  <c:v>12.562341999999999</c:v>
                </c:pt>
                <c:pt idx="167">
                  <c:v>12.633078999999999</c:v>
                </c:pt>
                <c:pt idx="168">
                  <c:v>12.703816</c:v>
                </c:pt>
                <c:pt idx="169">
                  <c:v>12.774552999999999</c:v>
                </c:pt>
                <c:pt idx="170">
                  <c:v>12.84529</c:v>
                </c:pt>
                <c:pt idx="171">
                  <c:v>12.916027</c:v>
                </c:pt>
                <c:pt idx="172">
                  <c:v>12.986763999999999</c:v>
                </c:pt>
                <c:pt idx="173">
                  <c:v>13.057501</c:v>
                </c:pt>
                <c:pt idx="174">
                  <c:v>13.128238</c:v>
                </c:pt>
                <c:pt idx="175">
                  <c:v>13.198974999999999</c:v>
                </c:pt>
                <c:pt idx="176">
                  <c:v>13.269712</c:v>
                </c:pt>
                <c:pt idx="177">
                  <c:v>13.340449</c:v>
                </c:pt>
                <c:pt idx="178">
                  <c:v>13.411185999999999</c:v>
                </c:pt>
                <c:pt idx="179">
                  <c:v>13.481923</c:v>
                </c:pt>
                <c:pt idx="180">
                  <c:v>13.552659999999999</c:v>
                </c:pt>
                <c:pt idx="181">
                  <c:v>13.623396999999999</c:v>
                </c:pt>
                <c:pt idx="182">
                  <c:v>13.694134</c:v>
                </c:pt>
                <c:pt idx="183">
                  <c:v>13.764870999999999</c:v>
                </c:pt>
                <c:pt idx="184">
                  <c:v>13.835607999999999</c:v>
                </c:pt>
                <c:pt idx="185">
                  <c:v>13.906345</c:v>
                </c:pt>
                <c:pt idx="186">
                  <c:v>13.977081999999999</c:v>
                </c:pt>
                <c:pt idx="187">
                  <c:v>14.047818999999999</c:v>
                </c:pt>
                <c:pt idx="188">
                  <c:v>14.118556</c:v>
                </c:pt>
                <c:pt idx="189">
                  <c:v>14.189292999999999</c:v>
                </c:pt>
                <c:pt idx="190">
                  <c:v>14.260029999999999</c:v>
                </c:pt>
                <c:pt idx="191">
                  <c:v>14.330767</c:v>
                </c:pt>
                <c:pt idx="192">
                  <c:v>14.401503999999999</c:v>
                </c:pt>
                <c:pt idx="193">
                  <c:v>14.472240999999999</c:v>
                </c:pt>
                <c:pt idx="194">
                  <c:v>14.542978</c:v>
                </c:pt>
                <c:pt idx="195">
                  <c:v>14.613714999999999</c:v>
                </c:pt>
                <c:pt idx="196">
                  <c:v>14.684451999999999</c:v>
                </c:pt>
                <c:pt idx="197">
                  <c:v>14.755189</c:v>
                </c:pt>
                <c:pt idx="198">
                  <c:v>14.825925999999999</c:v>
                </c:pt>
                <c:pt idx="199">
                  <c:v>14.896663</c:v>
                </c:pt>
                <c:pt idx="200">
                  <c:v>14.9674</c:v>
                </c:pt>
                <c:pt idx="201">
                  <c:v>15.038136999999999</c:v>
                </c:pt>
                <c:pt idx="202">
                  <c:v>15.108874</c:v>
                </c:pt>
                <c:pt idx="203">
                  <c:v>15.179611</c:v>
                </c:pt>
                <c:pt idx="204">
                  <c:v>15.250347999999999</c:v>
                </c:pt>
                <c:pt idx="205">
                  <c:v>15.321085</c:v>
                </c:pt>
                <c:pt idx="206">
                  <c:v>15.391821999999999</c:v>
                </c:pt>
                <c:pt idx="207">
                  <c:v>15.462558999999999</c:v>
                </c:pt>
                <c:pt idx="208">
                  <c:v>15.533296</c:v>
                </c:pt>
                <c:pt idx="209">
                  <c:v>15.604032999999999</c:v>
                </c:pt>
                <c:pt idx="210">
                  <c:v>15.674769999999999</c:v>
                </c:pt>
                <c:pt idx="211">
                  <c:v>15.745507</c:v>
                </c:pt>
                <c:pt idx="212">
                  <c:v>15.816243999999999</c:v>
                </c:pt>
                <c:pt idx="213">
                  <c:v>15.886980999999999</c:v>
                </c:pt>
                <c:pt idx="214">
                  <c:v>15.957718</c:v>
                </c:pt>
                <c:pt idx="215">
                  <c:v>16.028454999999997</c:v>
                </c:pt>
                <c:pt idx="216">
                  <c:v>16.099191999999999</c:v>
                </c:pt>
                <c:pt idx="217">
                  <c:v>16.169929</c:v>
                </c:pt>
                <c:pt idx="218">
                  <c:v>16.240665999999997</c:v>
                </c:pt>
                <c:pt idx="219">
                  <c:v>16.311402999999999</c:v>
                </c:pt>
                <c:pt idx="220">
                  <c:v>16.38214</c:v>
                </c:pt>
                <c:pt idx="221">
                  <c:v>16.452876999999997</c:v>
                </c:pt>
                <c:pt idx="222">
                  <c:v>16.523613999999998</c:v>
                </c:pt>
                <c:pt idx="223">
                  <c:v>16.594351</c:v>
                </c:pt>
                <c:pt idx="224">
                  <c:v>16.665087999999997</c:v>
                </c:pt>
                <c:pt idx="225">
                  <c:v>16.735824999999998</c:v>
                </c:pt>
                <c:pt idx="226">
                  <c:v>16.806562</c:v>
                </c:pt>
                <c:pt idx="227">
                  <c:v>16.877299000000001</c:v>
                </c:pt>
                <c:pt idx="228">
                  <c:v>16.948035999999998</c:v>
                </c:pt>
                <c:pt idx="229">
                  <c:v>17.018772999999999</c:v>
                </c:pt>
                <c:pt idx="230">
                  <c:v>17.089510000000001</c:v>
                </c:pt>
                <c:pt idx="231">
                  <c:v>17.160246999999998</c:v>
                </c:pt>
                <c:pt idx="232">
                  <c:v>17.230983999999999</c:v>
                </c:pt>
                <c:pt idx="233">
                  <c:v>17.301721000000001</c:v>
                </c:pt>
                <c:pt idx="234">
                  <c:v>17.372457999999998</c:v>
                </c:pt>
                <c:pt idx="235">
                  <c:v>17.443194999999999</c:v>
                </c:pt>
                <c:pt idx="236">
                  <c:v>17.513932</c:v>
                </c:pt>
                <c:pt idx="237">
                  <c:v>17.584668999999998</c:v>
                </c:pt>
                <c:pt idx="238">
                  <c:v>17.655405999999999</c:v>
                </c:pt>
                <c:pt idx="239">
                  <c:v>17.726143</c:v>
                </c:pt>
                <c:pt idx="240">
                  <c:v>17.796879999999998</c:v>
                </c:pt>
                <c:pt idx="241">
                  <c:v>17.867616999999999</c:v>
                </c:pt>
                <c:pt idx="242">
                  <c:v>17.938354</c:v>
                </c:pt>
                <c:pt idx="243">
                  <c:v>18.009090999999998</c:v>
                </c:pt>
                <c:pt idx="244">
                  <c:v>18.079827999999999</c:v>
                </c:pt>
                <c:pt idx="245">
                  <c:v>18.150565</c:v>
                </c:pt>
                <c:pt idx="246">
                  <c:v>18.221301999999998</c:v>
                </c:pt>
                <c:pt idx="247">
                  <c:v>18.292038999999999</c:v>
                </c:pt>
                <c:pt idx="248">
                  <c:v>18.362776</c:v>
                </c:pt>
                <c:pt idx="249">
                  <c:v>18.433512999999998</c:v>
                </c:pt>
                <c:pt idx="250">
                  <c:v>18.504249999999999</c:v>
                </c:pt>
                <c:pt idx="251">
                  <c:v>18.574987</c:v>
                </c:pt>
                <c:pt idx="252">
                  <c:v>18.645723999999998</c:v>
                </c:pt>
                <c:pt idx="253">
                  <c:v>18.716460999999999</c:v>
                </c:pt>
                <c:pt idx="254">
                  <c:v>18.787198</c:v>
                </c:pt>
                <c:pt idx="255">
                  <c:v>18.857934999999998</c:v>
                </c:pt>
                <c:pt idx="256">
                  <c:v>18.928671999999999</c:v>
                </c:pt>
                <c:pt idx="257">
                  <c:v>18.999409</c:v>
                </c:pt>
                <c:pt idx="258">
                  <c:v>19.070145999999998</c:v>
                </c:pt>
                <c:pt idx="259">
                  <c:v>19.140882999999999</c:v>
                </c:pt>
                <c:pt idx="260">
                  <c:v>19.21162</c:v>
                </c:pt>
                <c:pt idx="261">
                  <c:v>19.282356999999998</c:v>
                </c:pt>
                <c:pt idx="262">
                  <c:v>19.353093999999999</c:v>
                </c:pt>
                <c:pt idx="263">
                  <c:v>19.423831</c:v>
                </c:pt>
                <c:pt idx="264">
                  <c:v>19.494567999999997</c:v>
                </c:pt>
                <c:pt idx="265">
                  <c:v>19.565304999999999</c:v>
                </c:pt>
                <c:pt idx="266">
                  <c:v>19.636042</c:v>
                </c:pt>
                <c:pt idx="267">
                  <c:v>19.706778999999997</c:v>
                </c:pt>
                <c:pt idx="268">
                  <c:v>19.777515999999999</c:v>
                </c:pt>
                <c:pt idx="269">
                  <c:v>19.848253</c:v>
                </c:pt>
                <c:pt idx="270">
                  <c:v>19.918989999999997</c:v>
                </c:pt>
                <c:pt idx="271">
                  <c:v>19.989726999999998</c:v>
                </c:pt>
                <c:pt idx="272">
                  <c:v>20.060464</c:v>
                </c:pt>
                <c:pt idx="273">
                  <c:v>20.131200999999997</c:v>
                </c:pt>
                <c:pt idx="274">
                  <c:v>20.201937999999998</c:v>
                </c:pt>
                <c:pt idx="275">
                  <c:v>20.272675</c:v>
                </c:pt>
                <c:pt idx="276">
                  <c:v>20.343412000000001</c:v>
                </c:pt>
                <c:pt idx="277">
                  <c:v>20.414148999999998</c:v>
                </c:pt>
                <c:pt idx="278">
                  <c:v>20.484885999999999</c:v>
                </c:pt>
                <c:pt idx="279">
                  <c:v>20.555623000000001</c:v>
                </c:pt>
                <c:pt idx="280">
                  <c:v>20.626359999999998</c:v>
                </c:pt>
                <c:pt idx="281">
                  <c:v>20.697096999999999</c:v>
                </c:pt>
                <c:pt idx="282">
                  <c:v>20.767834000000001</c:v>
                </c:pt>
                <c:pt idx="283">
                  <c:v>20.838570999999998</c:v>
                </c:pt>
                <c:pt idx="284">
                  <c:v>20.909307999999999</c:v>
                </c:pt>
                <c:pt idx="285">
                  <c:v>20.980045</c:v>
                </c:pt>
                <c:pt idx="286">
                  <c:v>21.050781999999998</c:v>
                </c:pt>
                <c:pt idx="287">
                  <c:v>21.121518999999999</c:v>
                </c:pt>
                <c:pt idx="288">
                  <c:v>21.192256</c:v>
                </c:pt>
                <c:pt idx="289">
                  <c:v>21.262992999999998</c:v>
                </c:pt>
                <c:pt idx="290">
                  <c:v>21.333729999999999</c:v>
                </c:pt>
                <c:pt idx="291">
                  <c:v>21.404467</c:v>
                </c:pt>
                <c:pt idx="292">
                  <c:v>21.475203999999998</c:v>
                </c:pt>
                <c:pt idx="293">
                  <c:v>21.545940999999999</c:v>
                </c:pt>
                <c:pt idx="294">
                  <c:v>21.616678</c:v>
                </c:pt>
                <c:pt idx="295">
                  <c:v>21.687414999999998</c:v>
                </c:pt>
                <c:pt idx="296">
                  <c:v>21.758151999999999</c:v>
                </c:pt>
                <c:pt idx="297">
                  <c:v>21.828889</c:v>
                </c:pt>
                <c:pt idx="298">
                  <c:v>21.899625999999998</c:v>
                </c:pt>
                <c:pt idx="299">
                  <c:v>21.970362999999999</c:v>
                </c:pt>
                <c:pt idx="300">
                  <c:v>22.0411</c:v>
                </c:pt>
                <c:pt idx="301">
                  <c:v>22.111836999999998</c:v>
                </c:pt>
                <c:pt idx="302">
                  <c:v>22.182573999999999</c:v>
                </c:pt>
                <c:pt idx="303">
                  <c:v>22.253311</c:v>
                </c:pt>
                <c:pt idx="304">
                  <c:v>22.324047999999998</c:v>
                </c:pt>
                <c:pt idx="305">
                  <c:v>22.394784999999999</c:v>
                </c:pt>
                <c:pt idx="306">
                  <c:v>22.465522</c:v>
                </c:pt>
                <c:pt idx="307">
                  <c:v>22.536258999999998</c:v>
                </c:pt>
                <c:pt idx="308">
                  <c:v>22.606995999999999</c:v>
                </c:pt>
                <c:pt idx="309">
                  <c:v>22.677733</c:v>
                </c:pt>
                <c:pt idx="310">
                  <c:v>22.748469999999998</c:v>
                </c:pt>
                <c:pt idx="311">
                  <c:v>22.819206999999999</c:v>
                </c:pt>
                <c:pt idx="312">
                  <c:v>22.889944</c:v>
                </c:pt>
                <c:pt idx="313">
                  <c:v>22.960680999999997</c:v>
                </c:pt>
                <c:pt idx="314">
                  <c:v>23.031417999999999</c:v>
                </c:pt>
                <c:pt idx="315">
                  <c:v>23.102155</c:v>
                </c:pt>
                <c:pt idx="316">
                  <c:v>23.172891999999997</c:v>
                </c:pt>
                <c:pt idx="317">
                  <c:v>23.243628999999999</c:v>
                </c:pt>
                <c:pt idx="318">
                  <c:v>23.314366</c:v>
                </c:pt>
                <c:pt idx="319">
                  <c:v>23.385102999999997</c:v>
                </c:pt>
                <c:pt idx="320">
                  <c:v>23.455839999999998</c:v>
                </c:pt>
                <c:pt idx="321">
                  <c:v>23.526577</c:v>
                </c:pt>
                <c:pt idx="322">
                  <c:v>23.597313999999997</c:v>
                </c:pt>
                <c:pt idx="323">
                  <c:v>23.668050999999998</c:v>
                </c:pt>
                <c:pt idx="324">
                  <c:v>23.738788</c:v>
                </c:pt>
                <c:pt idx="325">
                  <c:v>23.809524999999997</c:v>
                </c:pt>
                <c:pt idx="326">
                  <c:v>23.880261999999998</c:v>
                </c:pt>
                <c:pt idx="327">
                  <c:v>23.950998999999999</c:v>
                </c:pt>
                <c:pt idx="328">
                  <c:v>24.021735999999997</c:v>
                </c:pt>
                <c:pt idx="329">
                  <c:v>24.092472999999998</c:v>
                </c:pt>
                <c:pt idx="330">
                  <c:v>24.163209999999999</c:v>
                </c:pt>
                <c:pt idx="331">
                  <c:v>24.233946999999997</c:v>
                </c:pt>
                <c:pt idx="332">
                  <c:v>24.304683999999998</c:v>
                </c:pt>
                <c:pt idx="333">
                  <c:v>24.375420999999999</c:v>
                </c:pt>
                <c:pt idx="334">
                  <c:v>24.446157999999997</c:v>
                </c:pt>
                <c:pt idx="335">
                  <c:v>24.516894999999998</c:v>
                </c:pt>
                <c:pt idx="336">
                  <c:v>24.587631999999999</c:v>
                </c:pt>
                <c:pt idx="337">
                  <c:v>24.658369</c:v>
                </c:pt>
                <c:pt idx="338">
                  <c:v>24.729105999999998</c:v>
                </c:pt>
                <c:pt idx="339">
                  <c:v>24.799842999999999</c:v>
                </c:pt>
                <c:pt idx="340">
                  <c:v>24.87058</c:v>
                </c:pt>
                <c:pt idx="341">
                  <c:v>24.941316999999998</c:v>
                </c:pt>
                <c:pt idx="342">
                  <c:v>25.012053999999999</c:v>
                </c:pt>
                <c:pt idx="343">
                  <c:v>25.082791</c:v>
                </c:pt>
                <c:pt idx="344">
                  <c:v>25.153527999999998</c:v>
                </c:pt>
                <c:pt idx="345">
                  <c:v>25.224264999999999</c:v>
                </c:pt>
                <c:pt idx="346">
                  <c:v>25.295002</c:v>
                </c:pt>
                <c:pt idx="347">
                  <c:v>25.365738999999998</c:v>
                </c:pt>
                <c:pt idx="348">
                  <c:v>25.436475999999999</c:v>
                </c:pt>
                <c:pt idx="349">
                  <c:v>25.507213</c:v>
                </c:pt>
                <c:pt idx="350">
                  <c:v>25.577949999999998</c:v>
                </c:pt>
                <c:pt idx="351">
                  <c:v>25.648686999999999</c:v>
                </c:pt>
                <c:pt idx="352">
                  <c:v>25.719424</c:v>
                </c:pt>
                <c:pt idx="353">
                  <c:v>25.790160999999998</c:v>
                </c:pt>
                <c:pt idx="354">
                  <c:v>25.860897999999999</c:v>
                </c:pt>
                <c:pt idx="355">
                  <c:v>25.931635</c:v>
                </c:pt>
                <c:pt idx="356">
                  <c:v>26.002371999999998</c:v>
                </c:pt>
                <c:pt idx="357">
                  <c:v>26.073108999999999</c:v>
                </c:pt>
                <c:pt idx="358">
                  <c:v>26.143846</c:v>
                </c:pt>
                <c:pt idx="359">
                  <c:v>26.214582999999998</c:v>
                </c:pt>
                <c:pt idx="360">
                  <c:v>26.285319999999999</c:v>
                </c:pt>
                <c:pt idx="361">
                  <c:v>26.356057</c:v>
                </c:pt>
                <c:pt idx="362">
                  <c:v>26.426793999999997</c:v>
                </c:pt>
                <c:pt idx="363">
                  <c:v>26.497530999999999</c:v>
                </c:pt>
                <c:pt idx="364">
                  <c:v>26.568268</c:v>
                </c:pt>
                <c:pt idx="365">
                  <c:v>26.639004999999997</c:v>
                </c:pt>
                <c:pt idx="366">
                  <c:v>26.709741999999999</c:v>
                </c:pt>
                <c:pt idx="367">
                  <c:v>26.780479</c:v>
                </c:pt>
                <c:pt idx="368">
                  <c:v>26.851215999999997</c:v>
                </c:pt>
                <c:pt idx="369">
                  <c:v>26.921952999999998</c:v>
                </c:pt>
                <c:pt idx="370">
                  <c:v>26.99269</c:v>
                </c:pt>
                <c:pt idx="371">
                  <c:v>27.063426999999997</c:v>
                </c:pt>
                <c:pt idx="372">
                  <c:v>27.134163999999998</c:v>
                </c:pt>
                <c:pt idx="373">
                  <c:v>27.204901</c:v>
                </c:pt>
                <c:pt idx="374">
                  <c:v>27.275637999999997</c:v>
                </c:pt>
                <c:pt idx="375">
                  <c:v>27.346374999999998</c:v>
                </c:pt>
                <c:pt idx="376">
                  <c:v>27.417111999999999</c:v>
                </c:pt>
                <c:pt idx="377">
                  <c:v>27.487848999999997</c:v>
                </c:pt>
                <c:pt idx="378">
                  <c:v>27.558585999999998</c:v>
                </c:pt>
                <c:pt idx="379">
                  <c:v>27.629322999999999</c:v>
                </c:pt>
                <c:pt idx="380">
                  <c:v>27.700059999999997</c:v>
                </c:pt>
                <c:pt idx="381">
                  <c:v>27.770796999999998</c:v>
                </c:pt>
                <c:pt idx="382">
                  <c:v>27.841533999999999</c:v>
                </c:pt>
                <c:pt idx="383">
                  <c:v>27.912270999999997</c:v>
                </c:pt>
                <c:pt idx="384">
                  <c:v>27.983007999999998</c:v>
                </c:pt>
                <c:pt idx="385">
                  <c:v>28.053744999999999</c:v>
                </c:pt>
                <c:pt idx="386">
                  <c:v>28.124481999999997</c:v>
                </c:pt>
                <c:pt idx="387">
                  <c:v>28.195218999999998</c:v>
                </c:pt>
                <c:pt idx="388">
                  <c:v>28.265955999999999</c:v>
                </c:pt>
                <c:pt idx="389">
                  <c:v>28.336692999999997</c:v>
                </c:pt>
                <c:pt idx="390">
                  <c:v>28.407429999999998</c:v>
                </c:pt>
                <c:pt idx="391">
                  <c:v>28.478166999999999</c:v>
                </c:pt>
                <c:pt idx="392">
                  <c:v>28.548903999999997</c:v>
                </c:pt>
                <c:pt idx="393">
                  <c:v>28.619640999999998</c:v>
                </c:pt>
                <c:pt idx="394">
                  <c:v>28.690377999999999</c:v>
                </c:pt>
                <c:pt idx="395">
                  <c:v>28.761114999999997</c:v>
                </c:pt>
                <c:pt idx="396">
                  <c:v>28.831851999999998</c:v>
                </c:pt>
                <c:pt idx="397">
                  <c:v>28.902588999999999</c:v>
                </c:pt>
                <c:pt idx="398">
                  <c:v>28.973326</c:v>
                </c:pt>
                <c:pt idx="399">
                  <c:v>29.044062999999998</c:v>
                </c:pt>
                <c:pt idx="400">
                  <c:v>29.114799999999999</c:v>
                </c:pt>
                <c:pt idx="401">
                  <c:v>29.185537</c:v>
                </c:pt>
                <c:pt idx="402">
                  <c:v>29.256273999999998</c:v>
                </c:pt>
                <c:pt idx="403">
                  <c:v>29.327010999999999</c:v>
                </c:pt>
                <c:pt idx="404">
                  <c:v>29.397748</c:v>
                </c:pt>
                <c:pt idx="405">
                  <c:v>29.468484999999998</c:v>
                </c:pt>
                <c:pt idx="406">
                  <c:v>29.539221999999999</c:v>
                </c:pt>
                <c:pt idx="407">
                  <c:v>29.609959</c:v>
                </c:pt>
                <c:pt idx="408">
                  <c:v>29.680695999999998</c:v>
                </c:pt>
                <c:pt idx="409">
                  <c:v>29.751432999999999</c:v>
                </c:pt>
                <c:pt idx="410">
                  <c:v>29.82217</c:v>
                </c:pt>
                <c:pt idx="411">
                  <c:v>29.892906999999997</c:v>
                </c:pt>
                <c:pt idx="412">
                  <c:v>29.963643999999999</c:v>
                </c:pt>
                <c:pt idx="413">
                  <c:v>30.034381</c:v>
                </c:pt>
                <c:pt idx="414">
                  <c:v>30.105117999999997</c:v>
                </c:pt>
                <c:pt idx="415">
                  <c:v>30.175854999999999</c:v>
                </c:pt>
                <c:pt idx="416">
                  <c:v>30.246592</c:v>
                </c:pt>
                <c:pt idx="417">
                  <c:v>30.317328999999997</c:v>
                </c:pt>
                <c:pt idx="418">
                  <c:v>30.388065999999998</c:v>
                </c:pt>
                <c:pt idx="419">
                  <c:v>30.458803</c:v>
                </c:pt>
                <c:pt idx="420">
                  <c:v>30.529539999999997</c:v>
                </c:pt>
                <c:pt idx="421">
                  <c:v>30.600276999999998</c:v>
                </c:pt>
                <c:pt idx="422">
                  <c:v>30.671014</c:v>
                </c:pt>
                <c:pt idx="423">
                  <c:v>30.741750999999997</c:v>
                </c:pt>
                <c:pt idx="424">
                  <c:v>30.812487999999998</c:v>
                </c:pt>
                <c:pt idx="425">
                  <c:v>30.883224999999999</c:v>
                </c:pt>
                <c:pt idx="426">
                  <c:v>30.953961999999997</c:v>
                </c:pt>
                <c:pt idx="427">
                  <c:v>31.024698999999998</c:v>
                </c:pt>
                <c:pt idx="428">
                  <c:v>31.095435999999999</c:v>
                </c:pt>
                <c:pt idx="429">
                  <c:v>31.166172999999997</c:v>
                </c:pt>
                <c:pt idx="430">
                  <c:v>31.236909999999998</c:v>
                </c:pt>
                <c:pt idx="431">
                  <c:v>31.307646999999999</c:v>
                </c:pt>
                <c:pt idx="432">
                  <c:v>31.378383999999997</c:v>
                </c:pt>
                <c:pt idx="433">
                  <c:v>31.449120999999998</c:v>
                </c:pt>
                <c:pt idx="434">
                  <c:v>31.519857999999999</c:v>
                </c:pt>
                <c:pt idx="435">
                  <c:v>31.590594999999997</c:v>
                </c:pt>
                <c:pt idx="436">
                  <c:v>31.661331999999998</c:v>
                </c:pt>
                <c:pt idx="437">
                  <c:v>31.732068999999999</c:v>
                </c:pt>
                <c:pt idx="438">
                  <c:v>31.802805999999997</c:v>
                </c:pt>
                <c:pt idx="439">
                  <c:v>31.873542999999998</c:v>
                </c:pt>
                <c:pt idx="440">
                  <c:v>31.944279999999999</c:v>
                </c:pt>
                <c:pt idx="441">
                  <c:v>32.015016999999993</c:v>
                </c:pt>
                <c:pt idx="442">
                  <c:v>32.085753999999994</c:v>
                </c:pt>
                <c:pt idx="443">
                  <c:v>32.156490999999995</c:v>
                </c:pt>
                <c:pt idx="444">
                  <c:v>32.227227999999997</c:v>
                </c:pt>
                <c:pt idx="445">
                  <c:v>32.297964999999998</c:v>
                </c:pt>
                <c:pt idx="446">
                  <c:v>32.368701999999999</c:v>
                </c:pt>
                <c:pt idx="447">
                  <c:v>32.439438999999993</c:v>
                </c:pt>
                <c:pt idx="448">
                  <c:v>32.510175999999994</c:v>
                </c:pt>
                <c:pt idx="449">
                  <c:v>32.580912999999995</c:v>
                </c:pt>
                <c:pt idx="450">
                  <c:v>32.651649999999997</c:v>
                </c:pt>
                <c:pt idx="451">
                  <c:v>32.722386999999998</c:v>
                </c:pt>
                <c:pt idx="452">
                  <c:v>32.793123999999999</c:v>
                </c:pt>
                <c:pt idx="453">
                  <c:v>32.863861</c:v>
                </c:pt>
                <c:pt idx="454">
                  <c:v>32.934598000000001</c:v>
                </c:pt>
                <c:pt idx="455">
                  <c:v>33.005334999999995</c:v>
                </c:pt>
                <c:pt idx="456">
                  <c:v>33.076071999999996</c:v>
                </c:pt>
                <c:pt idx="457">
                  <c:v>33.146808999999998</c:v>
                </c:pt>
                <c:pt idx="458">
                  <c:v>33.217545999999999</c:v>
                </c:pt>
                <c:pt idx="459">
                  <c:v>33.288283</c:v>
                </c:pt>
                <c:pt idx="460">
                  <c:v>33.359020000000001</c:v>
                </c:pt>
                <c:pt idx="461">
                  <c:v>33.429756999999995</c:v>
                </c:pt>
                <c:pt idx="462">
                  <c:v>33.500493999999996</c:v>
                </c:pt>
                <c:pt idx="463">
                  <c:v>33.571230999999997</c:v>
                </c:pt>
                <c:pt idx="464">
                  <c:v>33.641967999999999</c:v>
                </c:pt>
                <c:pt idx="465">
                  <c:v>33.712705</c:v>
                </c:pt>
                <c:pt idx="466">
                  <c:v>33.783442000000001</c:v>
                </c:pt>
                <c:pt idx="467">
                  <c:v>33.854178999999995</c:v>
                </c:pt>
                <c:pt idx="468">
                  <c:v>33.924915999999996</c:v>
                </c:pt>
                <c:pt idx="469">
                  <c:v>33.995652999999997</c:v>
                </c:pt>
                <c:pt idx="470">
                  <c:v>34.066389999999998</c:v>
                </c:pt>
                <c:pt idx="471">
                  <c:v>34.137127</c:v>
                </c:pt>
                <c:pt idx="472">
                  <c:v>34.207864000000001</c:v>
                </c:pt>
                <c:pt idx="473">
                  <c:v>34.278600999999995</c:v>
                </c:pt>
                <c:pt idx="474">
                  <c:v>34.349337999999996</c:v>
                </c:pt>
                <c:pt idx="475">
                  <c:v>34.420074999999997</c:v>
                </c:pt>
                <c:pt idx="476">
                  <c:v>34.490811999999998</c:v>
                </c:pt>
                <c:pt idx="477">
                  <c:v>34.561548999999999</c:v>
                </c:pt>
                <c:pt idx="478">
                  <c:v>34.632286000000001</c:v>
                </c:pt>
                <c:pt idx="479">
                  <c:v>34.703022999999995</c:v>
                </c:pt>
                <c:pt idx="480">
                  <c:v>34.773759999999996</c:v>
                </c:pt>
                <c:pt idx="481">
                  <c:v>34.844496999999997</c:v>
                </c:pt>
                <c:pt idx="482">
                  <c:v>34.915233999999998</c:v>
                </c:pt>
                <c:pt idx="483">
                  <c:v>34.985970999999999</c:v>
                </c:pt>
                <c:pt idx="484">
                  <c:v>35.056708</c:v>
                </c:pt>
                <c:pt idx="485">
                  <c:v>35.127444999999994</c:v>
                </c:pt>
                <c:pt idx="486">
                  <c:v>35.198181999999996</c:v>
                </c:pt>
                <c:pt idx="487">
                  <c:v>35.268918999999997</c:v>
                </c:pt>
                <c:pt idx="488">
                  <c:v>35.339655999999998</c:v>
                </c:pt>
                <c:pt idx="489">
                  <c:v>35.410392999999999</c:v>
                </c:pt>
                <c:pt idx="490">
                  <c:v>35.48113</c:v>
                </c:pt>
                <c:pt idx="491">
                  <c:v>35.551867000000001</c:v>
                </c:pt>
                <c:pt idx="492">
                  <c:v>35.622603999999995</c:v>
                </c:pt>
                <c:pt idx="493">
                  <c:v>35.693340999999997</c:v>
                </c:pt>
                <c:pt idx="494">
                  <c:v>35.764077999999998</c:v>
                </c:pt>
                <c:pt idx="495">
                  <c:v>35.834814999999999</c:v>
                </c:pt>
                <c:pt idx="496">
                  <c:v>35.905552</c:v>
                </c:pt>
                <c:pt idx="497">
                  <c:v>35.976289000000001</c:v>
                </c:pt>
                <c:pt idx="498">
                  <c:v>36.047025999999995</c:v>
                </c:pt>
                <c:pt idx="499">
                  <c:v>36.117762999999997</c:v>
                </c:pt>
                <c:pt idx="500">
                  <c:v>36.188499999999998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792-4CAD-948D-4D49BC7E3966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EC63FFA8-E5A2-4B39-9854-CEAABA1EAC7C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7792-4CAD-948D-4D49BC7E396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B7CE529-441E-4935-98D9-5FC82906608F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7792-4CAD-948D-4D49BC7E396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E08E49E-1B75-43F2-8A8F-36ED64068C46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792-4CAD-948D-4D49BC7E396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279DE47-D1A7-4D82-A2CA-45EA2FD12C6F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7792-4CAD-948D-4D49BC7E396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7792-4CAD-948D-4D49BC7E396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7792-4CAD-948D-4D49BC7E396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7792-4CAD-948D-4D49BC7E3966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'300.A0'!$K$9:$K$15</c:f>
              <c:numCache>
                <c:formatCode>General</c:formatCode>
                <c:ptCount val="7"/>
                <c:pt idx="0">
                  <c:v>25306</c:v>
                </c:pt>
                <c:pt idx="1">
                  <c:v>22911</c:v>
                </c:pt>
                <c:pt idx="2">
                  <c:v>22958</c:v>
                </c:pt>
                <c:pt idx="3">
                  <c:v>21987</c:v>
                </c:pt>
              </c:numCache>
            </c:numRef>
          </c:xVal>
          <c:yVal>
            <c:numRef>
              <c:f>'300.A0'!$L$9:$L$15</c:f>
              <c:numCache>
                <c:formatCode>0.00</c:formatCode>
                <c:ptCount val="7"/>
                <c:pt idx="0">
                  <c:v>32.224745999999996</c:v>
                </c:pt>
                <c:pt idx="1">
                  <c:v>29.252550999999997</c:v>
                </c:pt>
                <c:pt idx="2">
                  <c:v>29.310877999999999</c:v>
                </c:pt>
                <c:pt idx="3">
                  <c:v>28.105867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'300.A0'!$I$9:$I$15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7792-4CAD-948D-4D49BC7E39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'310.A0'!$Y$5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'310.A0'!$X$6:$X$506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41</c:v>
                </c:pt>
                <c:pt idx="2">
                  <c:v>82</c:v>
                </c:pt>
                <c:pt idx="3">
                  <c:v>123</c:v>
                </c:pt>
                <c:pt idx="4">
                  <c:v>164</c:v>
                </c:pt>
                <c:pt idx="5">
                  <c:v>205</c:v>
                </c:pt>
                <c:pt idx="6">
                  <c:v>246</c:v>
                </c:pt>
                <c:pt idx="7">
                  <c:v>287</c:v>
                </c:pt>
                <c:pt idx="8">
                  <c:v>328</c:v>
                </c:pt>
                <c:pt idx="9">
                  <c:v>369</c:v>
                </c:pt>
                <c:pt idx="10">
                  <c:v>410</c:v>
                </c:pt>
                <c:pt idx="11">
                  <c:v>451</c:v>
                </c:pt>
                <c:pt idx="12">
                  <c:v>492</c:v>
                </c:pt>
                <c:pt idx="13">
                  <c:v>533</c:v>
                </c:pt>
                <c:pt idx="14">
                  <c:v>574</c:v>
                </c:pt>
                <c:pt idx="15">
                  <c:v>615</c:v>
                </c:pt>
                <c:pt idx="16">
                  <c:v>656</c:v>
                </c:pt>
                <c:pt idx="17">
                  <c:v>697</c:v>
                </c:pt>
                <c:pt idx="18">
                  <c:v>738</c:v>
                </c:pt>
                <c:pt idx="19">
                  <c:v>779</c:v>
                </c:pt>
                <c:pt idx="20">
                  <c:v>820</c:v>
                </c:pt>
                <c:pt idx="21">
                  <c:v>861</c:v>
                </c:pt>
                <c:pt idx="22">
                  <c:v>902</c:v>
                </c:pt>
                <c:pt idx="23">
                  <c:v>943</c:v>
                </c:pt>
                <c:pt idx="24">
                  <c:v>984</c:v>
                </c:pt>
                <c:pt idx="25">
                  <c:v>1025</c:v>
                </c:pt>
                <c:pt idx="26">
                  <c:v>1066</c:v>
                </c:pt>
                <c:pt idx="27">
                  <c:v>1107</c:v>
                </c:pt>
                <c:pt idx="28">
                  <c:v>1148</c:v>
                </c:pt>
                <c:pt idx="29">
                  <c:v>1189</c:v>
                </c:pt>
                <c:pt idx="30">
                  <c:v>1230</c:v>
                </c:pt>
                <c:pt idx="31">
                  <c:v>1271</c:v>
                </c:pt>
                <c:pt idx="32">
                  <c:v>1312</c:v>
                </c:pt>
                <c:pt idx="33">
                  <c:v>1353</c:v>
                </c:pt>
                <c:pt idx="34">
                  <c:v>1394</c:v>
                </c:pt>
                <c:pt idx="35">
                  <c:v>1435</c:v>
                </c:pt>
                <c:pt idx="36">
                  <c:v>1476</c:v>
                </c:pt>
                <c:pt idx="37">
                  <c:v>1517</c:v>
                </c:pt>
                <c:pt idx="38">
                  <c:v>1558</c:v>
                </c:pt>
                <c:pt idx="39">
                  <c:v>1599</c:v>
                </c:pt>
                <c:pt idx="40">
                  <c:v>1640</c:v>
                </c:pt>
                <c:pt idx="41">
                  <c:v>1681</c:v>
                </c:pt>
                <c:pt idx="42">
                  <c:v>1722</c:v>
                </c:pt>
                <c:pt idx="43">
                  <c:v>1763</c:v>
                </c:pt>
                <c:pt idx="44">
                  <c:v>1804</c:v>
                </c:pt>
                <c:pt idx="45">
                  <c:v>1845</c:v>
                </c:pt>
                <c:pt idx="46">
                  <c:v>1886</c:v>
                </c:pt>
                <c:pt idx="47">
                  <c:v>1927</c:v>
                </c:pt>
                <c:pt idx="48">
                  <c:v>1968</c:v>
                </c:pt>
                <c:pt idx="49">
                  <c:v>2009</c:v>
                </c:pt>
                <c:pt idx="50">
                  <c:v>2050</c:v>
                </c:pt>
                <c:pt idx="51">
                  <c:v>2091</c:v>
                </c:pt>
                <c:pt idx="52">
                  <c:v>2132</c:v>
                </c:pt>
                <c:pt idx="53">
                  <c:v>2173</c:v>
                </c:pt>
                <c:pt idx="54">
                  <c:v>2214</c:v>
                </c:pt>
                <c:pt idx="55">
                  <c:v>2255</c:v>
                </c:pt>
                <c:pt idx="56">
                  <c:v>2296</c:v>
                </c:pt>
                <c:pt idx="57">
                  <c:v>2337</c:v>
                </c:pt>
                <c:pt idx="58">
                  <c:v>2378</c:v>
                </c:pt>
                <c:pt idx="59">
                  <c:v>2419</c:v>
                </c:pt>
                <c:pt idx="60">
                  <c:v>2460</c:v>
                </c:pt>
                <c:pt idx="61">
                  <c:v>2501</c:v>
                </c:pt>
                <c:pt idx="62">
                  <c:v>2542</c:v>
                </c:pt>
                <c:pt idx="63">
                  <c:v>2583</c:v>
                </c:pt>
                <c:pt idx="64">
                  <c:v>2624</c:v>
                </c:pt>
                <c:pt idx="65">
                  <c:v>2665</c:v>
                </c:pt>
                <c:pt idx="66">
                  <c:v>2706</c:v>
                </c:pt>
                <c:pt idx="67">
                  <c:v>2747</c:v>
                </c:pt>
                <c:pt idx="68">
                  <c:v>2788</c:v>
                </c:pt>
                <c:pt idx="69">
                  <c:v>2829</c:v>
                </c:pt>
                <c:pt idx="70">
                  <c:v>2870</c:v>
                </c:pt>
                <c:pt idx="71">
                  <c:v>2911</c:v>
                </c:pt>
                <c:pt idx="72">
                  <c:v>2952</c:v>
                </c:pt>
                <c:pt idx="73">
                  <c:v>2993</c:v>
                </c:pt>
                <c:pt idx="74">
                  <c:v>3034</c:v>
                </c:pt>
                <c:pt idx="75">
                  <c:v>3075</c:v>
                </c:pt>
                <c:pt idx="76">
                  <c:v>3116</c:v>
                </c:pt>
                <c:pt idx="77">
                  <c:v>3157</c:v>
                </c:pt>
                <c:pt idx="78">
                  <c:v>3198</c:v>
                </c:pt>
                <c:pt idx="79">
                  <c:v>3239</c:v>
                </c:pt>
                <c:pt idx="80">
                  <c:v>3280</c:v>
                </c:pt>
                <c:pt idx="81">
                  <c:v>3321</c:v>
                </c:pt>
                <c:pt idx="82">
                  <c:v>3362</c:v>
                </c:pt>
                <c:pt idx="83">
                  <c:v>3403</c:v>
                </c:pt>
                <c:pt idx="84">
                  <c:v>3444</c:v>
                </c:pt>
                <c:pt idx="85">
                  <c:v>3485</c:v>
                </c:pt>
                <c:pt idx="86">
                  <c:v>3526</c:v>
                </c:pt>
                <c:pt idx="87">
                  <c:v>3567</c:v>
                </c:pt>
                <c:pt idx="88">
                  <c:v>3608</c:v>
                </c:pt>
                <c:pt idx="89">
                  <c:v>3649</c:v>
                </c:pt>
                <c:pt idx="90">
                  <c:v>3690</c:v>
                </c:pt>
                <c:pt idx="91">
                  <c:v>3731</c:v>
                </c:pt>
                <c:pt idx="92">
                  <c:v>3772</c:v>
                </c:pt>
                <c:pt idx="93">
                  <c:v>3813</c:v>
                </c:pt>
                <c:pt idx="94">
                  <c:v>3854</c:v>
                </c:pt>
                <c:pt idx="95">
                  <c:v>3895</c:v>
                </c:pt>
                <c:pt idx="96">
                  <c:v>3936</c:v>
                </c:pt>
                <c:pt idx="97">
                  <c:v>3977</c:v>
                </c:pt>
                <c:pt idx="98">
                  <c:v>4018</c:v>
                </c:pt>
                <c:pt idx="99">
                  <c:v>4059</c:v>
                </c:pt>
                <c:pt idx="100">
                  <c:v>4100</c:v>
                </c:pt>
                <c:pt idx="101">
                  <c:v>4141</c:v>
                </c:pt>
                <c:pt idx="102">
                  <c:v>4182</c:v>
                </c:pt>
                <c:pt idx="103">
                  <c:v>4223</c:v>
                </c:pt>
                <c:pt idx="104">
                  <c:v>4264</c:v>
                </c:pt>
                <c:pt idx="105">
                  <c:v>4305</c:v>
                </c:pt>
                <c:pt idx="106">
                  <c:v>4346</c:v>
                </c:pt>
                <c:pt idx="107">
                  <c:v>4387</c:v>
                </c:pt>
                <c:pt idx="108">
                  <c:v>4428</c:v>
                </c:pt>
                <c:pt idx="109">
                  <c:v>4469</c:v>
                </c:pt>
                <c:pt idx="110">
                  <c:v>4510</c:v>
                </c:pt>
                <c:pt idx="111">
                  <c:v>4551</c:v>
                </c:pt>
                <c:pt idx="112">
                  <c:v>4592</c:v>
                </c:pt>
                <c:pt idx="113">
                  <c:v>4633</c:v>
                </c:pt>
                <c:pt idx="114">
                  <c:v>4674</c:v>
                </c:pt>
                <c:pt idx="115">
                  <c:v>4715</c:v>
                </c:pt>
                <c:pt idx="116">
                  <c:v>4756</c:v>
                </c:pt>
                <c:pt idx="117">
                  <c:v>4797</c:v>
                </c:pt>
                <c:pt idx="118">
                  <c:v>4838</c:v>
                </c:pt>
                <c:pt idx="119">
                  <c:v>4879</c:v>
                </c:pt>
                <c:pt idx="120">
                  <c:v>4920</c:v>
                </c:pt>
                <c:pt idx="121">
                  <c:v>4961</c:v>
                </c:pt>
                <c:pt idx="122">
                  <c:v>5002</c:v>
                </c:pt>
                <c:pt idx="123">
                  <c:v>5043</c:v>
                </c:pt>
                <c:pt idx="124">
                  <c:v>5084</c:v>
                </c:pt>
                <c:pt idx="125">
                  <c:v>5125</c:v>
                </c:pt>
                <c:pt idx="126">
                  <c:v>5166</c:v>
                </c:pt>
                <c:pt idx="127">
                  <c:v>5207</c:v>
                </c:pt>
                <c:pt idx="128">
                  <c:v>5248</c:v>
                </c:pt>
                <c:pt idx="129">
                  <c:v>5289</c:v>
                </c:pt>
                <c:pt idx="130">
                  <c:v>5330</c:v>
                </c:pt>
                <c:pt idx="131">
                  <c:v>5371</c:v>
                </c:pt>
                <c:pt idx="132">
                  <c:v>5412</c:v>
                </c:pt>
                <c:pt idx="133">
                  <c:v>5453</c:v>
                </c:pt>
                <c:pt idx="134">
                  <c:v>5494</c:v>
                </c:pt>
                <c:pt idx="135">
                  <c:v>5535</c:v>
                </c:pt>
                <c:pt idx="136">
                  <c:v>5576</c:v>
                </c:pt>
                <c:pt idx="137">
                  <c:v>5617</c:v>
                </c:pt>
                <c:pt idx="138">
                  <c:v>5658</c:v>
                </c:pt>
                <c:pt idx="139">
                  <c:v>5699</c:v>
                </c:pt>
                <c:pt idx="140">
                  <c:v>5740</c:v>
                </c:pt>
                <c:pt idx="141">
                  <c:v>5781</c:v>
                </c:pt>
                <c:pt idx="142">
                  <c:v>5822</c:v>
                </c:pt>
                <c:pt idx="143">
                  <c:v>5863</c:v>
                </c:pt>
                <c:pt idx="144">
                  <c:v>5904</c:v>
                </c:pt>
                <c:pt idx="145">
                  <c:v>5945</c:v>
                </c:pt>
                <c:pt idx="146">
                  <c:v>5986</c:v>
                </c:pt>
                <c:pt idx="147">
                  <c:v>6027</c:v>
                </c:pt>
                <c:pt idx="148">
                  <c:v>6068</c:v>
                </c:pt>
                <c:pt idx="149">
                  <c:v>6109</c:v>
                </c:pt>
                <c:pt idx="150">
                  <c:v>6150</c:v>
                </c:pt>
                <c:pt idx="151">
                  <c:v>6191</c:v>
                </c:pt>
                <c:pt idx="152">
                  <c:v>6232</c:v>
                </c:pt>
                <c:pt idx="153">
                  <c:v>6273</c:v>
                </c:pt>
                <c:pt idx="154">
                  <c:v>6314</c:v>
                </c:pt>
                <c:pt idx="155">
                  <c:v>6355</c:v>
                </c:pt>
                <c:pt idx="156">
                  <c:v>6396</c:v>
                </c:pt>
                <c:pt idx="157">
                  <c:v>6437</c:v>
                </c:pt>
                <c:pt idx="158">
                  <c:v>6478</c:v>
                </c:pt>
                <c:pt idx="159">
                  <c:v>6519</c:v>
                </c:pt>
                <c:pt idx="160">
                  <c:v>6560</c:v>
                </c:pt>
                <c:pt idx="161">
                  <c:v>6601</c:v>
                </c:pt>
                <c:pt idx="162">
                  <c:v>6642</c:v>
                </c:pt>
                <c:pt idx="163">
                  <c:v>6683</c:v>
                </c:pt>
                <c:pt idx="164">
                  <c:v>6724</c:v>
                </c:pt>
                <c:pt idx="165">
                  <c:v>6765</c:v>
                </c:pt>
                <c:pt idx="166">
                  <c:v>6806</c:v>
                </c:pt>
                <c:pt idx="167">
                  <c:v>6847</c:v>
                </c:pt>
                <c:pt idx="168">
                  <c:v>6888</c:v>
                </c:pt>
                <c:pt idx="169">
                  <c:v>6929</c:v>
                </c:pt>
                <c:pt idx="170">
                  <c:v>6970</c:v>
                </c:pt>
                <c:pt idx="171">
                  <c:v>7011</c:v>
                </c:pt>
                <c:pt idx="172">
                  <c:v>7052</c:v>
                </c:pt>
                <c:pt idx="173">
                  <c:v>7093</c:v>
                </c:pt>
                <c:pt idx="174">
                  <c:v>7134</c:v>
                </c:pt>
                <c:pt idx="175">
                  <c:v>7175</c:v>
                </c:pt>
                <c:pt idx="176">
                  <c:v>7216</c:v>
                </c:pt>
                <c:pt idx="177">
                  <c:v>7257</c:v>
                </c:pt>
                <c:pt idx="178">
                  <c:v>7298</c:v>
                </c:pt>
                <c:pt idx="179">
                  <c:v>7339</c:v>
                </c:pt>
                <c:pt idx="180">
                  <c:v>7380</c:v>
                </c:pt>
                <c:pt idx="181">
                  <c:v>7421</c:v>
                </c:pt>
                <c:pt idx="182">
                  <c:v>7462</c:v>
                </c:pt>
                <c:pt idx="183">
                  <c:v>7503</c:v>
                </c:pt>
                <c:pt idx="184">
                  <c:v>7544</c:v>
                </c:pt>
                <c:pt idx="185">
                  <c:v>7585</c:v>
                </c:pt>
                <c:pt idx="186">
                  <c:v>7626</c:v>
                </c:pt>
                <c:pt idx="187">
                  <c:v>7667</c:v>
                </c:pt>
                <c:pt idx="188">
                  <c:v>7708</c:v>
                </c:pt>
                <c:pt idx="189">
                  <c:v>7749</c:v>
                </c:pt>
                <c:pt idx="190">
                  <c:v>7790</c:v>
                </c:pt>
                <c:pt idx="191">
                  <c:v>7831</c:v>
                </c:pt>
                <c:pt idx="192">
                  <c:v>7872</c:v>
                </c:pt>
                <c:pt idx="193">
                  <c:v>7913</c:v>
                </c:pt>
                <c:pt idx="194">
                  <c:v>7954</c:v>
                </c:pt>
                <c:pt idx="195">
                  <c:v>7995</c:v>
                </c:pt>
                <c:pt idx="196">
                  <c:v>8036</c:v>
                </c:pt>
                <c:pt idx="197">
                  <c:v>8077</c:v>
                </c:pt>
                <c:pt idx="198">
                  <c:v>8118</c:v>
                </c:pt>
                <c:pt idx="199">
                  <c:v>8159</c:v>
                </c:pt>
                <c:pt idx="200">
                  <c:v>8200</c:v>
                </c:pt>
                <c:pt idx="201">
                  <c:v>8241</c:v>
                </c:pt>
                <c:pt idx="202">
                  <c:v>8282</c:v>
                </c:pt>
                <c:pt idx="203">
                  <c:v>8323</c:v>
                </c:pt>
                <c:pt idx="204">
                  <c:v>8364</c:v>
                </c:pt>
                <c:pt idx="205">
                  <c:v>8405</c:v>
                </c:pt>
                <c:pt idx="206">
                  <c:v>8446</c:v>
                </c:pt>
                <c:pt idx="207">
                  <c:v>8487</c:v>
                </c:pt>
                <c:pt idx="208">
                  <c:v>8528</c:v>
                </c:pt>
                <c:pt idx="209">
                  <c:v>8569</c:v>
                </c:pt>
                <c:pt idx="210">
                  <c:v>8610</c:v>
                </c:pt>
                <c:pt idx="211">
                  <c:v>8651</c:v>
                </c:pt>
                <c:pt idx="212">
                  <c:v>8692</c:v>
                </c:pt>
                <c:pt idx="213">
                  <c:v>8733</c:v>
                </c:pt>
                <c:pt idx="214">
                  <c:v>8774</c:v>
                </c:pt>
                <c:pt idx="215">
                  <c:v>8815</c:v>
                </c:pt>
                <c:pt idx="216">
                  <c:v>8856</c:v>
                </c:pt>
                <c:pt idx="217">
                  <c:v>8897</c:v>
                </c:pt>
                <c:pt idx="218">
                  <c:v>8938</c:v>
                </c:pt>
                <c:pt idx="219">
                  <c:v>8979</c:v>
                </c:pt>
                <c:pt idx="220">
                  <c:v>9020</c:v>
                </c:pt>
                <c:pt idx="221">
                  <c:v>9061</c:v>
                </c:pt>
                <c:pt idx="222">
                  <c:v>9102</c:v>
                </c:pt>
                <c:pt idx="223">
                  <c:v>9143</c:v>
                </c:pt>
                <c:pt idx="224">
                  <c:v>9184</c:v>
                </c:pt>
                <c:pt idx="225">
                  <c:v>9225</c:v>
                </c:pt>
                <c:pt idx="226">
                  <c:v>9266</c:v>
                </c:pt>
                <c:pt idx="227">
                  <c:v>9307</c:v>
                </c:pt>
                <c:pt idx="228">
                  <c:v>9348</c:v>
                </c:pt>
                <c:pt idx="229">
                  <c:v>9389</c:v>
                </c:pt>
                <c:pt idx="230">
                  <c:v>9430</c:v>
                </c:pt>
                <c:pt idx="231">
                  <c:v>9471</c:v>
                </c:pt>
                <c:pt idx="232">
                  <c:v>9512</c:v>
                </c:pt>
                <c:pt idx="233">
                  <c:v>9553</c:v>
                </c:pt>
                <c:pt idx="234">
                  <c:v>9594</c:v>
                </c:pt>
                <c:pt idx="235">
                  <c:v>9635</c:v>
                </c:pt>
                <c:pt idx="236">
                  <c:v>9676</c:v>
                </c:pt>
                <c:pt idx="237">
                  <c:v>9717</c:v>
                </c:pt>
                <c:pt idx="238">
                  <c:v>9758</c:v>
                </c:pt>
                <c:pt idx="239">
                  <c:v>9799</c:v>
                </c:pt>
                <c:pt idx="240">
                  <c:v>9840</c:v>
                </c:pt>
                <c:pt idx="241">
                  <c:v>9881</c:v>
                </c:pt>
                <c:pt idx="242">
                  <c:v>9922</c:v>
                </c:pt>
                <c:pt idx="243">
                  <c:v>9963</c:v>
                </c:pt>
                <c:pt idx="244">
                  <c:v>10004</c:v>
                </c:pt>
                <c:pt idx="245">
                  <c:v>10045</c:v>
                </c:pt>
                <c:pt idx="246">
                  <c:v>10086</c:v>
                </c:pt>
                <c:pt idx="247">
                  <c:v>10127</c:v>
                </c:pt>
                <c:pt idx="248">
                  <c:v>10168</c:v>
                </c:pt>
                <c:pt idx="249">
                  <c:v>10209</c:v>
                </c:pt>
                <c:pt idx="250">
                  <c:v>10250</c:v>
                </c:pt>
                <c:pt idx="251">
                  <c:v>10291</c:v>
                </c:pt>
                <c:pt idx="252">
                  <c:v>10332</c:v>
                </c:pt>
                <c:pt idx="253">
                  <c:v>10373</c:v>
                </c:pt>
                <c:pt idx="254">
                  <c:v>10414</c:v>
                </c:pt>
                <c:pt idx="255">
                  <c:v>10455</c:v>
                </c:pt>
                <c:pt idx="256">
                  <c:v>10496</c:v>
                </c:pt>
                <c:pt idx="257">
                  <c:v>10537</c:v>
                </c:pt>
                <c:pt idx="258">
                  <c:v>10578</c:v>
                </c:pt>
                <c:pt idx="259">
                  <c:v>10619</c:v>
                </c:pt>
                <c:pt idx="260">
                  <c:v>10660</c:v>
                </c:pt>
                <c:pt idx="261">
                  <c:v>10701</c:v>
                </c:pt>
                <c:pt idx="262">
                  <c:v>10742</c:v>
                </c:pt>
                <c:pt idx="263">
                  <c:v>10783</c:v>
                </c:pt>
                <c:pt idx="264">
                  <c:v>10824</c:v>
                </c:pt>
                <c:pt idx="265">
                  <c:v>10865</c:v>
                </c:pt>
                <c:pt idx="266">
                  <c:v>10906</c:v>
                </c:pt>
                <c:pt idx="267">
                  <c:v>10947</c:v>
                </c:pt>
                <c:pt idx="268">
                  <c:v>10988</c:v>
                </c:pt>
                <c:pt idx="269">
                  <c:v>11029</c:v>
                </c:pt>
                <c:pt idx="270">
                  <c:v>11070</c:v>
                </c:pt>
                <c:pt idx="271">
                  <c:v>11111</c:v>
                </c:pt>
                <c:pt idx="272">
                  <c:v>11152</c:v>
                </c:pt>
                <c:pt idx="273">
                  <c:v>11193</c:v>
                </c:pt>
                <c:pt idx="274">
                  <c:v>11234</c:v>
                </c:pt>
                <c:pt idx="275">
                  <c:v>11275</c:v>
                </c:pt>
                <c:pt idx="276">
                  <c:v>11316</c:v>
                </c:pt>
                <c:pt idx="277">
                  <c:v>11357</c:v>
                </c:pt>
                <c:pt idx="278">
                  <c:v>11398</c:v>
                </c:pt>
                <c:pt idx="279">
                  <c:v>11439</c:v>
                </c:pt>
                <c:pt idx="280">
                  <c:v>11480</c:v>
                </c:pt>
                <c:pt idx="281">
                  <c:v>11521</c:v>
                </c:pt>
                <c:pt idx="282">
                  <c:v>11562</c:v>
                </c:pt>
                <c:pt idx="283">
                  <c:v>11603</c:v>
                </c:pt>
                <c:pt idx="284">
                  <c:v>11644</c:v>
                </c:pt>
                <c:pt idx="285">
                  <c:v>11685</c:v>
                </c:pt>
                <c:pt idx="286">
                  <c:v>11726</c:v>
                </c:pt>
                <c:pt idx="287">
                  <c:v>11767</c:v>
                </c:pt>
                <c:pt idx="288">
                  <c:v>11808</c:v>
                </c:pt>
                <c:pt idx="289">
                  <c:v>11849</c:v>
                </c:pt>
                <c:pt idx="290">
                  <c:v>11890</c:v>
                </c:pt>
                <c:pt idx="291">
                  <c:v>11931</c:v>
                </c:pt>
                <c:pt idx="292">
                  <c:v>11972</c:v>
                </c:pt>
                <c:pt idx="293">
                  <c:v>12013</c:v>
                </c:pt>
                <c:pt idx="294">
                  <c:v>12054</c:v>
                </c:pt>
                <c:pt idx="295">
                  <c:v>12095</c:v>
                </c:pt>
                <c:pt idx="296">
                  <c:v>12136</c:v>
                </c:pt>
                <c:pt idx="297">
                  <c:v>12177</c:v>
                </c:pt>
                <c:pt idx="298">
                  <c:v>12218</c:v>
                </c:pt>
                <c:pt idx="299">
                  <c:v>12259</c:v>
                </c:pt>
                <c:pt idx="300">
                  <c:v>12300</c:v>
                </c:pt>
                <c:pt idx="301">
                  <c:v>12341</c:v>
                </c:pt>
                <c:pt idx="302">
                  <c:v>12382</c:v>
                </c:pt>
                <c:pt idx="303">
                  <c:v>12423</c:v>
                </c:pt>
                <c:pt idx="304">
                  <c:v>12464</c:v>
                </c:pt>
                <c:pt idx="305">
                  <c:v>12505</c:v>
                </c:pt>
                <c:pt idx="306">
                  <c:v>12546</c:v>
                </c:pt>
                <c:pt idx="307">
                  <c:v>12587</c:v>
                </c:pt>
                <c:pt idx="308">
                  <c:v>12628</c:v>
                </c:pt>
                <c:pt idx="309">
                  <c:v>12669</c:v>
                </c:pt>
                <c:pt idx="310">
                  <c:v>12710</c:v>
                </c:pt>
                <c:pt idx="311">
                  <c:v>12751</c:v>
                </c:pt>
                <c:pt idx="312">
                  <c:v>12792</c:v>
                </c:pt>
                <c:pt idx="313">
                  <c:v>12833</c:v>
                </c:pt>
                <c:pt idx="314">
                  <c:v>12874</c:v>
                </c:pt>
                <c:pt idx="315">
                  <c:v>12915</c:v>
                </c:pt>
                <c:pt idx="316">
                  <c:v>12956</c:v>
                </c:pt>
                <c:pt idx="317">
                  <c:v>12997</c:v>
                </c:pt>
                <c:pt idx="318">
                  <c:v>13038</c:v>
                </c:pt>
                <c:pt idx="319">
                  <c:v>13079</c:v>
                </c:pt>
                <c:pt idx="320">
                  <c:v>13120</c:v>
                </c:pt>
                <c:pt idx="321">
                  <c:v>13161</c:v>
                </c:pt>
                <c:pt idx="322">
                  <c:v>13202</c:v>
                </c:pt>
                <c:pt idx="323">
                  <c:v>13243</c:v>
                </c:pt>
                <c:pt idx="324">
                  <c:v>13284</c:v>
                </c:pt>
                <c:pt idx="325">
                  <c:v>13325</c:v>
                </c:pt>
                <c:pt idx="326">
                  <c:v>13366</c:v>
                </c:pt>
                <c:pt idx="327">
                  <c:v>13407</c:v>
                </c:pt>
                <c:pt idx="328">
                  <c:v>13448</c:v>
                </c:pt>
                <c:pt idx="329">
                  <c:v>13489</c:v>
                </c:pt>
                <c:pt idx="330">
                  <c:v>13530</c:v>
                </c:pt>
                <c:pt idx="331">
                  <c:v>13571</c:v>
                </c:pt>
                <c:pt idx="332">
                  <c:v>13612</c:v>
                </c:pt>
                <c:pt idx="333">
                  <c:v>13653</c:v>
                </c:pt>
                <c:pt idx="334">
                  <c:v>13694</c:v>
                </c:pt>
                <c:pt idx="335">
                  <c:v>13735</c:v>
                </c:pt>
                <c:pt idx="336">
                  <c:v>13776</c:v>
                </c:pt>
                <c:pt idx="337">
                  <c:v>13817</c:v>
                </c:pt>
                <c:pt idx="338">
                  <c:v>13858</c:v>
                </c:pt>
                <c:pt idx="339">
                  <c:v>13899</c:v>
                </c:pt>
                <c:pt idx="340">
                  <c:v>13940</c:v>
                </c:pt>
                <c:pt idx="341">
                  <c:v>13981</c:v>
                </c:pt>
                <c:pt idx="342">
                  <c:v>14022</c:v>
                </c:pt>
                <c:pt idx="343">
                  <c:v>14063</c:v>
                </c:pt>
                <c:pt idx="344">
                  <c:v>14104</c:v>
                </c:pt>
                <c:pt idx="345">
                  <c:v>14145</c:v>
                </c:pt>
                <c:pt idx="346">
                  <c:v>14186</c:v>
                </c:pt>
                <c:pt idx="347">
                  <c:v>14227</c:v>
                </c:pt>
                <c:pt idx="348">
                  <c:v>14268</c:v>
                </c:pt>
                <c:pt idx="349">
                  <c:v>14309</c:v>
                </c:pt>
                <c:pt idx="350">
                  <c:v>14350</c:v>
                </c:pt>
                <c:pt idx="351">
                  <c:v>14391</c:v>
                </c:pt>
                <c:pt idx="352">
                  <c:v>14432</c:v>
                </c:pt>
                <c:pt idx="353">
                  <c:v>14473</c:v>
                </c:pt>
                <c:pt idx="354">
                  <c:v>14514</c:v>
                </c:pt>
                <c:pt idx="355">
                  <c:v>14555</c:v>
                </c:pt>
                <c:pt idx="356">
                  <c:v>14596</c:v>
                </c:pt>
                <c:pt idx="357">
                  <c:v>14637</c:v>
                </c:pt>
                <c:pt idx="358">
                  <c:v>14678</c:v>
                </c:pt>
                <c:pt idx="359">
                  <c:v>14719</c:v>
                </c:pt>
                <c:pt idx="360">
                  <c:v>14760</c:v>
                </c:pt>
                <c:pt idx="361">
                  <c:v>14801</c:v>
                </c:pt>
                <c:pt idx="362">
                  <c:v>14842</c:v>
                </c:pt>
                <c:pt idx="363">
                  <c:v>14883</c:v>
                </c:pt>
                <c:pt idx="364">
                  <c:v>14924</c:v>
                </c:pt>
                <c:pt idx="365">
                  <c:v>14965</c:v>
                </c:pt>
                <c:pt idx="366">
                  <c:v>15006</c:v>
                </c:pt>
                <c:pt idx="367">
                  <c:v>15047</c:v>
                </c:pt>
                <c:pt idx="368">
                  <c:v>15088</c:v>
                </c:pt>
                <c:pt idx="369">
                  <c:v>15129</c:v>
                </c:pt>
                <c:pt idx="370">
                  <c:v>15170</c:v>
                </c:pt>
                <c:pt idx="371">
                  <c:v>15211</c:v>
                </c:pt>
                <c:pt idx="372">
                  <c:v>15252</c:v>
                </c:pt>
                <c:pt idx="373">
                  <c:v>15293</c:v>
                </c:pt>
                <c:pt idx="374">
                  <c:v>15334</c:v>
                </c:pt>
                <c:pt idx="375">
                  <c:v>15375</c:v>
                </c:pt>
                <c:pt idx="376">
                  <c:v>15416</c:v>
                </c:pt>
                <c:pt idx="377">
                  <c:v>15457</c:v>
                </c:pt>
                <c:pt idx="378">
                  <c:v>15498</c:v>
                </c:pt>
                <c:pt idx="379">
                  <c:v>15539</c:v>
                </c:pt>
                <c:pt idx="380">
                  <c:v>15580</c:v>
                </c:pt>
                <c:pt idx="381">
                  <c:v>15621</c:v>
                </c:pt>
                <c:pt idx="382">
                  <c:v>15662</c:v>
                </c:pt>
                <c:pt idx="383">
                  <c:v>15703</c:v>
                </c:pt>
                <c:pt idx="384">
                  <c:v>15744</c:v>
                </c:pt>
                <c:pt idx="385">
                  <c:v>15785</c:v>
                </c:pt>
                <c:pt idx="386">
                  <c:v>15826</c:v>
                </c:pt>
                <c:pt idx="387">
                  <c:v>15867</c:v>
                </c:pt>
                <c:pt idx="388">
                  <c:v>15908</c:v>
                </c:pt>
                <c:pt idx="389">
                  <c:v>15949</c:v>
                </c:pt>
                <c:pt idx="390">
                  <c:v>15990</c:v>
                </c:pt>
                <c:pt idx="391">
                  <c:v>16031</c:v>
                </c:pt>
                <c:pt idx="392">
                  <c:v>16072</c:v>
                </c:pt>
                <c:pt idx="393">
                  <c:v>16113</c:v>
                </c:pt>
                <c:pt idx="394">
                  <c:v>16154</c:v>
                </c:pt>
                <c:pt idx="395">
                  <c:v>16195</c:v>
                </c:pt>
                <c:pt idx="396">
                  <c:v>16236</c:v>
                </c:pt>
                <c:pt idx="397">
                  <c:v>16277</c:v>
                </c:pt>
                <c:pt idx="398">
                  <c:v>16318</c:v>
                </c:pt>
                <c:pt idx="399">
                  <c:v>16359</c:v>
                </c:pt>
                <c:pt idx="400">
                  <c:v>16400</c:v>
                </c:pt>
                <c:pt idx="401">
                  <c:v>16441</c:v>
                </c:pt>
                <c:pt idx="402">
                  <c:v>16482</c:v>
                </c:pt>
                <c:pt idx="403">
                  <c:v>16523</c:v>
                </c:pt>
                <c:pt idx="404">
                  <c:v>16564</c:v>
                </c:pt>
                <c:pt idx="405">
                  <c:v>16605</c:v>
                </c:pt>
                <c:pt idx="406">
                  <c:v>16646</c:v>
                </c:pt>
                <c:pt idx="407">
                  <c:v>16687</c:v>
                </c:pt>
                <c:pt idx="408">
                  <c:v>16728</c:v>
                </c:pt>
                <c:pt idx="409">
                  <c:v>16769</c:v>
                </c:pt>
                <c:pt idx="410">
                  <c:v>16810</c:v>
                </c:pt>
                <c:pt idx="411">
                  <c:v>16851</c:v>
                </c:pt>
                <c:pt idx="412">
                  <c:v>16892</c:v>
                </c:pt>
                <c:pt idx="413">
                  <c:v>16933</c:v>
                </c:pt>
                <c:pt idx="414">
                  <c:v>16974</c:v>
                </c:pt>
                <c:pt idx="415">
                  <c:v>17015</c:v>
                </c:pt>
                <c:pt idx="416">
                  <c:v>17056</c:v>
                </c:pt>
                <c:pt idx="417">
                  <c:v>17097</c:v>
                </c:pt>
                <c:pt idx="418">
                  <c:v>17138</c:v>
                </c:pt>
                <c:pt idx="419">
                  <c:v>17179</c:v>
                </c:pt>
                <c:pt idx="420">
                  <c:v>17220</c:v>
                </c:pt>
                <c:pt idx="421">
                  <c:v>17261</c:v>
                </c:pt>
                <c:pt idx="422">
                  <c:v>17302</c:v>
                </c:pt>
                <c:pt idx="423">
                  <c:v>17343</c:v>
                </c:pt>
                <c:pt idx="424">
                  <c:v>17384</c:v>
                </c:pt>
                <c:pt idx="425">
                  <c:v>17425</c:v>
                </c:pt>
                <c:pt idx="426">
                  <c:v>17466</c:v>
                </c:pt>
                <c:pt idx="427">
                  <c:v>17507</c:v>
                </c:pt>
                <c:pt idx="428">
                  <c:v>17548</c:v>
                </c:pt>
                <c:pt idx="429">
                  <c:v>17589</c:v>
                </c:pt>
                <c:pt idx="430">
                  <c:v>17630</c:v>
                </c:pt>
                <c:pt idx="431">
                  <c:v>17671</c:v>
                </c:pt>
                <c:pt idx="432">
                  <c:v>17712</c:v>
                </c:pt>
                <c:pt idx="433">
                  <c:v>17753</c:v>
                </c:pt>
                <c:pt idx="434">
                  <c:v>17794</c:v>
                </c:pt>
                <c:pt idx="435">
                  <c:v>17835</c:v>
                </c:pt>
                <c:pt idx="436">
                  <c:v>17876</c:v>
                </c:pt>
                <c:pt idx="437">
                  <c:v>17917</c:v>
                </c:pt>
                <c:pt idx="438">
                  <c:v>17958</c:v>
                </c:pt>
                <c:pt idx="439">
                  <c:v>17999</c:v>
                </c:pt>
                <c:pt idx="440">
                  <c:v>18040</c:v>
                </c:pt>
                <c:pt idx="441">
                  <c:v>18081</c:v>
                </c:pt>
                <c:pt idx="442">
                  <c:v>18122</c:v>
                </c:pt>
                <c:pt idx="443">
                  <c:v>18163</c:v>
                </c:pt>
                <c:pt idx="444">
                  <c:v>18204</c:v>
                </c:pt>
                <c:pt idx="445">
                  <c:v>18245</c:v>
                </c:pt>
                <c:pt idx="446">
                  <c:v>18286</c:v>
                </c:pt>
                <c:pt idx="447">
                  <c:v>18327</c:v>
                </c:pt>
                <c:pt idx="448">
                  <c:v>18368</c:v>
                </c:pt>
                <c:pt idx="449">
                  <c:v>18409</c:v>
                </c:pt>
                <c:pt idx="450">
                  <c:v>18450</c:v>
                </c:pt>
                <c:pt idx="451">
                  <c:v>18491</c:v>
                </c:pt>
                <c:pt idx="452">
                  <c:v>18532</c:v>
                </c:pt>
                <c:pt idx="453">
                  <c:v>18573</c:v>
                </c:pt>
                <c:pt idx="454">
                  <c:v>18614</c:v>
                </c:pt>
                <c:pt idx="455">
                  <c:v>18655</c:v>
                </c:pt>
                <c:pt idx="456">
                  <c:v>18696</c:v>
                </c:pt>
                <c:pt idx="457">
                  <c:v>18737</c:v>
                </c:pt>
                <c:pt idx="458">
                  <c:v>18778</c:v>
                </c:pt>
                <c:pt idx="459">
                  <c:v>18819</c:v>
                </c:pt>
                <c:pt idx="460">
                  <c:v>18860</c:v>
                </c:pt>
                <c:pt idx="461">
                  <c:v>18901</c:v>
                </c:pt>
                <c:pt idx="462">
                  <c:v>18942</c:v>
                </c:pt>
                <c:pt idx="463">
                  <c:v>18983</c:v>
                </c:pt>
                <c:pt idx="464">
                  <c:v>19024</c:v>
                </c:pt>
                <c:pt idx="465">
                  <c:v>19065</c:v>
                </c:pt>
                <c:pt idx="466">
                  <c:v>19106</c:v>
                </c:pt>
                <c:pt idx="467">
                  <c:v>19147</c:v>
                </c:pt>
                <c:pt idx="468">
                  <c:v>19188</c:v>
                </c:pt>
                <c:pt idx="469">
                  <c:v>19229</c:v>
                </c:pt>
                <c:pt idx="470">
                  <c:v>19270</c:v>
                </c:pt>
                <c:pt idx="471">
                  <c:v>19311</c:v>
                </c:pt>
                <c:pt idx="472">
                  <c:v>19352</c:v>
                </c:pt>
                <c:pt idx="473">
                  <c:v>19393</c:v>
                </c:pt>
                <c:pt idx="474">
                  <c:v>19434</c:v>
                </c:pt>
                <c:pt idx="475">
                  <c:v>19475</c:v>
                </c:pt>
                <c:pt idx="476">
                  <c:v>19516</c:v>
                </c:pt>
                <c:pt idx="477">
                  <c:v>19557</c:v>
                </c:pt>
                <c:pt idx="478">
                  <c:v>19598</c:v>
                </c:pt>
                <c:pt idx="479">
                  <c:v>19639</c:v>
                </c:pt>
                <c:pt idx="480">
                  <c:v>19680</c:v>
                </c:pt>
                <c:pt idx="481">
                  <c:v>19721</c:v>
                </c:pt>
                <c:pt idx="482">
                  <c:v>19762</c:v>
                </c:pt>
                <c:pt idx="483">
                  <c:v>19803</c:v>
                </c:pt>
                <c:pt idx="484">
                  <c:v>19844</c:v>
                </c:pt>
                <c:pt idx="485">
                  <c:v>19885</c:v>
                </c:pt>
                <c:pt idx="486">
                  <c:v>19926</c:v>
                </c:pt>
                <c:pt idx="487">
                  <c:v>19967</c:v>
                </c:pt>
                <c:pt idx="488">
                  <c:v>20008</c:v>
                </c:pt>
                <c:pt idx="489">
                  <c:v>20049</c:v>
                </c:pt>
                <c:pt idx="490">
                  <c:v>20090</c:v>
                </c:pt>
                <c:pt idx="491">
                  <c:v>20131</c:v>
                </c:pt>
                <c:pt idx="492">
                  <c:v>20172</c:v>
                </c:pt>
                <c:pt idx="493">
                  <c:v>20213</c:v>
                </c:pt>
                <c:pt idx="494">
                  <c:v>20254</c:v>
                </c:pt>
                <c:pt idx="495">
                  <c:v>20295</c:v>
                </c:pt>
                <c:pt idx="496">
                  <c:v>20336</c:v>
                </c:pt>
                <c:pt idx="497">
                  <c:v>20377</c:v>
                </c:pt>
                <c:pt idx="498">
                  <c:v>20418</c:v>
                </c:pt>
                <c:pt idx="499">
                  <c:v>20459</c:v>
                </c:pt>
                <c:pt idx="500">
                  <c:v>20500</c:v>
                </c:pt>
              </c:numCache>
            </c:numRef>
          </c:xVal>
          <c:yVal>
            <c:numRef>
              <c:f>'310.A0'!$Y$6:$Y$506</c:f>
              <c:numCache>
                <c:formatCode>0.00</c:formatCode>
                <c:ptCount val="501"/>
                <c:pt idx="0">
                  <c:v>0</c:v>
                </c:pt>
                <c:pt idx="1">
                  <c:v>6.3344999999999999E-2</c:v>
                </c:pt>
                <c:pt idx="2">
                  <c:v>0.12669</c:v>
                </c:pt>
                <c:pt idx="3">
                  <c:v>0.19003499999999998</c:v>
                </c:pt>
                <c:pt idx="4">
                  <c:v>0.25337999999999999</c:v>
                </c:pt>
                <c:pt idx="5">
                  <c:v>0.31672499999999998</c:v>
                </c:pt>
                <c:pt idx="6">
                  <c:v>0.38006999999999996</c:v>
                </c:pt>
                <c:pt idx="7">
                  <c:v>0.443415</c:v>
                </c:pt>
                <c:pt idx="8">
                  <c:v>0.50675999999999999</c:v>
                </c:pt>
                <c:pt idx="9">
                  <c:v>0.57010499999999997</c:v>
                </c:pt>
                <c:pt idx="10">
                  <c:v>0.63344999999999996</c:v>
                </c:pt>
                <c:pt idx="11">
                  <c:v>0.69679499999999994</c:v>
                </c:pt>
                <c:pt idx="12">
                  <c:v>0.76013999999999993</c:v>
                </c:pt>
                <c:pt idx="13">
                  <c:v>0.82348499999999991</c:v>
                </c:pt>
                <c:pt idx="14">
                  <c:v>0.88683000000000001</c:v>
                </c:pt>
                <c:pt idx="15">
                  <c:v>0.95017499999999999</c:v>
                </c:pt>
                <c:pt idx="16">
                  <c:v>1.01352</c:v>
                </c:pt>
                <c:pt idx="17">
                  <c:v>1.076865</c:v>
                </c:pt>
                <c:pt idx="18">
                  <c:v>1.1402099999999999</c:v>
                </c:pt>
                <c:pt idx="19">
                  <c:v>1.2035549999999999</c:v>
                </c:pt>
                <c:pt idx="20">
                  <c:v>1.2668999999999999</c:v>
                </c:pt>
                <c:pt idx="21">
                  <c:v>1.3302449999999999</c:v>
                </c:pt>
                <c:pt idx="22">
                  <c:v>1.3935899999999999</c:v>
                </c:pt>
                <c:pt idx="23">
                  <c:v>1.4569349999999999</c:v>
                </c:pt>
                <c:pt idx="24">
                  <c:v>1.5202799999999999</c:v>
                </c:pt>
                <c:pt idx="25">
                  <c:v>1.5836249999999998</c:v>
                </c:pt>
                <c:pt idx="26">
                  <c:v>1.6469699999999998</c:v>
                </c:pt>
                <c:pt idx="27">
                  <c:v>1.710315</c:v>
                </c:pt>
                <c:pt idx="28">
                  <c:v>1.77366</c:v>
                </c:pt>
                <c:pt idx="29">
                  <c:v>1.837005</c:v>
                </c:pt>
                <c:pt idx="30">
                  <c:v>1.90035</c:v>
                </c:pt>
                <c:pt idx="31">
                  <c:v>1.963695</c:v>
                </c:pt>
                <c:pt idx="32">
                  <c:v>2.02704</c:v>
                </c:pt>
                <c:pt idx="33">
                  <c:v>2.0903849999999999</c:v>
                </c:pt>
                <c:pt idx="34">
                  <c:v>2.1537299999999999</c:v>
                </c:pt>
                <c:pt idx="35">
                  <c:v>2.2170749999999999</c:v>
                </c:pt>
                <c:pt idx="36">
                  <c:v>2.2804199999999999</c:v>
                </c:pt>
                <c:pt idx="37">
                  <c:v>2.3437649999999999</c:v>
                </c:pt>
                <c:pt idx="38">
                  <c:v>2.4071099999999999</c:v>
                </c:pt>
                <c:pt idx="39">
                  <c:v>2.4704549999999998</c:v>
                </c:pt>
                <c:pt idx="40">
                  <c:v>2.5337999999999998</c:v>
                </c:pt>
                <c:pt idx="41">
                  <c:v>2.5971449999999998</c:v>
                </c:pt>
                <c:pt idx="42">
                  <c:v>2.6604899999999998</c:v>
                </c:pt>
                <c:pt idx="43">
                  <c:v>2.7238349999999998</c:v>
                </c:pt>
                <c:pt idx="44">
                  <c:v>2.7871799999999998</c:v>
                </c:pt>
                <c:pt idx="45">
                  <c:v>2.8505249999999998</c:v>
                </c:pt>
                <c:pt idx="46">
                  <c:v>2.9138699999999997</c:v>
                </c:pt>
                <c:pt idx="47">
                  <c:v>2.9772149999999997</c:v>
                </c:pt>
                <c:pt idx="48">
                  <c:v>3.0405599999999997</c:v>
                </c:pt>
                <c:pt idx="49">
                  <c:v>3.1039049999999997</c:v>
                </c:pt>
                <c:pt idx="50">
                  <c:v>3.1672499999999997</c:v>
                </c:pt>
                <c:pt idx="51">
                  <c:v>3.2305949999999997</c:v>
                </c:pt>
                <c:pt idx="52">
                  <c:v>3.2939399999999996</c:v>
                </c:pt>
                <c:pt idx="53">
                  <c:v>3.3572850000000001</c:v>
                </c:pt>
                <c:pt idx="54">
                  <c:v>3.4206300000000001</c:v>
                </c:pt>
                <c:pt idx="55">
                  <c:v>3.483975</c:v>
                </c:pt>
                <c:pt idx="56">
                  <c:v>3.54732</c:v>
                </c:pt>
                <c:pt idx="57">
                  <c:v>3.610665</c:v>
                </c:pt>
                <c:pt idx="58">
                  <c:v>3.67401</c:v>
                </c:pt>
                <c:pt idx="59">
                  <c:v>3.737355</c:v>
                </c:pt>
                <c:pt idx="60">
                  <c:v>3.8007</c:v>
                </c:pt>
                <c:pt idx="61">
                  <c:v>3.864045</c:v>
                </c:pt>
                <c:pt idx="62">
                  <c:v>3.9273899999999999</c:v>
                </c:pt>
                <c:pt idx="63">
                  <c:v>3.9907349999999999</c:v>
                </c:pt>
                <c:pt idx="64">
                  <c:v>4.0540799999999999</c:v>
                </c:pt>
                <c:pt idx="65">
                  <c:v>4.1174249999999999</c:v>
                </c:pt>
                <c:pt idx="66">
                  <c:v>4.1807699999999999</c:v>
                </c:pt>
                <c:pt idx="67">
                  <c:v>4.2441149999999999</c:v>
                </c:pt>
                <c:pt idx="68">
                  <c:v>4.3074599999999998</c:v>
                </c:pt>
                <c:pt idx="69">
                  <c:v>4.3708049999999998</c:v>
                </c:pt>
                <c:pt idx="70">
                  <c:v>4.4341499999999998</c:v>
                </c:pt>
                <c:pt idx="71">
                  <c:v>4.4974949999999998</c:v>
                </c:pt>
                <c:pt idx="72">
                  <c:v>4.5608399999999998</c:v>
                </c:pt>
                <c:pt idx="73">
                  <c:v>4.6241849999999998</c:v>
                </c:pt>
                <c:pt idx="74">
                  <c:v>4.6875299999999998</c:v>
                </c:pt>
                <c:pt idx="75">
                  <c:v>4.7508749999999997</c:v>
                </c:pt>
                <c:pt idx="76">
                  <c:v>4.8142199999999997</c:v>
                </c:pt>
                <c:pt idx="77">
                  <c:v>4.8775649999999997</c:v>
                </c:pt>
                <c:pt idx="78">
                  <c:v>4.9409099999999997</c:v>
                </c:pt>
                <c:pt idx="79">
                  <c:v>5.0042549999999997</c:v>
                </c:pt>
                <c:pt idx="80">
                  <c:v>5.0675999999999997</c:v>
                </c:pt>
                <c:pt idx="81">
                  <c:v>5.1309449999999996</c:v>
                </c:pt>
                <c:pt idx="82">
                  <c:v>5.1942899999999996</c:v>
                </c:pt>
                <c:pt idx="83">
                  <c:v>5.2576349999999996</c:v>
                </c:pt>
                <c:pt idx="84">
                  <c:v>5.3209799999999996</c:v>
                </c:pt>
                <c:pt idx="85">
                  <c:v>5.3843249999999996</c:v>
                </c:pt>
                <c:pt idx="86">
                  <c:v>5.4476699999999996</c:v>
                </c:pt>
                <c:pt idx="87">
                  <c:v>5.5110149999999996</c:v>
                </c:pt>
                <c:pt idx="88">
                  <c:v>5.5743599999999995</c:v>
                </c:pt>
                <c:pt idx="89">
                  <c:v>5.6377049999999995</c:v>
                </c:pt>
                <c:pt idx="90">
                  <c:v>5.7010499999999995</c:v>
                </c:pt>
                <c:pt idx="91">
                  <c:v>5.7643949999999995</c:v>
                </c:pt>
                <c:pt idx="92">
                  <c:v>5.8277399999999995</c:v>
                </c:pt>
                <c:pt idx="93">
                  <c:v>5.8910849999999995</c:v>
                </c:pt>
                <c:pt idx="94">
                  <c:v>5.9544299999999994</c:v>
                </c:pt>
                <c:pt idx="95">
                  <c:v>6.0177749999999994</c:v>
                </c:pt>
                <c:pt idx="96">
                  <c:v>6.0811199999999994</c:v>
                </c:pt>
                <c:pt idx="97">
                  <c:v>6.1444649999999994</c:v>
                </c:pt>
                <c:pt idx="98">
                  <c:v>6.2078099999999994</c:v>
                </c:pt>
                <c:pt idx="99">
                  <c:v>6.2711549999999994</c:v>
                </c:pt>
                <c:pt idx="100">
                  <c:v>6.3344999999999994</c:v>
                </c:pt>
                <c:pt idx="101">
                  <c:v>6.3978449999999993</c:v>
                </c:pt>
                <c:pt idx="102">
                  <c:v>6.4611899999999993</c:v>
                </c:pt>
                <c:pt idx="103">
                  <c:v>6.5245349999999993</c:v>
                </c:pt>
                <c:pt idx="104">
                  <c:v>6.5878799999999993</c:v>
                </c:pt>
                <c:pt idx="105">
                  <c:v>6.6512249999999993</c:v>
                </c:pt>
                <c:pt idx="106">
                  <c:v>6.7145700000000001</c:v>
                </c:pt>
                <c:pt idx="107">
                  <c:v>6.7779150000000001</c:v>
                </c:pt>
                <c:pt idx="108">
                  <c:v>6.8412600000000001</c:v>
                </c:pt>
                <c:pt idx="109">
                  <c:v>6.9046050000000001</c:v>
                </c:pt>
                <c:pt idx="110">
                  <c:v>6.9679500000000001</c:v>
                </c:pt>
                <c:pt idx="111">
                  <c:v>7.0312950000000001</c:v>
                </c:pt>
                <c:pt idx="112">
                  <c:v>6.640352</c:v>
                </c:pt>
                <c:pt idx="113">
                  <c:v>6.7031230000000006</c:v>
                </c:pt>
                <c:pt idx="114">
                  <c:v>6.7658940000000003</c:v>
                </c:pt>
                <c:pt idx="115">
                  <c:v>6.8286650000000009</c:v>
                </c:pt>
                <c:pt idx="116">
                  <c:v>6.8914360000000006</c:v>
                </c:pt>
                <c:pt idx="117">
                  <c:v>6.9542070000000002</c:v>
                </c:pt>
                <c:pt idx="118">
                  <c:v>7.0169780000000008</c:v>
                </c:pt>
                <c:pt idx="119">
                  <c:v>7.0797490000000005</c:v>
                </c:pt>
                <c:pt idx="120">
                  <c:v>7.1425200000000002</c:v>
                </c:pt>
                <c:pt idx="121">
                  <c:v>7.2052910000000008</c:v>
                </c:pt>
                <c:pt idx="122">
                  <c:v>7.2680620000000005</c:v>
                </c:pt>
                <c:pt idx="123">
                  <c:v>7.3308330000000002</c:v>
                </c:pt>
                <c:pt idx="124">
                  <c:v>7.3936040000000007</c:v>
                </c:pt>
                <c:pt idx="125">
                  <c:v>7.4563750000000004</c:v>
                </c:pt>
                <c:pt idx="126">
                  <c:v>7.5191460000000001</c:v>
                </c:pt>
                <c:pt idx="127">
                  <c:v>7.5819170000000007</c:v>
                </c:pt>
                <c:pt idx="128">
                  <c:v>7.6446880000000013</c:v>
                </c:pt>
                <c:pt idx="129">
                  <c:v>7.7074590000000009</c:v>
                </c:pt>
                <c:pt idx="130">
                  <c:v>7.7702300000000006</c:v>
                </c:pt>
                <c:pt idx="131">
                  <c:v>7.8330010000000003</c:v>
                </c:pt>
                <c:pt idx="132">
                  <c:v>7.895772</c:v>
                </c:pt>
                <c:pt idx="133">
                  <c:v>7.9585429999999997</c:v>
                </c:pt>
                <c:pt idx="134">
                  <c:v>8.0213140000000003</c:v>
                </c:pt>
                <c:pt idx="135">
                  <c:v>8.084085</c:v>
                </c:pt>
                <c:pt idx="136">
                  <c:v>8.1468559999999997</c:v>
                </c:pt>
                <c:pt idx="137">
                  <c:v>8.2096269999999993</c:v>
                </c:pt>
                <c:pt idx="138">
                  <c:v>8.272397999999999</c:v>
                </c:pt>
                <c:pt idx="139">
                  <c:v>8.3351689999999987</c:v>
                </c:pt>
                <c:pt idx="140">
                  <c:v>8.3979400000000002</c:v>
                </c:pt>
                <c:pt idx="141">
                  <c:v>8.4607109999999999</c:v>
                </c:pt>
                <c:pt idx="142">
                  <c:v>8.5234819999999996</c:v>
                </c:pt>
                <c:pt idx="143">
                  <c:v>8.5862529999999992</c:v>
                </c:pt>
                <c:pt idx="144">
                  <c:v>8.6490239999999989</c:v>
                </c:pt>
                <c:pt idx="145">
                  <c:v>8.7117950000000004</c:v>
                </c:pt>
                <c:pt idx="146">
                  <c:v>8.7745660000000001</c:v>
                </c:pt>
                <c:pt idx="147">
                  <c:v>8.8373369999999998</c:v>
                </c:pt>
                <c:pt idx="148">
                  <c:v>8.9001079999999995</c:v>
                </c:pt>
                <c:pt idx="149">
                  <c:v>8.9628789999999992</c:v>
                </c:pt>
                <c:pt idx="150">
                  <c:v>9.0256499999999988</c:v>
                </c:pt>
                <c:pt idx="151">
                  <c:v>9.0884210000000003</c:v>
                </c:pt>
                <c:pt idx="152">
                  <c:v>9.151192</c:v>
                </c:pt>
                <c:pt idx="153">
                  <c:v>9.2139629999999997</c:v>
                </c:pt>
                <c:pt idx="154">
                  <c:v>9.2767339999999994</c:v>
                </c:pt>
                <c:pt idx="155">
                  <c:v>9.3395049999999991</c:v>
                </c:pt>
                <c:pt idx="156">
                  <c:v>9.4022759999999987</c:v>
                </c:pt>
                <c:pt idx="157">
                  <c:v>9.4650470000000002</c:v>
                </c:pt>
                <c:pt idx="158">
                  <c:v>9.5278179999999999</c:v>
                </c:pt>
                <c:pt idx="159">
                  <c:v>9.5905889999999996</c:v>
                </c:pt>
                <c:pt idx="160">
                  <c:v>9.6533599999999993</c:v>
                </c:pt>
                <c:pt idx="161">
                  <c:v>9.716130999999999</c:v>
                </c:pt>
                <c:pt idx="162">
                  <c:v>9.7789020000000004</c:v>
                </c:pt>
                <c:pt idx="163">
                  <c:v>9.8416730000000001</c:v>
                </c:pt>
                <c:pt idx="164">
                  <c:v>9.9044439999999998</c:v>
                </c:pt>
                <c:pt idx="165">
                  <c:v>9.9672149999999995</c:v>
                </c:pt>
                <c:pt idx="166">
                  <c:v>10.029985999999999</c:v>
                </c:pt>
                <c:pt idx="167">
                  <c:v>10.092756999999999</c:v>
                </c:pt>
                <c:pt idx="168">
                  <c:v>10.155528</c:v>
                </c:pt>
                <c:pt idx="169">
                  <c:v>10.218299</c:v>
                </c:pt>
                <c:pt idx="170">
                  <c:v>10.28107</c:v>
                </c:pt>
                <c:pt idx="171">
                  <c:v>10.343840999999999</c:v>
                </c:pt>
                <c:pt idx="172">
                  <c:v>10.406611999999999</c:v>
                </c:pt>
                <c:pt idx="173">
                  <c:v>10.469382999999999</c:v>
                </c:pt>
                <c:pt idx="174">
                  <c:v>10.532154</c:v>
                </c:pt>
                <c:pt idx="175">
                  <c:v>10.594925</c:v>
                </c:pt>
                <c:pt idx="176">
                  <c:v>10.657696</c:v>
                </c:pt>
                <c:pt idx="177">
                  <c:v>10.720466999999999</c:v>
                </c:pt>
                <c:pt idx="178">
                  <c:v>10.783237999999999</c:v>
                </c:pt>
                <c:pt idx="179">
                  <c:v>10.846009</c:v>
                </c:pt>
                <c:pt idx="180">
                  <c:v>10.90878</c:v>
                </c:pt>
                <c:pt idx="181">
                  <c:v>10.971551</c:v>
                </c:pt>
                <c:pt idx="182">
                  <c:v>11.034322</c:v>
                </c:pt>
                <c:pt idx="183">
                  <c:v>11.097092999999999</c:v>
                </c:pt>
                <c:pt idx="184">
                  <c:v>11.159863999999999</c:v>
                </c:pt>
                <c:pt idx="185">
                  <c:v>11.222635</c:v>
                </c:pt>
                <c:pt idx="186">
                  <c:v>11.285406</c:v>
                </c:pt>
                <c:pt idx="187">
                  <c:v>11.348177</c:v>
                </c:pt>
                <c:pt idx="188">
                  <c:v>11.410947999999999</c:v>
                </c:pt>
                <c:pt idx="189">
                  <c:v>11.473718999999999</c:v>
                </c:pt>
                <c:pt idx="190">
                  <c:v>11.536489999999999</c:v>
                </c:pt>
                <c:pt idx="191">
                  <c:v>11.599261</c:v>
                </c:pt>
                <c:pt idx="192">
                  <c:v>11.662032</c:v>
                </c:pt>
                <c:pt idx="193">
                  <c:v>11.724803</c:v>
                </c:pt>
                <c:pt idx="194">
                  <c:v>11.787573999999999</c:v>
                </c:pt>
                <c:pt idx="195">
                  <c:v>11.850344999999999</c:v>
                </c:pt>
                <c:pt idx="196">
                  <c:v>11.913116</c:v>
                </c:pt>
                <c:pt idx="197">
                  <c:v>11.975887</c:v>
                </c:pt>
                <c:pt idx="198">
                  <c:v>12.038658</c:v>
                </c:pt>
                <c:pt idx="199">
                  <c:v>12.101429</c:v>
                </c:pt>
                <c:pt idx="200">
                  <c:v>12.164199999999999</c:v>
                </c:pt>
                <c:pt idx="201">
                  <c:v>12.226970999999999</c:v>
                </c:pt>
                <c:pt idx="202">
                  <c:v>12.289742</c:v>
                </c:pt>
                <c:pt idx="203">
                  <c:v>12.352513</c:v>
                </c:pt>
                <c:pt idx="204">
                  <c:v>12.415284</c:v>
                </c:pt>
                <c:pt idx="205">
                  <c:v>12.478054999999999</c:v>
                </c:pt>
                <c:pt idx="206">
                  <c:v>12.540825999999999</c:v>
                </c:pt>
                <c:pt idx="207">
                  <c:v>12.603596999999999</c:v>
                </c:pt>
                <c:pt idx="208">
                  <c:v>12.666368</c:v>
                </c:pt>
                <c:pt idx="209">
                  <c:v>12.729139</c:v>
                </c:pt>
                <c:pt idx="210">
                  <c:v>12.79191</c:v>
                </c:pt>
                <c:pt idx="211">
                  <c:v>12.854680999999999</c:v>
                </c:pt>
                <c:pt idx="212">
                  <c:v>12.917451999999999</c:v>
                </c:pt>
                <c:pt idx="213">
                  <c:v>12.980223000000001</c:v>
                </c:pt>
                <c:pt idx="214">
                  <c:v>13.042994</c:v>
                </c:pt>
                <c:pt idx="215">
                  <c:v>13.105765</c:v>
                </c:pt>
                <c:pt idx="216">
                  <c:v>13.168536</c:v>
                </c:pt>
                <c:pt idx="217">
                  <c:v>13.231306999999999</c:v>
                </c:pt>
                <c:pt idx="218">
                  <c:v>13.294077999999999</c:v>
                </c:pt>
                <c:pt idx="219">
                  <c:v>13.356849</c:v>
                </c:pt>
                <c:pt idx="220">
                  <c:v>13.41962</c:v>
                </c:pt>
                <c:pt idx="221">
                  <c:v>13.482391</c:v>
                </c:pt>
                <c:pt idx="222">
                  <c:v>13.545161999999999</c:v>
                </c:pt>
                <c:pt idx="223">
                  <c:v>13.607932999999999</c:v>
                </c:pt>
                <c:pt idx="224">
                  <c:v>13.670703999999999</c:v>
                </c:pt>
                <c:pt idx="225">
                  <c:v>13.733475</c:v>
                </c:pt>
                <c:pt idx="226">
                  <c:v>13.796246</c:v>
                </c:pt>
                <c:pt idx="227">
                  <c:v>13.859017</c:v>
                </c:pt>
                <c:pt idx="228">
                  <c:v>13.921787999999999</c:v>
                </c:pt>
                <c:pt idx="229">
                  <c:v>13.984558999999999</c:v>
                </c:pt>
                <c:pt idx="230">
                  <c:v>14.047330000000001</c:v>
                </c:pt>
                <c:pt idx="231">
                  <c:v>14.110101</c:v>
                </c:pt>
                <c:pt idx="232">
                  <c:v>14.172872</c:v>
                </c:pt>
                <c:pt idx="233">
                  <c:v>14.235643</c:v>
                </c:pt>
                <c:pt idx="234">
                  <c:v>14.298413999999999</c:v>
                </c:pt>
                <c:pt idx="235">
                  <c:v>14.361184999999999</c:v>
                </c:pt>
                <c:pt idx="236">
                  <c:v>14.423956</c:v>
                </c:pt>
                <c:pt idx="237">
                  <c:v>14.486727</c:v>
                </c:pt>
                <c:pt idx="238">
                  <c:v>14.549498</c:v>
                </c:pt>
                <c:pt idx="239">
                  <c:v>14.612269</c:v>
                </c:pt>
                <c:pt idx="240">
                  <c:v>14.675039999999999</c:v>
                </c:pt>
                <c:pt idx="241">
                  <c:v>14.737810999999999</c:v>
                </c:pt>
                <c:pt idx="242">
                  <c:v>14.800582</c:v>
                </c:pt>
                <c:pt idx="243">
                  <c:v>14.863353</c:v>
                </c:pt>
                <c:pt idx="244">
                  <c:v>14.926124</c:v>
                </c:pt>
                <c:pt idx="245">
                  <c:v>14.988894999999999</c:v>
                </c:pt>
                <c:pt idx="246">
                  <c:v>15.051665999999999</c:v>
                </c:pt>
                <c:pt idx="247">
                  <c:v>15.114437000000001</c:v>
                </c:pt>
                <c:pt idx="248">
                  <c:v>15.177208</c:v>
                </c:pt>
                <c:pt idx="249">
                  <c:v>15.239979</c:v>
                </c:pt>
                <c:pt idx="250">
                  <c:v>15.30275</c:v>
                </c:pt>
                <c:pt idx="251">
                  <c:v>15.365520999999999</c:v>
                </c:pt>
                <c:pt idx="252">
                  <c:v>15.428291999999999</c:v>
                </c:pt>
                <c:pt idx="253">
                  <c:v>15.491063</c:v>
                </c:pt>
                <c:pt idx="254">
                  <c:v>15.553834</c:v>
                </c:pt>
                <c:pt idx="255">
                  <c:v>15.616605</c:v>
                </c:pt>
                <c:pt idx="256">
                  <c:v>15.679376000000001</c:v>
                </c:pt>
                <c:pt idx="257">
                  <c:v>15.742146999999999</c:v>
                </c:pt>
                <c:pt idx="258">
                  <c:v>15.804918000000001</c:v>
                </c:pt>
                <c:pt idx="259">
                  <c:v>15.867688999999999</c:v>
                </c:pt>
                <c:pt idx="260">
                  <c:v>15.93046</c:v>
                </c:pt>
                <c:pt idx="261">
                  <c:v>15.993230999999998</c:v>
                </c:pt>
                <c:pt idx="262">
                  <c:v>16.056001999999999</c:v>
                </c:pt>
                <c:pt idx="263">
                  <c:v>16.118773000000001</c:v>
                </c:pt>
                <c:pt idx="264">
                  <c:v>16.181543999999999</c:v>
                </c:pt>
                <c:pt idx="265">
                  <c:v>16.244315</c:v>
                </c:pt>
                <c:pt idx="266">
                  <c:v>16.307085999999998</c:v>
                </c:pt>
                <c:pt idx="267">
                  <c:v>16.369857</c:v>
                </c:pt>
                <c:pt idx="268">
                  <c:v>16.432628000000001</c:v>
                </c:pt>
                <c:pt idx="269">
                  <c:v>16.495398999999999</c:v>
                </c:pt>
                <c:pt idx="270">
                  <c:v>16.55817</c:v>
                </c:pt>
                <c:pt idx="271">
                  <c:v>16.620940999999998</c:v>
                </c:pt>
                <c:pt idx="272">
                  <c:v>16.683712</c:v>
                </c:pt>
                <c:pt idx="273">
                  <c:v>16.746483000000001</c:v>
                </c:pt>
                <c:pt idx="274">
                  <c:v>16.809253999999999</c:v>
                </c:pt>
                <c:pt idx="275">
                  <c:v>16.872025000000001</c:v>
                </c:pt>
                <c:pt idx="276">
                  <c:v>16.934795999999999</c:v>
                </c:pt>
                <c:pt idx="277">
                  <c:v>16.997567</c:v>
                </c:pt>
                <c:pt idx="278">
                  <c:v>17.060337999999998</c:v>
                </c:pt>
                <c:pt idx="279">
                  <c:v>17.123108999999999</c:v>
                </c:pt>
                <c:pt idx="280">
                  <c:v>17.185880000000001</c:v>
                </c:pt>
                <c:pt idx="281">
                  <c:v>17.248650999999999</c:v>
                </c:pt>
                <c:pt idx="282">
                  <c:v>17.311422</c:v>
                </c:pt>
                <c:pt idx="283">
                  <c:v>17.374192999999998</c:v>
                </c:pt>
                <c:pt idx="284">
                  <c:v>17.436964</c:v>
                </c:pt>
                <c:pt idx="285">
                  <c:v>17.499735000000001</c:v>
                </c:pt>
                <c:pt idx="286">
                  <c:v>17.562505999999999</c:v>
                </c:pt>
                <c:pt idx="287">
                  <c:v>17.625277000000001</c:v>
                </c:pt>
                <c:pt idx="288">
                  <c:v>17.688047999999998</c:v>
                </c:pt>
                <c:pt idx="289">
                  <c:v>17.750819</c:v>
                </c:pt>
                <c:pt idx="290">
                  <c:v>17.813590000000001</c:v>
                </c:pt>
                <c:pt idx="291">
                  <c:v>17.876360999999999</c:v>
                </c:pt>
                <c:pt idx="292">
                  <c:v>17.939132000000001</c:v>
                </c:pt>
                <c:pt idx="293">
                  <c:v>18.001902999999999</c:v>
                </c:pt>
                <c:pt idx="294">
                  <c:v>18.064674</c:v>
                </c:pt>
                <c:pt idx="295">
                  <c:v>18.127444999999998</c:v>
                </c:pt>
                <c:pt idx="296">
                  <c:v>18.190215999999999</c:v>
                </c:pt>
                <c:pt idx="297">
                  <c:v>18.252987000000001</c:v>
                </c:pt>
                <c:pt idx="298">
                  <c:v>18.315757999999999</c:v>
                </c:pt>
                <c:pt idx="299">
                  <c:v>18.378529</c:v>
                </c:pt>
                <c:pt idx="300">
                  <c:v>18.441299999999998</c:v>
                </c:pt>
                <c:pt idx="301">
                  <c:v>18.504071</c:v>
                </c:pt>
                <c:pt idx="302">
                  <c:v>18.566842000000001</c:v>
                </c:pt>
                <c:pt idx="303">
                  <c:v>18.629612999999999</c:v>
                </c:pt>
                <c:pt idx="304">
                  <c:v>18.692384000000001</c:v>
                </c:pt>
                <c:pt idx="305">
                  <c:v>18.755154999999998</c:v>
                </c:pt>
                <c:pt idx="306">
                  <c:v>18.817926</c:v>
                </c:pt>
                <c:pt idx="307">
                  <c:v>18.880697000000001</c:v>
                </c:pt>
                <c:pt idx="308">
                  <c:v>18.943467999999999</c:v>
                </c:pt>
                <c:pt idx="309">
                  <c:v>19.006239000000001</c:v>
                </c:pt>
                <c:pt idx="310">
                  <c:v>19.069009999999999</c:v>
                </c:pt>
                <c:pt idx="311">
                  <c:v>19.131781</c:v>
                </c:pt>
                <c:pt idx="312">
                  <c:v>19.194551999999998</c:v>
                </c:pt>
                <c:pt idx="313">
                  <c:v>19.257323</c:v>
                </c:pt>
                <c:pt idx="314">
                  <c:v>19.320094000000001</c:v>
                </c:pt>
                <c:pt idx="315">
                  <c:v>19.382864999999999</c:v>
                </c:pt>
                <c:pt idx="316">
                  <c:v>19.445636</c:v>
                </c:pt>
                <c:pt idx="317">
                  <c:v>19.508406999999998</c:v>
                </c:pt>
                <c:pt idx="318">
                  <c:v>19.571178</c:v>
                </c:pt>
                <c:pt idx="319">
                  <c:v>19.633949000000001</c:v>
                </c:pt>
                <c:pt idx="320">
                  <c:v>19.696719999999999</c:v>
                </c:pt>
                <c:pt idx="321">
                  <c:v>19.759491000000001</c:v>
                </c:pt>
                <c:pt idx="322">
                  <c:v>19.822261999999998</c:v>
                </c:pt>
                <c:pt idx="323">
                  <c:v>19.885033</c:v>
                </c:pt>
                <c:pt idx="324">
                  <c:v>19.947804000000001</c:v>
                </c:pt>
                <c:pt idx="325">
                  <c:v>20.010574999999999</c:v>
                </c:pt>
                <c:pt idx="326">
                  <c:v>20.073346000000001</c:v>
                </c:pt>
                <c:pt idx="327">
                  <c:v>20.136116999999999</c:v>
                </c:pt>
                <c:pt idx="328">
                  <c:v>20.198888</c:v>
                </c:pt>
                <c:pt idx="329">
                  <c:v>20.261658999999998</c:v>
                </c:pt>
                <c:pt idx="330">
                  <c:v>20.32443</c:v>
                </c:pt>
                <c:pt idx="331">
                  <c:v>20.387201000000001</c:v>
                </c:pt>
                <c:pt idx="332">
                  <c:v>20.449971999999999</c:v>
                </c:pt>
                <c:pt idx="333">
                  <c:v>20.512743</c:v>
                </c:pt>
                <c:pt idx="334">
                  <c:v>20.575513999999998</c:v>
                </c:pt>
                <c:pt idx="335">
                  <c:v>20.638285</c:v>
                </c:pt>
                <c:pt idx="336">
                  <c:v>20.701056000000001</c:v>
                </c:pt>
                <c:pt idx="337">
                  <c:v>20.763826999999999</c:v>
                </c:pt>
                <c:pt idx="338">
                  <c:v>20.826598000000001</c:v>
                </c:pt>
                <c:pt idx="339">
                  <c:v>20.889368999999999</c:v>
                </c:pt>
                <c:pt idx="340">
                  <c:v>20.95214</c:v>
                </c:pt>
                <c:pt idx="341">
                  <c:v>21.014911000000001</c:v>
                </c:pt>
                <c:pt idx="342">
                  <c:v>21.077681999999999</c:v>
                </c:pt>
                <c:pt idx="343">
                  <c:v>21.140453000000001</c:v>
                </c:pt>
                <c:pt idx="344">
                  <c:v>21.203223999999999</c:v>
                </c:pt>
                <c:pt idx="345">
                  <c:v>21.265995</c:v>
                </c:pt>
                <c:pt idx="346">
                  <c:v>21.328765999999998</c:v>
                </c:pt>
                <c:pt idx="347">
                  <c:v>21.391537</c:v>
                </c:pt>
                <c:pt idx="348">
                  <c:v>21.454308000000001</c:v>
                </c:pt>
                <c:pt idx="349">
                  <c:v>21.517078999999999</c:v>
                </c:pt>
                <c:pt idx="350">
                  <c:v>21.57985</c:v>
                </c:pt>
                <c:pt idx="351">
                  <c:v>21.642620999999998</c:v>
                </c:pt>
                <c:pt idx="352">
                  <c:v>21.705392</c:v>
                </c:pt>
                <c:pt idx="353">
                  <c:v>21.768163000000001</c:v>
                </c:pt>
                <c:pt idx="354">
                  <c:v>21.830933999999999</c:v>
                </c:pt>
                <c:pt idx="355">
                  <c:v>21.893705000000001</c:v>
                </c:pt>
                <c:pt idx="356">
                  <c:v>21.956475999999999</c:v>
                </c:pt>
                <c:pt idx="357">
                  <c:v>22.019247</c:v>
                </c:pt>
                <c:pt idx="358">
                  <c:v>22.082018000000001</c:v>
                </c:pt>
                <c:pt idx="359">
                  <c:v>22.144788999999999</c:v>
                </c:pt>
                <c:pt idx="360">
                  <c:v>22.207560000000001</c:v>
                </c:pt>
                <c:pt idx="361">
                  <c:v>22.270330999999999</c:v>
                </c:pt>
                <c:pt idx="362">
                  <c:v>22.333102</c:v>
                </c:pt>
                <c:pt idx="363">
                  <c:v>22.395872999999998</c:v>
                </c:pt>
                <c:pt idx="364">
                  <c:v>22.458644</c:v>
                </c:pt>
                <c:pt idx="365">
                  <c:v>22.521415000000001</c:v>
                </c:pt>
                <c:pt idx="366">
                  <c:v>22.584185999999999</c:v>
                </c:pt>
                <c:pt idx="367">
                  <c:v>22.646957</c:v>
                </c:pt>
                <c:pt idx="368">
                  <c:v>22.709727999999998</c:v>
                </c:pt>
                <c:pt idx="369">
                  <c:v>22.772499</c:v>
                </c:pt>
                <c:pt idx="370">
                  <c:v>22.835270000000001</c:v>
                </c:pt>
                <c:pt idx="371">
                  <c:v>22.898040999999999</c:v>
                </c:pt>
                <c:pt idx="372">
                  <c:v>22.960812000000001</c:v>
                </c:pt>
                <c:pt idx="373">
                  <c:v>23.023582999999999</c:v>
                </c:pt>
                <c:pt idx="374">
                  <c:v>23.086354</c:v>
                </c:pt>
                <c:pt idx="375">
                  <c:v>23.149125000000002</c:v>
                </c:pt>
                <c:pt idx="376">
                  <c:v>23.211895999999999</c:v>
                </c:pt>
                <c:pt idx="377">
                  <c:v>23.274667000000001</c:v>
                </c:pt>
                <c:pt idx="378">
                  <c:v>23.337437999999999</c:v>
                </c:pt>
                <c:pt idx="379">
                  <c:v>23.400209</c:v>
                </c:pt>
                <c:pt idx="380">
                  <c:v>23.462979999999998</c:v>
                </c:pt>
                <c:pt idx="381">
                  <c:v>23.525751</c:v>
                </c:pt>
                <c:pt idx="382">
                  <c:v>23.588522000000001</c:v>
                </c:pt>
                <c:pt idx="383">
                  <c:v>23.651292999999999</c:v>
                </c:pt>
                <c:pt idx="384">
                  <c:v>23.714064</c:v>
                </c:pt>
                <c:pt idx="385">
                  <c:v>23.776834999999998</c:v>
                </c:pt>
                <c:pt idx="386">
                  <c:v>23.839606</c:v>
                </c:pt>
                <c:pt idx="387">
                  <c:v>23.902377000000001</c:v>
                </c:pt>
                <c:pt idx="388">
                  <c:v>23.965147999999999</c:v>
                </c:pt>
                <c:pt idx="389">
                  <c:v>24.027919000000001</c:v>
                </c:pt>
                <c:pt idx="390">
                  <c:v>24.090689999999999</c:v>
                </c:pt>
                <c:pt idx="391">
                  <c:v>24.153461</c:v>
                </c:pt>
                <c:pt idx="392">
                  <c:v>24.216232000000002</c:v>
                </c:pt>
                <c:pt idx="393">
                  <c:v>24.279002999999999</c:v>
                </c:pt>
                <c:pt idx="394">
                  <c:v>24.341774000000001</c:v>
                </c:pt>
                <c:pt idx="395">
                  <c:v>24.404544999999999</c:v>
                </c:pt>
                <c:pt idx="396">
                  <c:v>24.467316</c:v>
                </c:pt>
                <c:pt idx="397">
                  <c:v>24.530086999999998</c:v>
                </c:pt>
                <c:pt idx="398">
                  <c:v>24.592858</c:v>
                </c:pt>
                <c:pt idx="399">
                  <c:v>24.655629000000001</c:v>
                </c:pt>
                <c:pt idx="400">
                  <c:v>24.718399999999999</c:v>
                </c:pt>
                <c:pt idx="401">
                  <c:v>24.781171000000001</c:v>
                </c:pt>
                <c:pt idx="402">
                  <c:v>24.843941999999998</c:v>
                </c:pt>
                <c:pt idx="403">
                  <c:v>24.906713</c:v>
                </c:pt>
                <c:pt idx="404">
                  <c:v>24.969484000000001</c:v>
                </c:pt>
                <c:pt idx="405">
                  <c:v>25.032254999999999</c:v>
                </c:pt>
                <c:pt idx="406">
                  <c:v>25.095026000000001</c:v>
                </c:pt>
                <c:pt idx="407">
                  <c:v>25.157796999999999</c:v>
                </c:pt>
                <c:pt idx="408">
                  <c:v>25.220568</c:v>
                </c:pt>
                <c:pt idx="409">
                  <c:v>25.283339000000002</c:v>
                </c:pt>
                <c:pt idx="410">
                  <c:v>25.346109999999999</c:v>
                </c:pt>
                <c:pt idx="411">
                  <c:v>25.408881000000001</c:v>
                </c:pt>
                <c:pt idx="412">
                  <c:v>25.471651999999999</c:v>
                </c:pt>
                <c:pt idx="413">
                  <c:v>25.534423</c:v>
                </c:pt>
                <c:pt idx="414">
                  <c:v>25.597193999999998</c:v>
                </c:pt>
                <c:pt idx="415">
                  <c:v>25.659965</c:v>
                </c:pt>
                <c:pt idx="416">
                  <c:v>25.722736000000001</c:v>
                </c:pt>
                <c:pt idx="417">
                  <c:v>25.785506999999999</c:v>
                </c:pt>
                <c:pt idx="418">
                  <c:v>25.848278000000001</c:v>
                </c:pt>
                <c:pt idx="419">
                  <c:v>25.911048999999998</c:v>
                </c:pt>
                <c:pt idx="420">
                  <c:v>25.97382</c:v>
                </c:pt>
                <c:pt idx="421">
                  <c:v>26.036591000000001</c:v>
                </c:pt>
                <c:pt idx="422">
                  <c:v>26.099361999999999</c:v>
                </c:pt>
                <c:pt idx="423">
                  <c:v>26.162133000000001</c:v>
                </c:pt>
                <c:pt idx="424">
                  <c:v>26.224903999999999</c:v>
                </c:pt>
                <c:pt idx="425">
                  <c:v>26.287675</c:v>
                </c:pt>
                <c:pt idx="426">
                  <c:v>26.350446000000002</c:v>
                </c:pt>
                <c:pt idx="427">
                  <c:v>26.413217</c:v>
                </c:pt>
                <c:pt idx="428">
                  <c:v>26.475988000000001</c:v>
                </c:pt>
                <c:pt idx="429">
                  <c:v>26.538758999999999</c:v>
                </c:pt>
                <c:pt idx="430">
                  <c:v>26.60153</c:v>
                </c:pt>
                <c:pt idx="431">
                  <c:v>26.664300999999998</c:v>
                </c:pt>
                <c:pt idx="432">
                  <c:v>26.727072</c:v>
                </c:pt>
                <c:pt idx="433">
                  <c:v>26.789843000000001</c:v>
                </c:pt>
                <c:pt idx="434">
                  <c:v>26.852613999999999</c:v>
                </c:pt>
                <c:pt idx="435">
                  <c:v>26.915385000000001</c:v>
                </c:pt>
                <c:pt idx="436">
                  <c:v>26.978155999999998</c:v>
                </c:pt>
                <c:pt idx="437">
                  <c:v>27.040927</c:v>
                </c:pt>
                <c:pt idx="438">
                  <c:v>27.103698000000001</c:v>
                </c:pt>
                <c:pt idx="439">
                  <c:v>27.166468999999999</c:v>
                </c:pt>
                <c:pt idx="440">
                  <c:v>27.229240000000001</c:v>
                </c:pt>
                <c:pt idx="441">
                  <c:v>27.292010999999999</c:v>
                </c:pt>
                <c:pt idx="442">
                  <c:v>27.354782</c:v>
                </c:pt>
                <c:pt idx="443">
                  <c:v>27.417553000000002</c:v>
                </c:pt>
                <c:pt idx="444">
                  <c:v>27.480324</c:v>
                </c:pt>
                <c:pt idx="445">
                  <c:v>27.543095000000001</c:v>
                </c:pt>
                <c:pt idx="446">
                  <c:v>27.605865999999999</c:v>
                </c:pt>
                <c:pt idx="447">
                  <c:v>27.668637</c:v>
                </c:pt>
                <c:pt idx="448">
                  <c:v>27.731407999999998</c:v>
                </c:pt>
                <c:pt idx="449">
                  <c:v>27.794179</c:v>
                </c:pt>
                <c:pt idx="450">
                  <c:v>27.856950000000001</c:v>
                </c:pt>
                <c:pt idx="451">
                  <c:v>27.919720999999999</c:v>
                </c:pt>
                <c:pt idx="452">
                  <c:v>27.982492000000001</c:v>
                </c:pt>
                <c:pt idx="453">
                  <c:v>28.045262999999998</c:v>
                </c:pt>
                <c:pt idx="454">
                  <c:v>28.108034</c:v>
                </c:pt>
                <c:pt idx="455">
                  <c:v>28.170805000000001</c:v>
                </c:pt>
                <c:pt idx="456">
                  <c:v>28.233575999999999</c:v>
                </c:pt>
                <c:pt idx="457">
                  <c:v>28.296347000000001</c:v>
                </c:pt>
                <c:pt idx="458">
                  <c:v>28.359117999999999</c:v>
                </c:pt>
                <c:pt idx="459">
                  <c:v>28.421889</c:v>
                </c:pt>
                <c:pt idx="460">
                  <c:v>28.484660000000002</c:v>
                </c:pt>
                <c:pt idx="461">
                  <c:v>28.547431</c:v>
                </c:pt>
                <c:pt idx="462">
                  <c:v>28.610202000000001</c:v>
                </c:pt>
                <c:pt idx="463">
                  <c:v>28.672972999999999</c:v>
                </c:pt>
                <c:pt idx="464">
                  <c:v>28.735744</c:v>
                </c:pt>
                <c:pt idx="465">
                  <c:v>28.798514999999998</c:v>
                </c:pt>
                <c:pt idx="466">
                  <c:v>28.861286</c:v>
                </c:pt>
                <c:pt idx="467">
                  <c:v>28.924057000000001</c:v>
                </c:pt>
                <c:pt idx="468">
                  <c:v>28.986827999999999</c:v>
                </c:pt>
                <c:pt idx="469">
                  <c:v>29.049599000000001</c:v>
                </c:pt>
                <c:pt idx="470">
                  <c:v>29.112369999999999</c:v>
                </c:pt>
                <c:pt idx="471">
                  <c:v>29.175141</c:v>
                </c:pt>
                <c:pt idx="472">
                  <c:v>29.237912000000001</c:v>
                </c:pt>
                <c:pt idx="473">
                  <c:v>29.300682999999999</c:v>
                </c:pt>
                <c:pt idx="474">
                  <c:v>29.363454000000001</c:v>
                </c:pt>
                <c:pt idx="475">
                  <c:v>29.426224999999999</c:v>
                </c:pt>
                <c:pt idx="476">
                  <c:v>29.488996</c:v>
                </c:pt>
                <c:pt idx="477">
                  <c:v>29.551767000000002</c:v>
                </c:pt>
                <c:pt idx="478">
                  <c:v>29.614538</c:v>
                </c:pt>
                <c:pt idx="479">
                  <c:v>29.677309000000001</c:v>
                </c:pt>
                <c:pt idx="480">
                  <c:v>29.740079999999999</c:v>
                </c:pt>
                <c:pt idx="481">
                  <c:v>29.802851</c:v>
                </c:pt>
                <c:pt idx="482">
                  <c:v>29.865621999999998</c:v>
                </c:pt>
                <c:pt idx="483">
                  <c:v>29.928393</c:v>
                </c:pt>
                <c:pt idx="484">
                  <c:v>29.991164000000001</c:v>
                </c:pt>
                <c:pt idx="485">
                  <c:v>30.053934999999999</c:v>
                </c:pt>
                <c:pt idx="486">
                  <c:v>30.116706000000001</c:v>
                </c:pt>
                <c:pt idx="487">
                  <c:v>30.179476999999999</c:v>
                </c:pt>
                <c:pt idx="488">
                  <c:v>30.242248</c:v>
                </c:pt>
                <c:pt idx="489">
                  <c:v>30.305019000000001</c:v>
                </c:pt>
                <c:pt idx="490">
                  <c:v>30.367789999999999</c:v>
                </c:pt>
                <c:pt idx="491">
                  <c:v>30.430561000000001</c:v>
                </c:pt>
                <c:pt idx="492">
                  <c:v>30.493331999999999</c:v>
                </c:pt>
                <c:pt idx="493">
                  <c:v>30.556103</c:v>
                </c:pt>
                <c:pt idx="494">
                  <c:v>30.618874000000002</c:v>
                </c:pt>
                <c:pt idx="495">
                  <c:v>30.681645</c:v>
                </c:pt>
                <c:pt idx="496">
                  <c:v>30.744416000000001</c:v>
                </c:pt>
                <c:pt idx="497">
                  <c:v>30.807186999999999</c:v>
                </c:pt>
                <c:pt idx="498">
                  <c:v>30.869958</c:v>
                </c:pt>
                <c:pt idx="499">
                  <c:v>30.932728999999998</c:v>
                </c:pt>
                <c:pt idx="500">
                  <c:v>30.9955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E48-42B0-AEAD-27888D6D1C64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48153BD6-3E1E-4A1B-AC46-C1E69023F53C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AE48-42B0-AEAD-27888D6D1C6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F39015B-CBCA-4703-AFB1-1A18911D1290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AE48-42B0-AEAD-27888D6D1C6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CE23A52-18C1-46C5-8773-A3ED12AB5E0B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E48-42B0-AEAD-27888D6D1C6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CE5AE73-B09A-4C82-AAAD-9210DAAFD5CF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AE48-42B0-AEAD-27888D6D1C6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AE48-42B0-AEAD-27888D6D1C6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AE48-42B0-AEAD-27888D6D1C6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AE48-42B0-AEAD-27888D6D1C64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'310.A0'!$K$9:$K$15</c:f>
              <c:numCache>
                <c:formatCode>General</c:formatCode>
                <c:ptCount val="7"/>
                <c:pt idx="0">
                  <c:v>5915</c:v>
                </c:pt>
                <c:pt idx="1">
                  <c:v>5526</c:v>
                </c:pt>
                <c:pt idx="2">
                  <c:v>5733</c:v>
                </c:pt>
                <c:pt idx="3">
                  <c:v>6024</c:v>
                </c:pt>
              </c:numCache>
            </c:numRef>
          </c:xVal>
          <c:yVal>
            <c:numRef>
              <c:f>'310.A0'!$L$9:$L$15</c:f>
              <c:numCache>
                <c:formatCode>0.00</c:formatCode>
                <c:ptCount val="7"/>
                <c:pt idx="0">
                  <c:v>8.6658650000000002</c:v>
                </c:pt>
                <c:pt idx="1">
                  <c:v>8.0703060000000004</c:v>
                </c:pt>
                <c:pt idx="2">
                  <c:v>8.3872229999999988</c:v>
                </c:pt>
                <c:pt idx="3">
                  <c:v>8.8327439999999999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'310.A0'!$I$9:$I$15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AE48-42B0-AEAD-27888D6D1C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'310.C0'!$Y$5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'310.C0'!$X$6:$X$506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53</c:v>
                </c:pt>
                <c:pt idx="2">
                  <c:v>106</c:v>
                </c:pt>
                <c:pt idx="3">
                  <c:v>159</c:v>
                </c:pt>
                <c:pt idx="4">
                  <c:v>212</c:v>
                </c:pt>
                <c:pt idx="5">
                  <c:v>265</c:v>
                </c:pt>
                <c:pt idx="6">
                  <c:v>318</c:v>
                </c:pt>
                <c:pt idx="7">
                  <c:v>371</c:v>
                </c:pt>
                <c:pt idx="8">
                  <c:v>424</c:v>
                </c:pt>
                <c:pt idx="9">
                  <c:v>477</c:v>
                </c:pt>
                <c:pt idx="10">
                  <c:v>530</c:v>
                </c:pt>
                <c:pt idx="11">
                  <c:v>583</c:v>
                </c:pt>
                <c:pt idx="12">
                  <c:v>636</c:v>
                </c:pt>
                <c:pt idx="13">
                  <c:v>689</c:v>
                </c:pt>
                <c:pt idx="14">
                  <c:v>742</c:v>
                </c:pt>
                <c:pt idx="15">
                  <c:v>795</c:v>
                </c:pt>
                <c:pt idx="16">
                  <c:v>848</c:v>
                </c:pt>
                <c:pt idx="17">
                  <c:v>901</c:v>
                </c:pt>
                <c:pt idx="18">
                  <c:v>954</c:v>
                </c:pt>
                <c:pt idx="19">
                  <c:v>1007</c:v>
                </c:pt>
                <c:pt idx="20">
                  <c:v>1060</c:v>
                </c:pt>
                <c:pt idx="21">
                  <c:v>1113</c:v>
                </c:pt>
                <c:pt idx="22">
                  <c:v>1166</c:v>
                </c:pt>
                <c:pt idx="23">
                  <c:v>1219</c:v>
                </c:pt>
                <c:pt idx="24">
                  <c:v>1272</c:v>
                </c:pt>
                <c:pt idx="25">
                  <c:v>1325</c:v>
                </c:pt>
                <c:pt idx="26">
                  <c:v>1378</c:v>
                </c:pt>
                <c:pt idx="27">
                  <c:v>1431</c:v>
                </c:pt>
                <c:pt idx="28">
                  <c:v>1484</c:v>
                </c:pt>
                <c:pt idx="29">
                  <c:v>1537</c:v>
                </c:pt>
                <c:pt idx="30">
                  <c:v>1590</c:v>
                </c:pt>
                <c:pt idx="31">
                  <c:v>1643</c:v>
                </c:pt>
                <c:pt idx="32">
                  <c:v>1696</c:v>
                </c:pt>
                <c:pt idx="33">
                  <c:v>1749</c:v>
                </c:pt>
                <c:pt idx="34">
                  <c:v>1802</c:v>
                </c:pt>
                <c:pt idx="35">
                  <c:v>1855</c:v>
                </c:pt>
                <c:pt idx="36">
                  <c:v>1908</c:v>
                </c:pt>
                <c:pt idx="37">
                  <c:v>1961</c:v>
                </c:pt>
                <c:pt idx="38">
                  <c:v>2014</c:v>
                </c:pt>
                <c:pt idx="39">
                  <c:v>2067</c:v>
                </c:pt>
                <c:pt idx="40">
                  <c:v>2120</c:v>
                </c:pt>
                <c:pt idx="41">
                  <c:v>2173</c:v>
                </c:pt>
                <c:pt idx="42">
                  <c:v>2226</c:v>
                </c:pt>
                <c:pt idx="43">
                  <c:v>2279</c:v>
                </c:pt>
                <c:pt idx="44">
                  <c:v>2332</c:v>
                </c:pt>
                <c:pt idx="45">
                  <c:v>2385</c:v>
                </c:pt>
                <c:pt idx="46">
                  <c:v>2438</c:v>
                </c:pt>
                <c:pt idx="47">
                  <c:v>2491</c:v>
                </c:pt>
                <c:pt idx="48">
                  <c:v>2544</c:v>
                </c:pt>
                <c:pt idx="49">
                  <c:v>2597</c:v>
                </c:pt>
                <c:pt idx="50">
                  <c:v>2650</c:v>
                </c:pt>
                <c:pt idx="51">
                  <c:v>2703</c:v>
                </c:pt>
                <c:pt idx="52">
                  <c:v>2756</c:v>
                </c:pt>
                <c:pt idx="53">
                  <c:v>2809</c:v>
                </c:pt>
                <c:pt idx="54">
                  <c:v>2862</c:v>
                </c:pt>
                <c:pt idx="55">
                  <c:v>2915</c:v>
                </c:pt>
                <c:pt idx="56">
                  <c:v>2968</c:v>
                </c:pt>
                <c:pt idx="57">
                  <c:v>3021</c:v>
                </c:pt>
                <c:pt idx="58">
                  <c:v>3074</c:v>
                </c:pt>
                <c:pt idx="59">
                  <c:v>3127</c:v>
                </c:pt>
                <c:pt idx="60">
                  <c:v>3180</c:v>
                </c:pt>
                <c:pt idx="61">
                  <c:v>3233</c:v>
                </c:pt>
                <c:pt idx="62">
                  <c:v>3286</c:v>
                </c:pt>
                <c:pt idx="63">
                  <c:v>3339</c:v>
                </c:pt>
                <c:pt idx="64">
                  <c:v>3392</c:v>
                </c:pt>
                <c:pt idx="65">
                  <c:v>3445</c:v>
                </c:pt>
                <c:pt idx="66">
                  <c:v>3498</c:v>
                </c:pt>
                <c:pt idx="67">
                  <c:v>3551</c:v>
                </c:pt>
                <c:pt idx="68">
                  <c:v>3604</c:v>
                </c:pt>
                <c:pt idx="69">
                  <c:v>3657</c:v>
                </c:pt>
                <c:pt idx="70">
                  <c:v>3710</c:v>
                </c:pt>
                <c:pt idx="71">
                  <c:v>3763</c:v>
                </c:pt>
                <c:pt idx="72">
                  <c:v>3816</c:v>
                </c:pt>
                <c:pt idx="73">
                  <c:v>3869</c:v>
                </c:pt>
                <c:pt idx="74">
                  <c:v>3922</c:v>
                </c:pt>
                <c:pt idx="75">
                  <c:v>3975</c:v>
                </c:pt>
                <c:pt idx="76">
                  <c:v>4028</c:v>
                </c:pt>
                <c:pt idx="77">
                  <c:v>4081</c:v>
                </c:pt>
                <c:pt idx="78">
                  <c:v>4134</c:v>
                </c:pt>
                <c:pt idx="79">
                  <c:v>4187</c:v>
                </c:pt>
                <c:pt idx="80">
                  <c:v>4240</c:v>
                </c:pt>
                <c:pt idx="81">
                  <c:v>4293</c:v>
                </c:pt>
                <c:pt idx="82">
                  <c:v>4346</c:v>
                </c:pt>
                <c:pt idx="83">
                  <c:v>4399</c:v>
                </c:pt>
                <c:pt idx="84">
                  <c:v>4452</c:v>
                </c:pt>
                <c:pt idx="85">
                  <c:v>4505</c:v>
                </c:pt>
                <c:pt idx="86">
                  <c:v>4558</c:v>
                </c:pt>
                <c:pt idx="87">
                  <c:v>4611</c:v>
                </c:pt>
                <c:pt idx="88">
                  <c:v>4664</c:v>
                </c:pt>
                <c:pt idx="89">
                  <c:v>4717</c:v>
                </c:pt>
                <c:pt idx="90">
                  <c:v>4770</c:v>
                </c:pt>
                <c:pt idx="91">
                  <c:v>4823</c:v>
                </c:pt>
                <c:pt idx="92">
                  <c:v>4876</c:v>
                </c:pt>
                <c:pt idx="93">
                  <c:v>4929</c:v>
                </c:pt>
                <c:pt idx="94">
                  <c:v>4982</c:v>
                </c:pt>
                <c:pt idx="95">
                  <c:v>5035</c:v>
                </c:pt>
                <c:pt idx="96">
                  <c:v>5088</c:v>
                </c:pt>
                <c:pt idx="97">
                  <c:v>5141</c:v>
                </c:pt>
                <c:pt idx="98">
                  <c:v>5194</c:v>
                </c:pt>
                <c:pt idx="99">
                  <c:v>5247</c:v>
                </c:pt>
                <c:pt idx="100">
                  <c:v>5300</c:v>
                </c:pt>
                <c:pt idx="101">
                  <c:v>5353</c:v>
                </c:pt>
                <c:pt idx="102">
                  <c:v>5406</c:v>
                </c:pt>
                <c:pt idx="103">
                  <c:v>5459</c:v>
                </c:pt>
                <c:pt idx="104">
                  <c:v>5512</c:v>
                </c:pt>
                <c:pt idx="105">
                  <c:v>5565</c:v>
                </c:pt>
                <c:pt idx="106">
                  <c:v>5618</c:v>
                </c:pt>
                <c:pt idx="107">
                  <c:v>5671</c:v>
                </c:pt>
                <c:pt idx="108">
                  <c:v>5724</c:v>
                </c:pt>
                <c:pt idx="109">
                  <c:v>5777</c:v>
                </c:pt>
                <c:pt idx="110">
                  <c:v>5830</c:v>
                </c:pt>
                <c:pt idx="111">
                  <c:v>5883</c:v>
                </c:pt>
                <c:pt idx="112">
                  <c:v>5936</c:v>
                </c:pt>
                <c:pt idx="113">
                  <c:v>5989</c:v>
                </c:pt>
                <c:pt idx="114">
                  <c:v>6042</c:v>
                </c:pt>
                <c:pt idx="115">
                  <c:v>6095</c:v>
                </c:pt>
                <c:pt idx="116">
                  <c:v>6148</c:v>
                </c:pt>
                <c:pt idx="117">
                  <c:v>6201</c:v>
                </c:pt>
                <c:pt idx="118">
                  <c:v>6254</c:v>
                </c:pt>
                <c:pt idx="119">
                  <c:v>6307</c:v>
                </c:pt>
                <c:pt idx="120">
                  <c:v>6360</c:v>
                </c:pt>
                <c:pt idx="121">
                  <c:v>6413</c:v>
                </c:pt>
                <c:pt idx="122">
                  <c:v>6466</c:v>
                </c:pt>
                <c:pt idx="123">
                  <c:v>6519</c:v>
                </c:pt>
                <c:pt idx="124">
                  <c:v>6572</c:v>
                </c:pt>
                <c:pt idx="125">
                  <c:v>6625</c:v>
                </c:pt>
                <c:pt idx="126">
                  <c:v>6678</c:v>
                </c:pt>
                <c:pt idx="127">
                  <c:v>6731</c:v>
                </c:pt>
                <c:pt idx="128">
                  <c:v>6784</c:v>
                </c:pt>
                <c:pt idx="129">
                  <c:v>6837</c:v>
                </c:pt>
                <c:pt idx="130">
                  <c:v>6890</c:v>
                </c:pt>
                <c:pt idx="131">
                  <c:v>6943</c:v>
                </c:pt>
                <c:pt idx="132">
                  <c:v>6996</c:v>
                </c:pt>
                <c:pt idx="133">
                  <c:v>7049</c:v>
                </c:pt>
                <c:pt idx="134">
                  <c:v>7102</c:v>
                </c:pt>
                <c:pt idx="135">
                  <c:v>7155</c:v>
                </c:pt>
                <c:pt idx="136">
                  <c:v>7208</c:v>
                </c:pt>
                <c:pt idx="137">
                  <c:v>7261</c:v>
                </c:pt>
                <c:pt idx="138">
                  <c:v>7314</c:v>
                </c:pt>
                <c:pt idx="139">
                  <c:v>7367</c:v>
                </c:pt>
                <c:pt idx="140">
                  <c:v>7420</c:v>
                </c:pt>
                <c:pt idx="141">
                  <c:v>7473</c:v>
                </c:pt>
                <c:pt idx="142">
                  <c:v>7526</c:v>
                </c:pt>
                <c:pt idx="143">
                  <c:v>7579</c:v>
                </c:pt>
                <c:pt idx="144">
                  <c:v>7632</c:v>
                </c:pt>
                <c:pt idx="145">
                  <c:v>7685</c:v>
                </c:pt>
                <c:pt idx="146">
                  <c:v>7738</c:v>
                </c:pt>
                <c:pt idx="147">
                  <c:v>7791</c:v>
                </c:pt>
                <c:pt idx="148">
                  <c:v>7844</c:v>
                </c:pt>
                <c:pt idx="149">
                  <c:v>7897</c:v>
                </c:pt>
                <c:pt idx="150">
                  <c:v>7950</c:v>
                </c:pt>
                <c:pt idx="151">
                  <c:v>8003</c:v>
                </c:pt>
                <c:pt idx="152">
                  <c:v>8056</c:v>
                </c:pt>
                <c:pt idx="153">
                  <c:v>8109</c:v>
                </c:pt>
                <c:pt idx="154">
                  <c:v>8162</c:v>
                </c:pt>
                <c:pt idx="155">
                  <c:v>8215</c:v>
                </c:pt>
                <c:pt idx="156">
                  <c:v>8268</c:v>
                </c:pt>
                <c:pt idx="157">
                  <c:v>8321</c:v>
                </c:pt>
                <c:pt idx="158">
                  <c:v>8374</c:v>
                </c:pt>
                <c:pt idx="159">
                  <c:v>8427</c:v>
                </c:pt>
                <c:pt idx="160">
                  <c:v>8480</c:v>
                </c:pt>
                <c:pt idx="161">
                  <c:v>8533</c:v>
                </c:pt>
                <c:pt idx="162">
                  <c:v>8586</c:v>
                </c:pt>
                <c:pt idx="163">
                  <c:v>8639</c:v>
                </c:pt>
                <c:pt idx="164">
                  <c:v>8692</c:v>
                </c:pt>
                <c:pt idx="165">
                  <c:v>8745</c:v>
                </c:pt>
                <c:pt idx="166">
                  <c:v>8798</c:v>
                </c:pt>
                <c:pt idx="167">
                  <c:v>8851</c:v>
                </c:pt>
                <c:pt idx="168">
                  <c:v>8904</c:v>
                </c:pt>
                <c:pt idx="169">
                  <c:v>8957</c:v>
                </c:pt>
                <c:pt idx="170">
                  <c:v>9010</c:v>
                </c:pt>
                <c:pt idx="171">
                  <c:v>9063</c:v>
                </c:pt>
                <c:pt idx="172">
                  <c:v>9116</c:v>
                </c:pt>
                <c:pt idx="173">
                  <c:v>9169</c:v>
                </c:pt>
                <c:pt idx="174">
                  <c:v>9222</c:v>
                </c:pt>
                <c:pt idx="175">
                  <c:v>9275</c:v>
                </c:pt>
                <c:pt idx="176">
                  <c:v>9328</c:v>
                </c:pt>
                <c:pt idx="177">
                  <c:v>9381</c:v>
                </c:pt>
                <c:pt idx="178">
                  <c:v>9434</c:v>
                </c:pt>
                <c:pt idx="179">
                  <c:v>9487</c:v>
                </c:pt>
                <c:pt idx="180">
                  <c:v>9540</c:v>
                </c:pt>
                <c:pt idx="181">
                  <c:v>9593</c:v>
                </c:pt>
                <c:pt idx="182">
                  <c:v>9646</c:v>
                </c:pt>
                <c:pt idx="183">
                  <c:v>9699</c:v>
                </c:pt>
                <c:pt idx="184">
                  <c:v>9752</c:v>
                </c:pt>
                <c:pt idx="185">
                  <c:v>9805</c:v>
                </c:pt>
                <c:pt idx="186">
                  <c:v>9858</c:v>
                </c:pt>
                <c:pt idx="187">
                  <c:v>9911</c:v>
                </c:pt>
                <c:pt idx="188">
                  <c:v>9964</c:v>
                </c:pt>
                <c:pt idx="189">
                  <c:v>10017</c:v>
                </c:pt>
                <c:pt idx="190">
                  <c:v>10070</c:v>
                </c:pt>
                <c:pt idx="191">
                  <c:v>10123</c:v>
                </c:pt>
                <c:pt idx="192">
                  <c:v>10176</c:v>
                </c:pt>
                <c:pt idx="193">
                  <c:v>10229</c:v>
                </c:pt>
                <c:pt idx="194">
                  <c:v>10282</c:v>
                </c:pt>
                <c:pt idx="195">
                  <c:v>10335</c:v>
                </c:pt>
                <c:pt idx="196">
                  <c:v>10388</c:v>
                </c:pt>
                <c:pt idx="197">
                  <c:v>10441</c:v>
                </c:pt>
                <c:pt idx="198">
                  <c:v>10494</c:v>
                </c:pt>
                <c:pt idx="199">
                  <c:v>10547</c:v>
                </c:pt>
                <c:pt idx="200">
                  <c:v>10600</c:v>
                </c:pt>
                <c:pt idx="201">
                  <c:v>10653</c:v>
                </c:pt>
                <c:pt idx="202">
                  <c:v>10706</c:v>
                </c:pt>
                <c:pt idx="203">
                  <c:v>10759</c:v>
                </c:pt>
                <c:pt idx="204">
                  <c:v>10812</c:v>
                </c:pt>
                <c:pt idx="205">
                  <c:v>10865</c:v>
                </c:pt>
                <c:pt idx="206">
                  <c:v>10918</c:v>
                </c:pt>
                <c:pt idx="207">
                  <c:v>10971</c:v>
                </c:pt>
                <c:pt idx="208">
                  <c:v>11024</c:v>
                </c:pt>
                <c:pt idx="209">
                  <c:v>11077</c:v>
                </c:pt>
                <c:pt idx="210">
                  <c:v>11130</c:v>
                </c:pt>
                <c:pt idx="211">
                  <c:v>11183</c:v>
                </c:pt>
                <c:pt idx="212">
                  <c:v>11236</c:v>
                </c:pt>
                <c:pt idx="213">
                  <c:v>11289</c:v>
                </c:pt>
                <c:pt idx="214">
                  <c:v>11342</c:v>
                </c:pt>
                <c:pt idx="215">
                  <c:v>11395</c:v>
                </c:pt>
                <c:pt idx="216">
                  <c:v>11448</c:v>
                </c:pt>
                <c:pt idx="217">
                  <c:v>11501</c:v>
                </c:pt>
                <c:pt idx="218">
                  <c:v>11554</c:v>
                </c:pt>
                <c:pt idx="219">
                  <c:v>11607</c:v>
                </c:pt>
                <c:pt idx="220">
                  <c:v>11660</c:v>
                </c:pt>
                <c:pt idx="221">
                  <c:v>11713</c:v>
                </c:pt>
                <c:pt idx="222">
                  <c:v>11766</c:v>
                </c:pt>
                <c:pt idx="223">
                  <c:v>11819</c:v>
                </c:pt>
                <c:pt idx="224">
                  <c:v>11872</c:v>
                </c:pt>
                <c:pt idx="225">
                  <c:v>11925</c:v>
                </c:pt>
                <c:pt idx="226">
                  <c:v>11978</c:v>
                </c:pt>
                <c:pt idx="227">
                  <c:v>12031</c:v>
                </c:pt>
                <c:pt idx="228">
                  <c:v>12084</c:v>
                </c:pt>
                <c:pt idx="229">
                  <c:v>12137</c:v>
                </c:pt>
                <c:pt idx="230">
                  <c:v>12190</c:v>
                </c:pt>
                <c:pt idx="231">
                  <c:v>12243</c:v>
                </c:pt>
                <c:pt idx="232">
                  <c:v>12296</c:v>
                </c:pt>
                <c:pt idx="233">
                  <c:v>12349</c:v>
                </c:pt>
                <c:pt idx="234">
                  <c:v>12402</c:v>
                </c:pt>
                <c:pt idx="235">
                  <c:v>12455</c:v>
                </c:pt>
                <c:pt idx="236">
                  <c:v>12508</c:v>
                </c:pt>
                <c:pt idx="237">
                  <c:v>12561</c:v>
                </c:pt>
                <c:pt idx="238">
                  <c:v>12614</c:v>
                </c:pt>
                <c:pt idx="239">
                  <c:v>12667</c:v>
                </c:pt>
                <c:pt idx="240">
                  <c:v>12720</c:v>
                </c:pt>
                <c:pt idx="241">
                  <c:v>12773</c:v>
                </c:pt>
                <c:pt idx="242">
                  <c:v>12826</c:v>
                </c:pt>
                <c:pt idx="243">
                  <c:v>12879</c:v>
                </c:pt>
                <c:pt idx="244">
                  <c:v>12932</c:v>
                </c:pt>
                <c:pt idx="245">
                  <c:v>12985</c:v>
                </c:pt>
                <c:pt idx="246">
                  <c:v>13038</c:v>
                </c:pt>
                <c:pt idx="247">
                  <c:v>13091</c:v>
                </c:pt>
                <c:pt idx="248">
                  <c:v>13144</c:v>
                </c:pt>
                <c:pt idx="249">
                  <c:v>13197</c:v>
                </c:pt>
                <c:pt idx="250">
                  <c:v>13250</c:v>
                </c:pt>
                <c:pt idx="251">
                  <c:v>13303</c:v>
                </c:pt>
                <c:pt idx="252">
                  <c:v>13356</c:v>
                </c:pt>
                <c:pt idx="253">
                  <c:v>13409</c:v>
                </c:pt>
                <c:pt idx="254">
                  <c:v>13462</c:v>
                </c:pt>
                <c:pt idx="255">
                  <c:v>13515</c:v>
                </c:pt>
                <c:pt idx="256">
                  <c:v>13568</c:v>
                </c:pt>
                <c:pt idx="257">
                  <c:v>13621</c:v>
                </c:pt>
                <c:pt idx="258">
                  <c:v>13674</c:v>
                </c:pt>
                <c:pt idx="259">
                  <c:v>13727</c:v>
                </c:pt>
                <c:pt idx="260">
                  <c:v>13780</c:v>
                </c:pt>
                <c:pt idx="261">
                  <c:v>13833</c:v>
                </c:pt>
                <c:pt idx="262">
                  <c:v>13886</c:v>
                </c:pt>
                <c:pt idx="263">
                  <c:v>13939</c:v>
                </c:pt>
                <c:pt idx="264">
                  <c:v>13992</c:v>
                </c:pt>
                <c:pt idx="265">
                  <c:v>14045</c:v>
                </c:pt>
                <c:pt idx="266">
                  <c:v>14098</c:v>
                </c:pt>
                <c:pt idx="267">
                  <c:v>14151</c:v>
                </c:pt>
                <c:pt idx="268">
                  <c:v>14204</c:v>
                </c:pt>
                <c:pt idx="269">
                  <c:v>14257</c:v>
                </c:pt>
                <c:pt idx="270">
                  <c:v>14310</c:v>
                </c:pt>
                <c:pt idx="271">
                  <c:v>14363</c:v>
                </c:pt>
                <c:pt idx="272">
                  <c:v>14416</c:v>
                </c:pt>
                <c:pt idx="273">
                  <c:v>14469</c:v>
                </c:pt>
                <c:pt idx="274">
                  <c:v>14522</c:v>
                </c:pt>
                <c:pt idx="275">
                  <c:v>14575</c:v>
                </c:pt>
                <c:pt idx="276">
                  <c:v>14628</c:v>
                </c:pt>
                <c:pt idx="277">
                  <c:v>14681</c:v>
                </c:pt>
                <c:pt idx="278">
                  <c:v>14734</c:v>
                </c:pt>
                <c:pt idx="279">
                  <c:v>14787</c:v>
                </c:pt>
                <c:pt idx="280">
                  <c:v>14840</c:v>
                </c:pt>
                <c:pt idx="281">
                  <c:v>14893</c:v>
                </c:pt>
                <c:pt idx="282">
                  <c:v>14946</c:v>
                </c:pt>
                <c:pt idx="283">
                  <c:v>14999</c:v>
                </c:pt>
                <c:pt idx="284">
                  <c:v>15052</c:v>
                </c:pt>
                <c:pt idx="285">
                  <c:v>15105</c:v>
                </c:pt>
                <c:pt idx="286">
                  <c:v>15158</c:v>
                </c:pt>
                <c:pt idx="287">
                  <c:v>15211</c:v>
                </c:pt>
                <c:pt idx="288">
                  <c:v>15264</c:v>
                </c:pt>
                <c:pt idx="289">
                  <c:v>15317</c:v>
                </c:pt>
                <c:pt idx="290">
                  <c:v>15370</c:v>
                </c:pt>
                <c:pt idx="291">
                  <c:v>15423</c:v>
                </c:pt>
                <c:pt idx="292">
                  <c:v>15476</c:v>
                </c:pt>
                <c:pt idx="293">
                  <c:v>15529</c:v>
                </c:pt>
                <c:pt idx="294">
                  <c:v>15582</c:v>
                </c:pt>
                <c:pt idx="295">
                  <c:v>15635</c:v>
                </c:pt>
                <c:pt idx="296">
                  <c:v>15688</c:v>
                </c:pt>
                <c:pt idx="297">
                  <c:v>15741</c:v>
                </c:pt>
                <c:pt idx="298">
                  <c:v>15794</c:v>
                </c:pt>
                <c:pt idx="299">
                  <c:v>15847</c:v>
                </c:pt>
                <c:pt idx="300">
                  <c:v>15900</c:v>
                </c:pt>
                <c:pt idx="301">
                  <c:v>15953</c:v>
                </c:pt>
                <c:pt idx="302">
                  <c:v>16006</c:v>
                </c:pt>
                <c:pt idx="303">
                  <c:v>16059</c:v>
                </c:pt>
                <c:pt idx="304">
                  <c:v>16112</c:v>
                </c:pt>
                <c:pt idx="305">
                  <c:v>16165</c:v>
                </c:pt>
                <c:pt idx="306">
                  <c:v>16218</c:v>
                </c:pt>
                <c:pt idx="307">
                  <c:v>16271</c:v>
                </c:pt>
                <c:pt idx="308">
                  <c:v>16324</c:v>
                </c:pt>
                <c:pt idx="309">
                  <c:v>16377</c:v>
                </c:pt>
                <c:pt idx="310">
                  <c:v>16430</c:v>
                </c:pt>
                <c:pt idx="311">
                  <c:v>16483</c:v>
                </c:pt>
                <c:pt idx="312">
                  <c:v>16536</c:v>
                </c:pt>
                <c:pt idx="313">
                  <c:v>16589</c:v>
                </c:pt>
                <c:pt idx="314">
                  <c:v>16642</c:v>
                </c:pt>
                <c:pt idx="315">
                  <c:v>16695</c:v>
                </c:pt>
                <c:pt idx="316">
                  <c:v>16748</c:v>
                </c:pt>
                <c:pt idx="317">
                  <c:v>16801</c:v>
                </c:pt>
                <c:pt idx="318">
                  <c:v>16854</c:v>
                </c:pt>
                <c:pt idx="319">
                  <c:v>16907</c:v>
                </c:pt>
                <c:pt idx="320">
                  <c:v>16960</c:v>
                </c:pt>
                <c:pt idx="321">
                  <c:v>17013</c:v>
                </c:pt>
                <c:pt idx="322">
                  <c:v>17066</c:v>
                </c:pt>
                <c:pt idx="323">
                  <c:v>17119</c:v>
                </c:pt>
                <c:pt idx="324">
                  <c:v>17172</c:v>
                </c:pt>
                <c:pt idx="325">
                  <c:v>17225</c:v>
                </c:pt>
                <c:pt idx="326">
                  <c:v>17278</c:v>
                </c:pt>
                <c:pt idx="327">
                  <c:v>17331</c:v>
                </c:pt>
                <c:pt idx="328">
                  <c:v>17384</c:v>
                </c:pt>
                <c:pt idx="329">
                  <c:v>17437</c:v>
                </c:pt>
                <c:pt idx="330">
                  <c:v>17490</c:v>
                </c:pt>
                <c:pt idx="331">
                  <c:v>17543</c:v>
                </c:pt>
                <c:pt idx="332">
                  <c:v>17596</c:v>
                </c:pt>
                <c:pt idx="333">
                  <c:v>17649</c:v>
                </c:pt>
                <c:pt idx="334">
                  <c:v>17702</c:v>
                </c:pt>
                <c:pt idx="335">
                  <c:v>17755</c:v>
                </c:pt>
                <c:pt idx="336">
                  <c:v>17808</c:v>
                </c:pt>
                <c:pt idx="337">
                  <c:v>17861</c:v>
                </c:pt>
                <c:pt idx="338">
                  <c:v>17914</c:v>
                </c:pt>
                <c:pt idx="339">
                  <c:v>17967</c:v>
                </c:pt>
                <c:pt idx="340">
                  <c:v>18020</c:v>
                </c:pt>
                <c:pt idx="341">
                  <c:v>18073</c:v>
                </c:pt>
                <c:pt idx="342">
                  <c:v>18126</c:v>
                </c:pt>
                <c:pt idx="343">
                  <c:v>18179</c:v>
                </c:pt>
                <c:pt idx="344">
                  <c:v>18232</c:v>
                </c:pt>
                <c:pt idx="345">
                  <c:v>18285</c:v>
                </c:pt>
                <c:pt idx="346">
                  <c:v>18338</c:v>
                </c:pt>
                <c:pt idx="347">
                  <c:v>18391</c:v>
                </c:pt>
                <c:pt idx="348">
                  <c:v>18444</c:v>
                </c:pt>
                <c:pt idx="349">
                  <c:v>18497</c:v>
                </c:pt>
                <c:pt idx="350">
                  <c:v>18550</c:v>
                </c:pt>
                <c:pt idx="351">
                  <c:v>18603</c:v>
                </c:pt>
                <c:pt idx="352">
                  <c:v>18656</c:v>
                </c:pt>
                <c:pt idx="353">
                  <c:v>18709</c:v>
                </c:pt>
                <c:pt idx="354">
                  <c:v>18762</c:v>
                </c:pt>
                <c:pt idx="355">
                  <c:v>18815</c:v>
                </c:pt>
                <c:pt idx="356">
                  <c:v>18868</c:v>
                </c:pt>
                <c:pt idx="357">
                  <c:v>18921</c:v>
                </c:pt>
                <c:pt idx="358">
                  <c:v>18974</c:v>
                </c:pt>
                <c:pt idx="359">
                  <c:v>19027</c:v>
                </c:pt>
                <c:pt idx="360">
                  <c:v>19080</c:v>
                </c:pt>
                <c:pt idx="361">
                  <c:v>19133</c:v>
                </c:pt>
                <c:pt idx="362">
                  <c:v>19186</c:v>
                </c:pt>
                <c:pt idx="363">
                  <c:v>19239</c:v>
                </c:pt>
                <c:pt idx="364">
                  <c:v>19292</c:v>
                </c:pt>
                <c:pt idx="365">
                  <c:v>19345</c:v>
                </c:pt>
                <c:pt idx="366">
                  <c:v>19398</c:v>
                </c:pt>
                <c:pt idx="367">
                  <c:v>19451</c:v>
                </c:pt>
                <c:pt idx="368">
                  <c:v>19504</c:v>
                </c:pt>
                <c:pt idx="369">
                  <c:v>19557</c:v>
                </c:pt>
                <c:pt idx="370">
                  <c:v>19610</c:v>
                </c:pt>
                <c:pt idx="371">
                  <c:v>19663</c:v>
                </c:pt>
                <c:pt idx="372">
                  <c:v>19716</c:v>
                </c:pt>
                <c:pt idx="373">
                  <c:v>19769</c:v>
                </c:pt>
                <c:pt idx="374">
                  <c:v>19822</c:v>
                </c:pt>
                <c:pt idx="375">
                  <c:v>19875</c:v>
                </c:pt>
                <c:pt idx="376">
                  <c:v>19928</c:v>
                </c:pt>
                <c:pt idx="377">
                  <c:v>19981</c:v>
                </c:pt>
                <c:pt idx="378">
                  <c:v>20034</c:v>
                </c:pt>
                <c:pt idx="379">
                  <c:v>20087</c:v>
                </c:pt>
                <c:pt idx="380">
                  <c:v>20140</c:v>
                </c:pt>
                <c:pt idx="381">
                  <c:v>20193</c:v>
                </c:pt>
                <c:pt idx="382">
                  <c:v>20246</c:v>
                </c:pt>
                <c:pt idx="383">
                  <c:v>20299</c:v>
                </c:pt>
                <c:pt idx="384">
                  <c:v>20352</c:v>
                </c:pt>
                <c:pt idx="385">
                  <c:v>20405</c:v>
                </c:pt>
                <c:pt idx="386">
                  <c:v>20458</c:v>
                </c:pt>
                <c:pt idx="387">
                  <c:v>20511</c:v>
                </c:pt>
                <c:pt idx="388">
                  <c:v>20564</c:v>
                </c:pt>
                <c:pt idx="389">
                  <c:v>20617</c:v>
                </c:pt>
                <c:pt idx="390">
                  <c:v>20670</c:v>
                </c:pt>
                <c:pt idx="391">
                  <c:v>20723</c:v>
                </c:pt>
                <c:pt idx="392">
                  <c:v>20776</c:v>
                </c:pt>
                <c:pt idx="393">
                  <c:v>20829</c:v>
                </c:pt>
                <c:pt idx="394">
                  <c:v>20882</c:v>
                </c:pt>
                <c:pt idx="395">
                  <c:v>20935</c:v>
                </c:pt>
                <c:pt idx="396">
                  <c:v>20988</c:v>
                </c:pt>
                <c:pt idx="397">
                  <c:v>21041</c:v>
                </c:pt>
                <c:pt idx="398">
                  <c:v>21094</c:v>
                </c:pt>
                <c:pt idx="399">
                  <c:v>21147</c:v>
                </c:pt>
                <c:pt idx="400">
                  <c:v>21200</c:v>
                </c:pt>
                <c:pt idx="401">
                  <c:v>21253</c:v>
                </c:pt>
                <c:pt idx="402">
                  <c:v>21306</c:v>
                </c:pt>
                <c:pt idx="403">
                  <c:v>21359</c:v>
                </c:pt>
                <c:pt idx="404">
                  <c:v>21412</c:v>
                </c:pt>
                <c:pt idx="405">
                  <c:v>21465</c:v>
                </c:pt>
                <c:pt idx="406">
                  <c:v>21518</c:v>
                </c:pt>
                <c:pt idx="407">
                  <c:v>21571</c:v>
                </c:pt>
                <c:pt idx="408">
                  <c:v>21624</c:v>
                </c:pt>
                <c:pt idx="409">
                  <c:v>21677</c:v>
                </c:pt>
                <c:pt idx="410">
                  <c:v>21730</c:v>
                </c:pt>
                <c:pt idx="411">
                  <c:v>21783</c:v>
                </c:pt>
                <c:pt idx="412">
                  <c:v>21836</c:v>
                </c:pt>
                <c:pt idx="413">
                  <c:v>21889</c:v>
                </c:pt>
                <c:pt idx="414">
                  <c:v>21942</c:v>
                </c:pt>
                <c:pt idx="415">
                  <c:v>21995</c:v>
                </c:pt>
                <c:pt idx="416">
                  <c:v>22048</c:v>
                </c:pt>
                <c:pt idx="417">
                  <c:v>22101</c:v>
                </c:pt>
                <c:pt idx="418">
                  <c:v>22154</c:v>
                </c:pt>
                <c:pt idx="419">
                  <c:v>22207</c:v>
                </c:pt>
                <c:pt idx="420">
                  <c:v>22260</c:v>
                </c:pt>
                <c:pt idx="421">
                  <c:v>22313</c:v>
                </c:pt>
                <c:pt idx="422">
                  <c:v>22366</c:v>
                </c:pt>
                <c:pt idx="423">
                  <c:v>22419</c:v>
                </c:pt>
                <c:pt idx="424">
                  <c:v>22472</c:v>
                </c:pt>
                <c:pt idx="425">
                  <c:v>22525</c:v>
                </c:pt>
                <c:pt idx="426">
                  <c:v>22578</c:v>
                </c:pt>
                <c:pt idx="427">
                  <c:v>22631</c:v>
                </c:pt>
                <c:pt idx="428">
                  <c:v>22684</c:v>
                </c:pt>
                <c:pt idx="429">
                  <c:v>22737</c:v>
                </c:pt>
                <c:pt idx="430">
                  <c:v>22790</c:v>
                </c:pt>
                <c:pt idx="431">
                  <c:v>22843</c:v>
                </c:pt>
                <c:pt idx="432">
                  <c:v>22896</c:v>
                </c:pt>
                <c:pt idx="433">
                  <c:v>22949</c:v>
                </c:pt>
                <c:pt idx="434">
                  <c:v>23002</c:v>
                </c:pt>
                <c:pt idx="435">
                  <c:v>23055</c:v>
                </c:pt>
                <c:pt idx="436">
                  <c:v>23108</c:v>
                </c:pt>
                <c:pt idx="437">
                  <c:v>23161</c:v>
                </c:pt>
                <c:pt idx="438">
                  <c:v>23214</c:v>
                </c:pt>
                <c:pt idx="439">
                  <c:v>23267</c:v>
                </c:pt>
                <c:pt idx="440">
                  <c:v>23320</c:v>
                </c:pt>
                <c:pt idx="441">
                  <c:v>23373</c:v>
                </c:pt>
                <c:pt idx="442">
                  <c:v>23426</c:v>
                </c:pt>
                <c:pt idx="443">
                  <c:v>23479</c:v>
                </c:pt>
                <c:pt idx="444">
                  <c:v>23532</c:v>
                </c:pt>
                <c:pt idx="445">
                  <c:v>23585</c:v>
                </c:pt>
                <c:pt idx="446">
                  <c:v>23638</c:v>
                </c:pt>
                <c:pt idx="447">
                  <c:v>23691</c:v>
                </c:pt>
                <c:pt idx="448">
                  <c:v>23744</c:v>
                </c:pt>
                <c:pt idx="449">
                  <c:v>23797</c:v>
                </c:pt>
                <c:pt idx="450">
                  <c:v>23850</c:v>
                </c:pt>
                <c:pt idx="451">
                  <c:v>23903</c:v>
                </c:pt>
                <c:pt idx="452">
                  <c:v>23956</c:v>
                </c:pt>
                <c:pt idx="453">
                  <c:v>24009</c:v>
                </c:pt>
                <c:pt idx="454">
                  <c:v>24062</c:v>
                </c:pt>
                <c:pt idx="455">
                  <c:v>24115</c:v>
                </c:pt>
                <c:pt idx="456">
                  <c:v>24168</c:v>
                </c:pt>
                <c:pt idx="457">
                  <c:v>24221</c:v>
                </c:pt>
                <c:pt idx="458">
                  <c:v>24274</c:v>
                </c:pt>
                <c:pt idx="459">
                  <c:v>24327</c:v>
                </c:pt>
                <c:pt idx="460">
                  <c:v>24380</c:v>
                </c:pt>
                <c:pt idx="461">
                  <c:v>24433</c:v>
                </c:pt>
                <c:pt idx="462">
                  <c:v>24486</c:v>
                </c:pt>
                <c:pt idx="463">
                  <c:v>24539</c:v>
                </c:pt>
                <c:pt idx="464">
                  <c:v>24592</c:v>
                </c:pt>
                <c:pt idx="465">
                  <c:v>24645</c:v>
                </c:pt>
                <c:pt idx="466">
                  <c:v>24698</c:v>
                </c:pt>
                <c:pt idx="467">
                  <c:v>24751</c:v>
                </c:pt>
                <c:pt idx="468">
                  <c:v>24804</c:v>
                </c:pt>
                <c:pt idx="469">
                  <c:v>24857</c:v>
                </c:pt>
                <c:pt idx="470">
                  <c:v>24910</c:v>
                </c:pt>
                <c:pt idx="471">
                  <c:v>24963</c:v>
                </c:pt>
                <c:pt idx="472">
                  <c:v>25016</c:v>
                </c:pt>
                <c:pt idx="473">
                  <c:v>25069</c:v>
                </c:pt>
                <c:pt idx="474">
                  <c:v>25122</c:v>
                </c:pt>
                <c:pt idx="475">
                  <c:v>25175</c:v>
                </c:pt>
                <c:pt idx="476">
                  <c:v>25228</c:v>
                </c:pt>
                <c:pt idx="477">
                  <c:v>25281</c:v>
                </c:pt>
                <c:pt idx="478">
                  <c:v>25334</c:v>
                </c:pt>
                <c:pt idx="479">
                  <c:v>25387</c:v>
                </c:pt>
                <c:pt idx="480">
                  <c:v>25440</c:v>
                </c:pt>
                <c:pt idx="481">
                  <c:v>25493</c:v>
                </c:pt>
                <c:pt idx="482">
                  <c:v>25546</c:v>
                </c:pt>
                <c:pt idx="483">
                  <c:v>25599</c:v>
                </c:pt>
                <c:pt idx="484">
                  <c:v>25652</c:v>
                </c:pt>
                <c:pt idx="485">
                  <c:v>25705</c:v>
                </c:pt>
                <c:pt idx="486">
                  <c:v>25758</c:v>
                </c:pt>
                <c:pt idx="487">
                  <c:v>25811</c:v>
                </c:pt>
                <c:pt idx="488">
                  <c:v>25864</c:v>
                </c:pt>
                <c:pt idx="489">
                  <c:v>25917</c:v>
                </c:pt>
                <c:pt idx="490">
                  <c:v>25970</c:v>
                </c:pt>
                <c:pt idx="491">
                  <c:v>26023</c:v>
                </c:pt>
                <c:pt idx="492">
                  <c:v>26076</c:v>
                </c:pt>
                <c:pt idx="493">
                  <c:v>26129</c:v>
                </c:pt>
                <c:pt idx="494">
                  <c:v>26182</c:v>
                </c:pt>
                <c:pt idx="495">
                  <c:v>26235</c:v>
                </c:pt>
                <c:pt idx="496">
                  <c:v>26288</c:v>
                </c:pt>
                <c:pt idx="497">
                  <c:v>26341</c:v>
                </c:pt>
                <c:pt idx="498">
                  <c:v>26394</c:v>
                </c:pt>
                <c:pt idx="499">
                  <c:v>26447</c:v>
                </c:pt>
                <c:pt idx="500">
                  <c:v>26500</c:v>
                </c:pt>
              </c:numCache>
            </c:numRef>
          </c:xVal>
          <c:yVal>
            <c:numRef>
              <c:f>'310.C0'!$Y$6:$Y$506</c:f>
              <c:numCache>
                <c:formatCode>0.00</c:formatCode>
                <c:ptCount val="501"/>
                <c:pt idx="0">
                  <c:v>0</c:v>
                </c:pt>
                <c:pt idx="1">
                  <c:v>8.1884999999999999E-2</c:v>
                </c:pt>
                <c:pt idx="2">
                  <c:v>0.16377</c:v>
                </c:pt>
                <c:pt idx="3">
                  <c:v>0.24565499999999998</c:v>
                </c:pt>
                <c:pt idx="4">
                  <c:v>0.32754</c:v>
                </c:pt>
                <c:pt idx="5">
                  <c:v>0.40942499999999998</c:v>
                </c:pt>
                <c:pt idx="6">
                  <c:v>0.49130999999999997</c:v>
                </c:pt>
                <c:pt idx="7">
                  <c:v>0.57319500000000001</c:v>
                </c:pt>
                <c:pt idx="8">
                  <c:v>0.65508</c:v>
                </c:pt>
                <c:pt idx="9">
                  <c:v>0.73696499999999998</c:v>
                </c:pt>
                <c:pt idx="10">
                  <c:v>0.81884999999999997</c:v>
                </c:pt>
                <c:pt idx="11">
                  <c:v>0.90073499999999995</c:v>
                </c:pt>
                <c:pt idx="12">
                  <c:v>0.98261999999999994</c:v>
                </c:pt>
                <c:pt idx="13">
                  <c:v>1.064505</c:v>
                </c:pt>
                <c:pt idx="14">
                  <c:v>1.14639</c:v>
                </c:pt>
                <c:pt idx="15">
                  <c:v>1.228275</c:v>
                </c:pt>
                <c:pt idx="16">
                  <c:v>1.31016</c:v>
                </c:pt>
                <c:pt idx="17">
                  <c:v>1.392045</c:v>
                </c:pt>
                <c:pt idx="18">
                  <c:v>1.47393</c:v>
                </c:pt>
                <c:pt idx="19">
                  <c:v>1.5558149999999999</c:v>
                </c:pt>
                <c:pt idx="20">
                  <c:v>1.6376999999999999</c:v>
                </c:pt>
                <c:pt idx="21">
                  <c:v>1.7195849999999999</c:v>
                </c:pt>
                <c:pt idx="22">
                  <c:v>1.8014699999999999</c:v>
                </c:pt>
                <c:pt idx="23">
                  <c:v>1.8833549999999999</c:v>
                </c:pt>
                <c:pt idx="24">
                  <c:v>1.9652399999999999</c:v>
                </c:pt>
                <c:pt idx="25">
                  <c:v>2.0471249999999999</c:v>
                </c:pt>
                <c:pt idx="26">
                  <c:v>2.1290100000000001</c:v>
                </c:pt>
                <c:pt idx="27">
                  <c:v>2.2108949999999998</c:v>
                </c:pt>
                <c:pt idx="28">
                  <c:v>2.29278</c:v>
                </c:pt>
                <c:pt idx="29">
                  <c:v>2.3746649999999998</c:v>
                </c:pt>
                <c:pt idx="30">
                  <c:v>2.45655</c:v>
                </c:pt>
                <c:pt idx="31">
                  <c:v>2.5384349999999998</c:v>
                </c:pt>
                <c:pt idx="32">
                  <c:v>2.62032</c:v>
                </c:pt>
                <c:pt idx="33">
                  <c:v>2.7022049999999997</c:v>
                </c:pt>
                <c:pt idx="34">
                  <c:v>2.78409</c:v>
                </c:pt>
                <c:pt idx="35">
                  <c:v>2.8659749999999997</c:v>
                </c:pt>
                <c:pt idx="36">
                  <c:v>2.9478599999999999</c:v>
                </c:pt>
                <c:pt idx="37">
                  <c:v>3.0297449999999997</c:v>
                </c:pt>
                <c:pt idx="38">
                  <c:v>3.1116299999999999</c:v>
                </c:pt>
                <c:pt idx="39">
                  <c:v>3.1935149999999997</c:v>
                </c:pt>
                <c:pt idx="40">
                  <c:v>3.2753999999999999</c:v>
                </c:pt>
                <c:pt idx="41">
                  <c:v>3.3572850000000001</c:v>
                </c:pt>
                <c:pt idx="42">
                  <c:v>3.4391699999999998</c:v>
                </c:pt>
                <c:pt idx="43">
                  <c:v>3.521055</c:v>
                </c:pt>
                <c:pt idx="44">
                  <c:v>3.6029399999999998</c:v>
                </c:pt>
                <c:pt idx="45">
                  <c:v>3.684825</c:v>
                </c:pt>
                <c:pt idx="46">
                  <c:v>3.7667099999999998</c:v>
                </c:pt>
                <c:pt idx="47">
                  <c:v>3.848595</c:v>
                </c:pt>
                <c:pt idx="48">
                  <c:v>3.9304799999999998</c:v>
                </c:pt>
                <c:pt idx="49">
                  <c:v>4.012365</c:v>
                </c:pt>
                <c:pt idx="50">
                  <c:v>4.0942499999999997</c:v>
                </c:pt>
                <c:pt idx="51">
                  <c:v>4.1761349999999995</c:v>
                </c:pt>
                <c:pt idx="52">
                  <c:v>4.2580200000000001</c:v>
                </c:pt>
                <c:pt idx="53">
                  <c:v>4.3399049999999999</c:v>
                </c:pt>
                <c:pt idx="54">
                  <c:v>4.4217899999999997</c:v>
                </c:pt>
                <c:pt idx="55">
                  <c:v>4.5036749999999994</c:v>
                </c:pt>
                <c:pt idx="56">
                  <c:v>4.5855600000000001</c:v>
                </c:pt>
                <c:pt idx="57">
                  <c:v>4.6674449999999998</c:v>
                </c:pt>
                <c:pt idx="58">
                  <c:v>4.7493299999999996</c:v>
                </c:pt>
                <c:pt idx="59">
                  <c:v>4.8312149999999994</c:v>
                </c:pt>
                <c:pt idx="60">
                  <c:v>4.9131</c:v>
                </c:pt>
                <c:pt idx="61">
                  <c:v>4.9949849999999998</c:v>
                </c:pt>
                <c:pt idx="62">
                  <c:v>5.0768699999999995</c:v>
                </c:pt>
                <c:pt idx="63">
                  <c:v>5.1587550000000002</c:v>
                </c:pt>
                <c:pt idx="64">
                  <c:v>5.24064</c:v>
                </c:pt>
                <c:pt idx="65">
                  <c:v>5.3225249999999997</c:v>
                </c:pt>
                <c:pt idx="66">
                  <c:v>5.4044099999999995</c:v>
                </c:pt>
                <c:pt idx="67">
                  <c:v>5.4862950000000001</c:v>
                </c:pt>
                <c:pt idx="68">
                  <c:v>5.5681799999999999</c:v>
                </c:pt>
                <c:pt idx="69">
                  <c:v>5.6500649999999997</c:v>
                </c:pt>
                <c:pt idx="70">
                  <c:v>5.7319499999999994</c:v>
                </c:pt>
                <c:pt idx="71">
                  <c:v>5.8138350000000001</c:v>
                </c:pt>
                <c:pt idx="72">
                  <c:v>5.8957199999999998</c:v>
                </c:pt>
                <c:pt idx="73">
                  <c:v>5.9776049999999996</c:v>
                </c:pt>
                <c:pt idx="74">
                  <c:v>6.0594899999999994</c:v>
                </c:pt>
                <c:pt idx="75">
                  <c:v>6.141375</c:v>
                </c:pt>
                <c:pt idx="76">
                  <c:v>6.2232599999999998</c:v>
                </c:pt>
                <c:pt idx="77">
                  <c:v>6.3051449999999996</c:v>
                </c:pt>
                <c:pt idx="78">
                  <c:v>6.3870299999999993</c:v>
                </c:pt>
                <c:pt idx="79">
                  <c:v>6.468915</c:v>
                </c:pt>
                <c:pt idx="80">
                  <c:v>6.5507999999999997</c:v>
                </c:pt>
                <c:pt idx="81">
                  <c:v>6.6326849999999995</c:v>
                </c:pt>
                <c:pt idx="82">
                  <c:v>6.7145700000000001</c:v>
                </c:pt>
                <c:pt idx="83">
                  <c:v>6.7964549999999999</c:v>
                </c:pt>
                <c:pt idx="84">
                  <c:v>6.8783399999999997</c:v>
                </c:pt>
                <c:pt idx="85">
                  <c:v>6.9602249999999994</c:v>
                </c:pt>
                <c:pt idx="86">
                  <c:v>7.0421100000000001</c:v>
                </c:pt>
                <c:pt idx="87">
                  <c:v>7.1239949999999999</c:v>
                </c:pt>
                <c:pt idx="88">
                  <c:v>7.2058799999999996</c:v>
                </c:pt>
                <c:pt idx="89">
                  <c:v>7.2877649999999994</c:v>
                </c:pt>
                <c:pt idx="90">
                  <c:v>7.36965</c:v>
                </c:pt>
                <c:pt idx="91">
                  <c:v>7.4515349999999998</c:v>
                </c:pt>
                <c:pt idx="92">
                  <c:v>7.5334199999999996</c:v>
                </c:pt>
                <c:pt idx="93">
                  <c:v>7.6153049999999993</c:v>
                </c:pt>
                <c:pt idx="94">
                  <c:v>7.69719</c:v>
                </c:pt>
                <c:pt idx="95">
                  <c:v>7.7790749999999997</c:v>
                </c:pt>
                <c:pt idx="96">
                  <c:v>7.8609599999999995</c:v>
                </c:pt>
                <c:pt idx="97">
                  <c:v>7.9428449999999993</c:v>
                </c:pt>
                <c:pt idx="98">
                  <c:v>8.0247299999999999</c:v>
                </c:pt>
                <c:pt idx="99">
                  <c:v>8.1066149999999997</c:v>
                </c:pt>
                <c:pt idx="100">
                  <c:v>8.1884999999999994</c:v>
                </c:pt>
                <c:pt idx="101">
                  <c:v>8.2703849999999992</c:v>
                </c:pt>
                <c:pt idx="102">
                  <c:v>8.352269999999999</c:v>
                </c:pt>
                <c:pt idx="103">
                  <c:v>8.4341550000000005</c:v>
                </c:pt>
                <c:pt idx="104">
                  <c:v>8.5160400000000003</c:v>
                </c:pt>
                <c:pt idx="105">
                  <c:v>8.597925</c:v>
                </c:pt>
                <c:pt idx="106">
                  <c:v>8.6798099999999998</c:v>
                </c:pt>
                <c:pt idx="107">
                  <c:v>8.7616949999999996</c:v>
                </c:pt>
                <c:pt idx="108">
                  <c:v>8.8435799999999993</c:v>
                </c:pt>
                <c:pt idx="109">
                  <c:v>8.9254649999999991</c:v>
                </c:pt>
                <c:pt idx="110">
                  <c:v>9.0073499999999989</c:v>
                </c:pt>
                <c:pt idx="111">
                  <c:v>9.0892350000000004</c:v>
                </c:pt>
                <c:pt idx="112">
                  <c:v>7.5208319999999995</c:v>
                </c:pt>
                <c:pt idx="113">
                  <c:v>7.5797679999999996</c:v>
                </c:pt>
                <c:pt idx="114">
                  <c:v>7.6387039999999997</c:v>
                </c:pt>
                <c:pt idx="115">
                  <c:v>7.6976399999999998</c:v>
                </c:pt>
                <c:pt idx="116">
                  <c:v>7.756575999999999</c:v>
                </c:pt>
                <c:pt idx="117">
                  <c:v>7.8155119999999991</c:v>
                </c:pt>
                <c:pt idx="118">
                  <c:v>7.8744479999999992</c:v>
                </c:pt>
                <c:pt idx="119">
                  <c:v>7.9333839999999993</c:v>
                </c:pt>
                <c:pt idx="120">
                  <c:v>7.9923199999999994</c:v>
                </c:pt>
                <c:pt idx="121">
                  <c:v>8.0512560000000004</c:v>
                </c:pt>
                <c:pt idx="122">
                  <c:v>8.1101919999999996</c:v>
                </c:pt>
                <c:pt idx="123">
                  <c:v>8.1691280000000006</c:v>
                </c:pt>
                <c:pt idx="124">
                  <c:v>8.2280639999999998</c:v>
                </c:pt>
                <c:pt idx="125">
                  <c:v>8.286999999999999</c:v>
                </c:pt>
                <c:pt idx="126">
                  <c:v>8.345936</c:v>
                </c:pt>
                <c:pt idx="127">
                  <c:v>8.4048719999999992</c:v>
                </c:pt>
                <c:pt idx="128">
                  <c:v>8.4638080000000002</c:v>
                </c:pt>
                <c:pt idx="129">
                  <c:v>8.5227439999999994</c:v>
                </c:pt>
                <c:pt idx="130">
                  <c:v>8.5816800000000004</c:v>
                </c:pt>
                <c:pt idx="131">
                  <c:v>8.6406159999999996</c:v>
                </c:pt>
                <c:pt idx="132">
                  <c:v>8.6995520000000006</c:v>
                </c:pt>
                <c:pt idx="133">
                  <c:v>8.7584879999999998</c:v>
                </c:pt>
                <c:pt idx="134">
                  <c:v>8.817423999999999</c:v>
                </c:pt>
                <c:pt idx="135">
                  <c:v>8.87636</c:v>
                </c:pt>
                <c:pt idx="136">
                  <c:v>8.9352959999999992</c:v>
                </c:pt>
                <c:pt idx="137">
                  <c:v>8.9942320000000002</c:v>
                </c:pt>
                <c:pt idx="138">
                  <c:v>9.0531679999999994</c:v>
                </c:pt>
                <c:pt idx="139">
                  <c:v>9.1121039999999986</c:v>
                </c:pt>
                <c:pt idx="140">
                  <c:v>9.1710399999999996</c:v>
                </c:pt>
                <c:pt idx="141">
                  <c:v>9.2299759999999988</c:v>
                </c:pt>
                <c:pt idx="142">
                  <c:v>9.2889119999999998</c:v>
                </c:pt>
                <c:pt idx="143">
                  <c:v>9.347847999999999</c:v>
                </c:pt>
                <c:pt idx="144">
                  <c:v>9.406784</c:v>
                </c:pt>
                <c:pt idx="145">
                  <c:v>9.4657199999999992</c:v>
                </c:pt>
                <c:pt idx="146">
                  <c:v>9.5246559999999985</c:v>
                </c:pt>
                <c:pt idx="147">
                  <c:v>9.5835919999999994</c:v>
                </c:pt>
                <c:pt idx="148">
                  <c:v>9.6425279999999987</c:v>
                </c:pt>
                <c:pt idx="149">
                  <c:v>9.7014639999999996</c:v>
                </c:pt>
                <c:pt idx="150">
                  <c:v>9.7603999999999989</c:v>
                </c:pt>
                <c:pt idx="151">
                  <c:v>9.8193359999999998</c:v>
                </c:pt>
                <c:pt idx="152">
                  <c:v>9.8782719999999991</c:v>
                </c:pt>
                <c:pt idx="153">
                  <c:v>9.937208</c:v>
                </c:pt>
                <c:pt idx="154">
                  <c:v>9.9961439999999993</c:v>
                </c:pt>
                <c:pt idx="155">
                  <c:v>10.055079999999998</c:v>
                </c:pt>
                <c:pt idx="156">
                  <c:v>10.114015999999999</c:v>
                </c:pt>
                <c:pt idx="157">
                  <c:v>10.172951999999999</c:v>
                </c:pt>
                <c:pt idx="158">
                  <c:v>10.231888</c:v>
                </c:pt>
                <c:pt idx="159">
                  <c:v>10.290823999999999</c:v>
                </c:pt>
                <c:pt idx="160">
                  <c:v>10.34976</c:v>
                </c:pt>
                <c:pt idx="161">
                  <c:v>10.408695999999999</c:v>
                </c:pt>
                <c:pt idx="162">
                  <c:v>10.467632</c:v>
                </c:pt>
                <c:pt idx="163">
                  <c:v>10.526567999999999</c:v>
                </c:pt>
                <c:pt idx="164">
                  <c:v>10.585503999999998</c:v>
                </c:pt>
                <c:pt idx="165">
                  <c:v>10.644439999999999</c:v>
                </c:pt>
                <c:pt idx="166">
                  <c:v>10.703375999999999</c:v>
                </c:pt>
                <c:pt idx="167">
                  <c:v>10.762312</c:v>
                </c:pt>
                <c:pt idx="168">
                  <c:v>10.821247999999999</c:v>
                </c:pt>
                <c:pt idx="169">
                  <c:v>10.880184</c:v>
                </c:pt>
                <c:pt idx="170">
                  <c:v>10.939119999999999</c:v>
                </c:pt>
                <c:pt idx="171">
                  <c:v>10.998056</c:v>
                </c:pt>
                <c:pt idx="172">
                  <c:v>11.056991999999999</c:v>
                </c:pt>
                <c:pt idx="173">
                  <c:v>11.115927999999998</c:v>
                </c:pt>
                <c:pt idx="174">
                  <c:v>11.174863999999999</c:v>
                </c:pt>
                <c:pt idx="175">
                  <c:v>11.233799999999999</c:v>
                </c:pt>
                <c:pt idx="176">
                  <c:v>11.292736</c:v>
                </c:pt>
                <c:pt idx="177">
                  <c:v>11.351671999999999</c:v>
                </c:pt>
                <c:pt idx="178">
                  <c:v>11.410608</c:v>
                </c:pt>
                <c:pt idx="179">
                  <c:v>11.469543999999999</c:v>
                </c:pt>
                <c:pt idx="180">
                  <c:v>11.52848</c:v>
                </c:pt>
                <c:pt idx="181">
                  <c:v>11.587415999999999</c:v>
                </c:pt>
                <c:pt idx="182">
                  <c:v>11.646351999999998</c:v>
                </c:pt>
                <c:pt idx="183">
                  <c:v>11.705287999999999</c:v>
                </c:pt>
                <c:pt idx="184">
                  <c:v>11.764223999999999</c:v>
                </c:pt>
                <c:pt idx="185">
                  <c:v>11.82316</c:v>
                </c:pt>
                <c:pt idx="186">
                  <c:v>11.882095999999999</c:v>
                </c:pt>
                <c:pt idx="187">
                  <c:v>11.941032</c:v>
                </c:pt>
                <c:pt idx="188">
                  <c:v>11.999967999999999</c:v>
                </c:pt>
                <c:pt idx="189">
                  <c:v>12.058903999999998</c:v>
                </c:pt>
                <c:pt idx="190">
                  <c:v>12.117839999999999</c:v>
                </c:pt>
                <c:pt idx="191">
                  <c:v>12.176775999999998</c:v>
                </c:pt>
                <c:pt idx="192">
                  <c:v>12.235711999999999</c:v>
                </c:pt>
                <c:pt idx="193">
                  <c:v>12.294647999999999</c:v>
                </c:pt>
                <c:pt idx="194">
                  <c:v>12.353584</c:v>
                </c:pt>
                <c:pt idx="195">
                  <c:v>12.412519999999999</c:v>
                </c:pt>
                <c:pt idx="196">
                  <c:v>12.471456</c:v>
                </c:pt>
                <c:pt idx="197">
                  <c:v>12.530391999999999</c:v>
                </c:pt>
                <c:pt idx="198">
                  <c:v>12.589327999999998</c:v>
                </c:pt>
                <c:pt idx="199">
                  <c:v>12.648263999999999</c:v>
                </c:pt>
                <c:pt idx="200">
                  <c:v>12.707199999999998</c:v>
                </c:pt>
                <c:pt idx="201">
                  <c:v>12.766135999999999</c:v>
                </c:pt>
                <c:pt idx="202">
                  <c:v>12.825071999999999</c:v>
                </c:pt>
                <c:pt idx="203">
                  <c:v>12.884008</c:v>
                </c:pt>
                <c:pt idx="204">
                  <c:v>12.942943999999999</c:v>
                </c:pt>
                <c:pt idx="205">
                  <c:v>13.00188</c:v>
                </c:pt>
                <c:pt idx="206">
                  <c:v>13.060815999999999</c:v>
                </c:pt>
                <c:pt idx="207">
                  <c:v>13.119751999999998</c:v>
                </c:pt>
                <c:pt idx="208">
                  <c:v>13.178687999999999</c:v>
                </c:pt>
                <c:pt idx="209">
                  <c:v>13.237623999999999</c:v>
                </c:pt>
                <c:pt idx="210">
                  <c:v>13.296559999999999</c:v>
                </c:pt>
                <c:pt idx="211">
                  <c:v>13.355495999999999</c:v>
                </c:pt>
                <c:pt idx="212">
                  <c:v>13.414432</c:v>
                </c:pt>
                <c:pt idx="213">
                  <c:v>13.473367999999999</c:v>
                </c:pt>
                <c:pt idx="214">
                  <c:v>13.532304</c:v>
                </c:pt>
                <c:pt idx="215">
                  <c:v>13.591239999999999</c:v>
                </c:pt>
                <c:pt idx="216">
                  <c:v>13.650175999999998</c:v>
                </c:pt>
                <c:pt idx="217">
                  <c:v>13.709111999999999</c:v>
                </c:pt>
                <c:pt idx="218">
                  <c:v>13.768047999999999</c:v>
                </c:pt>
                <c:pt idx="219">
                  <c:v>13.826983999999999</c:v>
                </c:pt>
                <c:pt idx="220">
                  <c:v>13.885919999999999</c:v>
                </c:pt>
                <c:pt idx="221">
                  <c:v>13.944856</c:v>
                </c:pt>
                <c:pt idx="222">
                  <c:v>14.003791999999999</c:v>
                </c:pt>
                <c:pt idx="223">
                  <c:v>14.062728</c:v>
                </c:pt>
                <c:pt idx="224">
                  <c:v>14.121663999999999</c:v>
                </c:pt>
                <c:pt idx="225">
                  <c:v>14.180599999999998</c:v>
                </c:pt>
                <c:pt idx="226">
                  <c:v>14.239535999999999</c:v>
                </c:pt>
                <c:pt idx="227">
                  <c:v>14.298471999999999</c:v>
                </c:pt>
                <c:pt idx="228">
                  <c:v>14.357408</c:v>
                </c:pt>
                <c:pt idx="229">
                  <c:v>14.416343999999999</c:v>
                </c:pt>
                <c:pt idx="230">
                  <c:v>14.47528</c:v>
                </c:pt>
                <c:pt idx="231">
                  <c:v>14.534215999999999</c:v>
                </c:pt>
                <c:pt idx="232">
                  <c:v>14.593151999999998</c:v>
                </c:pt>
                <c:pt idx="233">
                  <c:v>14.652087999999999</c:v>
                </c:pt>
                <c:pt idx="234">
                  <c:v>14.711023999999998</c:v>
                </c:pt>
                <c:pt idx="235">
                  <c:v>14.769959999999999</c:v>
                </c:pt>
                <c:pt idx="236">
                  <c:v>14.828895999999999</c:v>
                </c:pt>
                <c:pt idx="237">
                  <c:v>14.887832</c:v>
                </c:pt>
                <c:pt idx="238">
                  <c:v>14.946767999999999</c:v>
                </c:pt>
                <c:pt idx="239">
                  <c:v>15.005704</c:v>
                </c:pt>
                <c:pt idx="240">
                  <c:v>15.064639999999999</c:v>
                </c:pt>
                <c:pt idx="241">
                  <c:v>15.123575999999998</c:v>
                </c:pt>
                <c:pt idx="242">
                  <c:v>15.182511999999999</c:v>
                </c:pt>
                <c:pt idx="243">
                  <c:v>15.241447999999998</c:v>
                </c:pt>
                <c:pt idx="244">
                  <c:v>15.300383999999999</c:v>
                </c:pt>
                <c:pt idx="245">
                  <c:v>15.359319999999999</c:v>
                </c:pt>
                <c:pt idx="246">
                  <c:v>15.418256</c:v>
                </c:pt>
                <c:pt idx="247">
                  <c:v>15.477191999999999</c:v>
                </c:pt>
                <c:pt idx="248">
                  <c:v>15.536128</c:v>
                </c:pt>
                <c:pt idx="249">
                  <c:v>15.595063999999999</c:v>
                </c:pt>
                <c:pt idx="250">
                  <c:v>15.653999999999998</c:v>
                </c:pt>
                <c:pt idx="251">
                  <c:v>15.712935999999999</c:v>
                </c:pt>
                <c:pt idx="252">
                  <c:v>15.771871999999998</c:v>
                </c:pt>
                <c:pt idx="253">
                  <c:v>15.830807999999999</c:v>
                </c:pt>
                <c:pt idx="254">
                  <c:v>15.889743999999999</c:v>
                </c:pt>
                <c:pt idx="255">
                  <c:v>15.94868</c:v>
                </c:pt>
                <c:pt idx="256">
                  <c:v>16.007615999999999</c:v>
                </c:pt>
                <c:pt idx="257">
                  <c:v>16.066552000000001</c:v>
                </c:pt>
                <c:pt idx="258">
                  <c:v>16.125488000000001</c:v>
                </c:pt>
                <c:pt idx="259">
                  <c:v>16.184424</c:v>
                </c:pt>
                <c:pt idx="260">
                  <c:v>16.243359999999999</c:v>
                </c:pt>
                <c:pt idx="261">
                  <c:v>16.302295999999998</c:v>
                </c:pt>
                <c:pt idx="262">
                  <c:v>16.361232000000001</c:v>
                </c:pt>
                <c:pt idx="263">
                  <c:v>16.420168</c:v>
                </c:pt>
                <c:pt idx="264">
                  <c:v>16.479104</c:v>
                </c:pt>
                <c:pt idx="265">
                  <c:v>16.538039999999999</c:v>
                </c:pt>
                <c:pt idx="266">
                  <c:v>16.596976000000002</c:v>
                </c:pt>
                <c:pt idx="267">
                  <c:v>16.655912000000001</c:v>
                </c:pt>
                <c:pt idx="268">
                  <c:v>16.714848</c:v>
                </c:pt>
                <c:pt idx="269">
                  <c:v>16.773783999999999</c:v>
                </c:pt>
                <c:pt idx="270">
                  <c:v>16.832719999999998</c:v>
                </c:pt>
                <c:pt idx="271">
                  <c:v>16.891656000000001</c:v>
                </c:pt>
                <c:pt idx="272">
                  <c:v>16.950592</c:v>
                </c:pt>
                <c:pt idx="273">
                  <c:v>17.009528</c:v>
                </c:pt>
                <c:pt idx="274">
                  <c:v>17.068464000000002</c:v>
                </c:pt>
                <c:pt idx="275">
                  <c:v>17.127400000000002</c:v>
                </c:pt>
                <c:pt idx="276">
                  <c:v>17.186336000000001</c:v>
                </c:pt>
                <c:pt idx="277">
                  <c:v>17.245272</c:v>
                </c:pt>
                <c:pt idx="278">
                  <c:v>17.304207999999999</c:v>
                </c:pt>
                <c:pt idx="279">
                  <c:v>17.363144000000002</c:v>
                </c:pt>
                <c:pt idx="280">
                  <c:v>17.422080000000001</c:v>
                </c:pt>
                <c:pt idx="281">
                  <c:v>17.481016</c:v>
                </c:pt>
                <c:pt idx="282">
                  <c:v>17.539952</c:v>
                </c:pt>
                <c:pt idx="283">
                  <c:v>17.598888000000002</c:v>
                </c:pt>
                <c:pt idx="284">
                  <c:v>17.657824000000002</c:v>
                </c:pt>
                <c:pt idx="285">
                  <c:v>17.716760000000001</c:v>
                </c:pt>
                <c:pt idx="286">
                  <c:v>17.775696</c:v>
                </c:pt>
                <c:pt idx="287">
                  <c:v>17.834631999999999</c:v>
                </c:pt>
                <c:pt idx="288">
                  <c:v>17.893568000000002</c:v>
                </c:pt>
                <c:pt idx="289">
                  <c:v>17.952504000000001</c:v>
                </c:pt>
                <c:pt idx="290">
                  <c:v>18.01144</c:v>
                </c:pt>
                <c:pt idx="291">
                  <c:v>18.070376</c:v>
                </c:pt>
                <c:pt idx="292">
                  <c:v>18.129311999999999</c:v>
                </c:pt>
                <c:pt idx="293">
                  <c:v>18.188248000000002</c:v>
                </c:pt>
                <c:pt idx="294">
                  <c:v>18.247184000000001</c:v>
                </c:pt>
                <c:pt idx="295">
                  <c:v>18.30612</c:v>
                </c:pt>
                <c:pt idx="296">
                  <c:v>18.365055999999999</c:v>
                </c:pt>
                <c:pt idx="297">
                  <c:v>18.423992000000002</c:v>
                </c:pt>
                <c:pt idx="298">
                  <c:v>18.482928000000001</c:v>
                </c:pt>
                <c:pt idx="299">
                  <c:v>18.541864</c:v>
                </c:pt>
                <c:pt idx="300">
                  <c:v>18.6008</c:v>
                </c:pt>
                <c:pt idx="301">
                  <c:v>18.659735999999999</c:v>
                </c:pt>
                <c:pt idx="302">
                  <c:v>18.718672000000002</c:v>
                </c:pt>
                <c:pt idx="303">
                  <c:v>18.777608000000001</c:v>
                </c:pt>
                <c:pt idx="304">
                  <c:v>18.836544</c:v>
                </c:pt>
                <c:pt idx="305">
                  <c:v>18.895479999999999</c:v>
                </c:pt>
                <c:pt idx="306">
                  <c:v>18.954416000000002</c:v>
                </c:pt>
                <c:pt idx="307">
                  <c:v>19.013352000000001</c:v>
                </c:pt>
                <c:pt idx="308">
                  <c:v>19.072288</c:v>
                </c:pt>
                <c:pt idx="309">
                  <c:v>19.131224</c:v>
                </c:pt>
                <c:pt idx="310">
                  <c:v>19.190159999999999</c:v>
                </c:pt>
                <c:pt idx="311">
                  <c:v>19.249096000000002</c:v>
                </c:pt>
                <c:pt idx="312">
                  <c:v>19.308032000000001</c:v>
                </c:pt>
                <c:pt idx="313">
                  <c:v>19.366968</c:v>
                </c:pt>
                <c:pt idx="314">
                  <c:v>19.425903999999999</c:v>
                </c:pt>
                <c:pt idx="315">
                  <c:v>19.484840000000002</c:v>
                </c:pt>
                <c:pt idx="316">
                  <c:v>19.543776000000001</c:v>
                </c:pt>
                <c:pt idx="317">
                  <c:v>19.602712</c:v>
                </c:pt>
                <c:pt idx="318">
                  <c:v>19.661648</c:v>
                </c:pt>
                <c:pt idx="319">
                  <c:v>19.720583999999999</c:v>
                </c:pt>
                <c:pt idx="320">
                  <c:v>19.779520000000002</c:v>
                </c:pt>
                <c:pt idx="321">
                  <c:v>19.838456000000001</c:v>
                </c:pt>
                <c:pt idx="322">
                  <c:v>19.897392</c:v>
                </c:pt>
                <c:pt idx="323">
                  <c:v>19.956327999999999</c:v>
                </c:pt>
                <c:pt idx="324">
                  <c:v>20.015264000000002</c:v>
                </c:pt>
                <c:pt idx="325">
                  <c:v>20.074200000000001</c:v>
                </c:pt>
                <c:pt idx="326">
                  <c:v>20.133136</c:v>
                </c:pt>
                <c:pt idx="327">
                  <c:v>20.192072</c:v>
                </c:pt>
                <c:pt idx="328">
                  <c:v>20.251007999999999</c:v>
                </c:pt>
                <c:pt idx="329">
                  <c:v>20.309944000000002</c:v>
                </c:pt>
                <c:pt idx="330">
                  <c:v>20.368880000000001</c:v>
                </c:pt>
                <c:pt idx="331">
                  <c:v>20.427816</c:v>
                </c:pt>
                <c:pt idx="332">
                  <c:v>20.486751999999999</c:v>
                </c:pt>
                <c:pt idx="333">
                  <c:v>20.545688000000002</c:v>
                </c:pt>
                <c:pt idx="334">
                  <c:v>20.604624000000001</c:v>
                </c:pt>
                <c:pt idx="335">
                  <c:v>20.66356</c:v>
                </c:pt>
                <c:pt idx="336">
                  <c:v>20.722496</c:v>
                </c:pt>
                <c:pt idx="337">
                  <c:v>20.781431999999999</c:v>
                </c:pt>
                <c:pt idx="338">
                  <c:v>20.840368000000002</c:v>
                </c:pt>
                <c:pt idx="339">
                  <c:v>20.899304000000001</c:v>
                </c:pt>
                <c:pt idx="340">
                  <c:v>20.95824</c:v>
                </c:pt>
                <c:pt idx="341">
                  <c:v>21.017175999999999</c:v>
                </c:pt>
                <c:pt idx="342">
                  <c:v>21.076112000000002</c:v>
                </c:pt>
                <c:pt idx="343">
                  <c:v>21.135048000000001</c:v>
                </c:pt>
                <c:pt idx="344">
                  <c:v>21.193984</c:v>
                </c:pt>
                <c:pt idx="345">
                  <c:v>21.25292</c:v>
                </c:pt>
                <c:pt idx="346">
                  <c:v>21.311855999999999</c:v>
                </c:pt>
                <c:pt idx="347">
                  <c:v>21.370792000000002</c:v>
                </c:pt>
                <c:pt idx="348">
                  <c:v>21.429728000000001</c:v>
                </c:pt>
                <c:pt idx="349">
                  <c:v>21.488664</c:v>
                </c:pt>
                <c:pt idx="350">
                  <c:v>21.547599999999999</c:v>
                </c:pt>
                <c:pt idx="351">
                  <c:v>21.606536000000002</c:v>
                </c:pt>
                <c:pt idx="352">
                  <c:v>21.665472000000001</c:v>
                </c:pt>
                <c:pt idx="353">
                  <c:v>21.724408</c:v>
                </c:pt>
                <c:pt idx="354">
                  <c:v>21.783344</c:v>
                </c:pt>
                <c:pt idx="355">
                  <c:v>21.842279999999999</c:v>
                </c:pt>
                <c:pt idx="356">
                  <c:v>21.901216000000002</c:v>
                </c:pt>
                <c:pt idx="357">
                  <c:v>21.960152000000001</c:v>
                </c:pt>
                <c:pt idx="358">
                  <c:v>22.019088</c:v>
                </c:pt>
                <c:pt idx="359">
                  <c:v>22.078023999999999</c:v>
                </c:pt>
                <c:pt idx="360">
                  <c:v>22.136960000000002</c:v>
                </c:pt>
                <c:pt idx="361">
                  <c:v>22.195896000000001</c:v>
                </c:pt>
                <c:pt idx="362">
                  <c:v>22.254832</c:v>
                </c:pt>
                <c:pt idx="363">
                  <c:v>22.313768</c:v>
                </c:pt>
                <c:pt idx="364">
                  <c:v>22.372703999999999</c:v>
                </c:pt>
                <c:pt idx="365">
                  <c:v>22.431640000000002</c:v>
                </c:pt>
                <c:pt idx="366">
                  <c:v>22.490576000000001</c:v>
                </c:pt>
                <c:pt idx="367">
                  <c:v>22.549512</c:v>
                </c:pt>
                <c:pt idx="368">
                  <c:v>22.608447999999999</c:v>
                </c:pt>
                <c:pt idx="369">
                  <c:v>22.667384000000002</c:v>
                </c:pt>
                <c:pt idx="370">
                  <c:v>22.726320000000001</c:v>
                </c:pt>
                <c:pt idx="371">
                  <c:v>22.785256</c:v>
                </c:pt>
                <c:pt idx="372">
                  <c:v>22.844192</c:v>
                </c:pt>
                <c:pt idx="373">
                  <c:v>22.903127999999999</c:v>
                </c:pt>
                <c:pt idx="374">
                  <c:v>22.962064000000002</c:v>
                </c:pt>
                <c:pt idx="375">
                  <c:v>23.021000000000001</c:v>
                </c:pt>
                <c:pt idx="376">
                  <c:v>23.079936</c:v>
                </c:pt>
                <c:pt idx="377">
                  <c:v>23.138871999999999</c:v>
                </c:pt>
                <c:pt idx="378">
                  <c:v>23.197807999999998</c:v>
                </c:pt>
                <c:pt idx="379">
                  <c:v>23.256744000000001</c:v>
                </c:pt>
                <c:pt idx="380">
                  <c:v>23.31568</c:v>
                </c:pt>
                <c:pt idx="381">
                  <c:v>23.374616</c:v>
                </c:pt>
                <c:pt idx="382">
                  <c:v>23.433551999999999</c:v>
                </c:pt>
                <c:pt idx="383">
                  <c:v>23.492488000000002</c:v>
                </c:pt>
                <c:pt idx="384">
                  <c:v>23.551424000000001</c:v>
                </c:pt>
                <c:pt idx="385">
                  <c:v>23.61036</c:v>
                </c:pt>
                <c:pt idx="386">
                  <c:v>23.669295999999999</c:v>
                </c:pt>
                <c:pt idx="387">
                  <c:v>23.728231999999998</c:v>
                </c:pt>
                <c:pt idx="388">
                  <c:v>23.787168000000001</c:v>
                </c:pt>
                <c:pt idx="389">
                  <c:v>23.846104</c:v>
                </c:pt>
                <c:pt idx="390">
                  <c:v>23.90504</c:v>
                </c:pt>
                <c:pt idx="391">
                  <c:v>23.963975999999999</c:v>
                </c:pt>
                <c:pt idx="392">
                  <c:v>24.022912000000002</c:v>
                </c:pt>
                <c:pt idx="393">
                  <c:v>24.081848000000001</c:v>
                </c:pt>
                <c:pt idx="394">
                  <c:v>24.140784</c:v>
                </c:pt>
                <c:pt idx="395">
                  <c:v>24.199719999999999</c:v>
                </c:pt>
                <c:pt idx="396">
                  <c:v>24.258655999999998</c:v>
                </c:pt>
                <c:pt idx="397">
                  <c:v>24.317592000000001</c:v>
                </c:pt>
                <c:pt idx="398">
                  <c:v>24.376528</c:v>
                </c:pt>
                <c:pt idx="399">
                  <c:v>24.435464</c:v>
                </c:pt>
                <c:pt idx="400">
                  <c:v>24.494399999999999</c:v>
                </c:pt>
                <c:pt idx="401">
                  <c:v>24.553336000000002</c:v>
                </c:pt>
                <c:pt idx="402">
                  <c:v>24.612272000000001</c:v>
                </c:pt>
                <c:pt idx="403">
                  <c:v>24.671208</c:v>
                </c:pt>
                <c:pt idx="404">
                  <c:v>24.730143999999999</c:v>
                </c:pt>
                <c:pt idx="405">
                  <c:v>24.789079999999998</c:v>
                </c:pt>
                <c:pt idx="406">
                  <c:v>24.848016000000001</c:v>
                </c:pt>
                <c:pt idx="407">
                  <c:v>24.906952</c:v>
                </c:pt>
                <c:pt idx="408">
                  <c:v>24.965888</c:v>
                </c:pt>
                <c:pt idx="409">
                  <c:v>25.024823999999999</c:v>
                </c:pt>
                <c:pt idx="410">
                  <c:v>25.083760000000002</c:v>
                </c:pt>
                <c:pt idx="411">
                  <c:v>25.142696000000001</c:v>
                </c:pt>
                <c:pt idx="412">
                  <c:v>25.201632</c:v>
                </c:pt>
                <c:pt idx="413">
                  <c:v>25.260567999999999</c:v>
                </c:pt>
                <c:pt idx="414">
                  <c:v>25.319503999999998</c:v>
                </c:pt>
                <c:pt idx="415">
                  <c:v>25.378440000000001</c:v>
                </c:pt>
                <c:pt idx="416">
                  <c:v>25.437376</c:v>
                </c:pt>
                <c:pt idx="417">
                  <c:v>25.496312</c:v>
                </c:pt>
                <c:pt idx="418">
                  <c:v>25.555247999999999</c:v>
                </c:pt>
                <c:pt idx="419">
                  <c:v>25.614184000000002</c:v>
                </c:pt>
                <c:pt idx="420">
                  <c:v>25.673120000000001</c:v>
                </c:pt>
                <c:pt idx="421">
                  <c:v>25.732056</c:v>
                </c:pt>
                <c:pt idx="422">
                  <c:v>25.790991999999999</c:v>
                </c:pt>
                <c:pt idx="423">
                  <c:v>25.849927999999998</c:v>
                </c:pt>
                <c:pt idx="424">
                  <c:v>25.908864000000001</c:v>
                </c:pt>
                <c:pt idx="425">
                  <c:v>25.9678</c:v>
                </c:pt>
                <c:pt idx="426">
                  <c:v>26.026736</c:v>
                </c:pt>
                <c:pt idx="427">
                  <c:v>26.085671999999999</c:v>
                </c:pt>
                <c:pt idx="428">
                  <c:v>26.144608000000002</c:v>
                </c:pt>
                <c:pt idx="429">
                  <c:v>26.203544000000001</c:v>
                </c:pt>
                <c:pt idx="430">
                  <c:v>26.26248</c:v>
                </c:pt>
                <c:pt idx="431">
                  <c:v>26.321415999999999</c:v>
                </c:pt>
                <c:pt idx="432">
                  <c:v>26.380351999999998</c:v>
                </c:pt>
                <c:pt idx="433">
                  <c:v>26.439288000000001</c:v>
                </c:pt>
                <c:pt idx="434">
                  <c:v>26.498224</c:v>
                </c:pt>
                <c:pt idx="435">
                  <c:v>26.55716</c:v>
                </c:pt>
                <c:pt idx="436">
                  <c:v>26.616095999999999</c:v>
                </c:pt>
                <c:pt idx="437">
                  <c:v>26.675032000000002</c:v>
                </c:pt>
                <c:pt idx="438">
                  <c:v>26.733968000000001</c:v>
                </c:pt>
                <c:pt idx="439">
                  <c:v>26.792904</c:v>
                </c:pt>
                <c:pt idx="440">
                  <c:v>26.851839999999999</c:v>
                </c:pt>
                <c:pt idx="441">
                  <c:v>26.910775999999998</c:v>
                </c:pt>
                <c:pt idx="442">
                  <c:v>26.969712000000001</c:v>
                </c:pt>
                <c:pt idx="443">
                  <c:v>27.028648</c:v>
                </c:pt>
                <c:pt idx="444">
                  <c:v>27.087584</c:v>
                </c:pt>
                <c:pt idx="445">
                  <c:v>27.146519999999999</c:v>
                </c:pt>
                <c:pt idx="446">
                  <c:v>27.205456000000002</c:v>
                </c:pt>
                <c:pt idx="447">
                  <c:v>27.264392000000001</c:v>
                </c:pt>
                <c:pt idx="448">
                  <c:v>27.323328</c:v>
                </c:pt>
                <c:pt idx="449">
                  <c:v>27.382263999999999</c:v>
                </c:pt>
                <c:pt idx="450">
                  <c:v>27.441199999999998</c:v>
                </c:pt>
                <c:pt idx="451">
                  <c:v>27.500136000000001</c:v>
                </c:pt>
                <c:pt idx="452">
                  <c:v>27.559072</c:v>
                </c:pt>
                <c:pt idx="453">
                  <c:v>27.618008</c:v>
                </c:pt>
                <c:pt idx="454">
                  <c:v>27.676943999999999</c:v>
                </c:pt>
                <c:pt idx="455">
                  <c:v>27.735880000000002</c:v>
                </c:pt>
                <c:pt idx="456">
                  <c:v>27.794816000000001</c:v>
                </c:pt>
                <c:pt idx="457">
                  <c:v>27.853752</c:v>
                </c:pt>
                <c:pt idx="458">
                  <c:v>27.912687999999999</c:v>
                </c:pt>
                <c:pt idx="459">
                  <c:v>27.971623999999998</c:v>
                </c:pt>
                <c:pt idx="460">
                  <c:v>28.030560000000001</c:v>
                </c:pt>
                <c:pt idx="461">
                  <c:v>28.089496</c:v>
                </c:pt>
                <c:pt idx="462">
                  <c:v>28.148432</c:v>
                </c:pt>
                <c:pt idx="463">
                  <c:v>28.207367999999999</c:v>
                </c:pt>
                <c:pt idx="464">
                  <c:v>28.266303999999998</c:v>
                </c:pt>
                <c:pt idx="465">
                  <c:v>28.325240000000001</c:v>
                </c:pt>
                <c:pt idx="466">
                  <c:v>28.384176</c:v>
                </c:pt>
                <c:pt idx="467">
                  <c:v>28.443111999999999</c:v>
                </c:pt>
                <c:pt idx="468">
                  <c:v>28.502047999999998</c:v>
                </c:pt>
                <c:pt idx="469">
                  <c:v>28.560984000000001</c:v>
                </c:pt>
                <c:pt idx="470">
                  <c:v>28.61992</c:v>
                </c:pt>
                <c:pt idx="471">
                  <c:v>28.678856</c:v>
                </c:pt>
                <c:pt idx="472">
                  <c:v>28.737791999999999</c:v>
                </c:pt>
                <c:pt idx="473">
                  <c:v>28.796727999999998</c:v>
                </c:pt>
                <c:pt idx="474">
                  <c:v>28.855664000000001</c:v>
                </c:pt>
                <c:pt idx="475">
                  <c:v>28.9146</c:v>
                </c:pt>
                <c:pt idx="476">
                  <c:v>28.973535999999999</c:v>
                </c:pt>
                <c:pt idx="477">
                  <c:v>29.032471999999999</c:v>
                </c:pt>
                <c:pt idx="478">
                  <c:v>29.091408000000001</c:v>
                </c:pt>
                <c:pt idx="479">
                  <c:v>29.150344</c:v>
                </c:pt>
                <c:pt idx="480">
                  <c:v>29.20928</c:v>
                </c:pt>
                <c:pt idx="481">
                  <c:v>29.268215999999999</c:v>
                </c:pt>
                <c:pt idx="482">
                  <c:v>29.327151999999998</c:v>
                </c:pt>
                <c:pt idx="483">
                  <c:v>29.386088000000001</c:v>
                </c:pt>
                <c:pt idx="484">
                  <c:v>29.445024</c:v>
                </c:pt>
                <c:pt idx="485">
                  <c:v>29.503959999999999</c:v>
                </c:pt>
                <c:pt idx="486">
                  <c:v>29.562895999999999</c:v>
                </c:pt>
                <c:pt idx="487">
                  <c:v>29.621832000000001</c:v>
                </c:pt>
                <c:pt idx="488">
                  <c:v>29.680768</c:v>
                </c:pt>
                <c:pt idx="489">
                  <c:v>29.739704</c:v>
                </c:pt>
                <c:pt idx="490">
                  <c:v>29.798639999999999</c:v>
                </c:pt>
                <c:pt idx="491">
                  <c:v>29.857575999999998</c:v>
                </c:pt>
                <c:pt idx="492">
                  <c:v>29.916512000000001</c:v>
                </c:pt>
                <c:pt idx="493">
                  <c:v>29.975448</c:v>
                </c:pt>
                <c:pt idx="494">
                  <c:v>30.034383999999999</c:v>
                </c:pt>
                <c:pt idx="495">
                  <c:v>30.093319999999999</c:v>
                </c:pt>
                <c:pt idx="496">
                  <c:v>30.152256000000001</c:v>
                </c:pt>
                <c:pt idx="497">
                  <c:v>30.211192</c:v>
                </c:pt>
                <c:pt idx="498">
                  <c:v>30.270128</c:v>
                </c:pt>
                <c:pt idx="499">
                  <c:v>30.329063999999999</c:v>
                </c:pt>
                <c:pt idx="500">
                  <c:v>30.387999999999998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8C7-429E-9484-E5C2AEE9034A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7D363512-0529-426C-9A09-809858AF9F42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88C7-429E-9484-E5C2AEE9034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A98EAB1-3D30-4379-8B7E-8530686CC902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88C7-429E-9484-E5C2AEE9034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DD90128-1534-43F0-95D2-86684193BBC2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88C7-429E-9484-E5C2AEE9034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1B1BEE6-A8F8-4065-B97C-B9FFAA3A7D2A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8C7-429E-9484-E5C2AEE9034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88C7-429E-9484-E5C2AEE9034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88C7-429E-9484-E5C2AEE9034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88C7-429E-9484-E5C2AEE9034A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'310.C0'!$K$9:$K$15</c:f>
              <c:numCache>
                <c:formatCode>General</c:formatCode>
                <c:ptCount val="7"/>
                <c:pt idx="0">
                  <c:v>0</c:v>
                </c:pt>
                <c:pt idx="1">
                  <c:v>786</c:v>
                </c:pt>
                <c:pt idx="2">
                  <c:v>2548</c:v>
                </c:pt>
                <c:pt idx="3">
                  <c:v>4263</c:v>
                </c:pt>
              </c:numCache>
            </c:numRef>
          </c:xVal>
          <c:yVal>
            <c:numRef>
              <c:f>'310.C0'!$L$9:$L$15</c:f>
              <c:numCache>
                <c:formatCode>0.00</c:formatCode>
                <c:ptCount val="7"/>
                <c:pt idx="0">
                  <c:v>0</c:v>
                </c:pt>
                <c:pt idx="1">
                  <c:v>1.2143699999999999</c:v>
                </c:pt>
                <c:pt idx="2">
                  <c:v>3.9366599999999998</c:v>
                </c:pt>
                <c:pt idx="3">
                  <c:v>6.5863350000000001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'310.C0'!$I$9:$I$15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88C7-429E-9484-E5C2AEE90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'322.A0'!$Y$5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'322.A0'!$X$6:$X$506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16</c:v>
                </c:pt>
                <c:pt idx="2">
                  <c:v>32</c:v>
                </c:pt>
                <c:pt idx="3">
                  <c:v>48</c:v>
                </c:pt>
                <c:pt idx="4">
                  <c:v>64</c:v>
                </c:pt>
                <c:pt idx="5">
                  <c:v>80</c:v>
                </c:pt>
                <c:pt idx="6">
                  <c:v>96</c:v>
                </c:pt>
                <c:pt idx="7">
                  <c:v>112</c:v>
                </c:pt>
                <c:pt idx="8">
                  <c:v>128</c:v>
                </c:pt>
                <c:pt idx="9">
                  <c:v>144</c:v>
                </c:pt>
                <c:pt idx="10">
                  <c:v>160</c:v>
                </c:pt>
                <c:pt idx="11">
                  <c:v>176</c:v>
                </c:pt>
                <c:pt idx="12">
                  <c:v>192</c:v>
                </c:pt>
                <c:pt idx="13">
                  <c:v>208</c:v>
                </c:pt>
                <c:pt idx="14">
                  <c:v>224</c:v>
                </c:pt>
                <c:pt idx="15">
                  <c:v>240</c:v>
                </c:pt>
                <c:pt idx="16">
                  <c:v>256</c:v>
                </c:pt>
                <c:pt idx="17">
                  <c:v>272</c:v>
                </c:pt>
                <c:pt idx="18">
                  <c:v>288</c:v>
                </c:pt>
                <c:pt idx="19">
                  <c:v>304</c:v>
                </c:pt>
                <c:pt idx="20">
                  <c:v>320</c:v>
                </c:pt>
                <c:pt idx="21">
                  <c:v>336</c:v>
                </c:pt>
                <c:pt idx="22">
                  <c:v>352</c:v>
                </c:pt>
                <c:pt idx="23">
                  <c:v>368</c:v>
                </c:pt>
                <c:pt idx="24">
                  <c:v>384</c:v>
                </c:pt>
                <c:pt idx="25">
                  <c:v>400</c:v>
                </c:pt>
                <c:pt idx="26">
                  <c:v>416</c:v>
                </c:pt>
                <c:pt idx="27">
                  <c:v>432</c:v>
                </c:pt>
                <c:pt idx="28">
                  <c:v>448</c:v>
                </c:pt>
                <c:pt idx="29">
                  <c:v>464</c:v>
                </c:pt>
                <c:pt idx="30">
                  <c:v>480</c:v>
                </c:pt>
                <c:pt idx="31">
                  <c:v>496</c:v>
                </c:pt>
                <c:pt idx="32">
                  <c:v>512</c:v>
                </c:pt>
                <c:pt idx="33">
                  <c:v>528</c:v>
                </c:pt>
                <c:pt idx="34">
                  <c:v>544</c:v>
                </c:pt>
                <c:pt idx="35">
                  <c:v>560</c:v>
                </c:pt>
                <c:pt idx="36">
                  <c:v>576</c:v>
                </c:pt>
                <c:pt idx="37">
                  <c:v>592</c:v>
                </c:pt>
                <c:pt idx="38">
                  <c:v>608</c:v>
                </c:pt>
                <c:pt idx="39">
                  <c:v>624</c:v>
                </c:pt>
                <c:pt idx="40">
                  <c:v>640</c:v>
                </c:pt>
                <c:pt idx="41">
                  <c:v>656</c:v>
                </c:pt>
                <c:pt idx="42">
                  <c:v>672</c:v>
                </c:pt>
                <c:pt idx="43">
                  <c:v>688</c:v>
                </c:pt>
                <c:pt idx="44">
                  <c:v>704</c:v>
                </c:pt>
                <c:pt idx="45">
                  <c:v>720</c:v>
                </c:pt>
                <c:pt idx="46">
                  <c:v>736</c:v>
                </c:pt>
                <c:pt idx="47">
                  <c:v>752</c:v>
                </c:pt>
                <c:pt idx="48">
                  <c:v>768</c:v>
                </c:pt>
                <c:pt idx="49">
                  <c:v>784</c:v>
                </c:pt>
                <c:pt idx="50">
                  <c:v>800</c:v>
                </c:pt>
                <c:pt idx="51">
                  <c:v>816</c:v>
                </c:pt>
                <c:pt idx="52">
                  <c:v>832</c:v>
                </c:pt>
                <c:pt idx="53">
                  <c:v>848</c:v>
                </c:pt>
                <c:pt idx="54">
                  <c:v>864</c:v>
                </c:pt>
                <c:pt idx="55">
                  <c:v>880</c:v>
                </c:pt>
                <c:pt idx="56">
                  <c:v>896</c:v>
                </c:pt>
                <c:pt idx="57">
                  <c:v>912</c:v>
                </c:pt>
                <c:pt idx="58">
                  <c:v>928</c:v>
                </c:pt>
                <c:pt idx="59">
                  <c:v>944</c:v>
                </c:pt>
                <c:pt idx="60">
                  <c:v>960</c:v>
                </c:pt>
                <c:pt idx="61">
                  <c:v>976</c:v>
                </c:pt>
                <c:pt idx="62">
                  <c:v>992</c:v>
                </c:pt>
                <c:pt idx="63">
                  <c:v>1008</c:v>
                </c:pt>
                <c:pt idx="64">
                  <c:v>1024</c:v>
                </c:pt>
                <c:pt idx="65">
                  <c:v>1040</c:v>
                </c:pt>
                <c:pt idx="66">
                  <c:v>1056</c:v>
                </c:pt>
                <c:pt idx="67">
                  <c:v>1072</c:v>
                </c:pt>
                <c:pt idx="68">
                  <c:v>1088</c:v>
                </c:pt>
                <c:pt idx="69">
                  <c:v>1104</c:v>
                </c:pt>
                <c:pt idx="70">
                  <c:v>1120</c:v>
                </c:pt>
                <c:pt idx="71">
                  <c:v>1136</c:v>
                </c:pt>
                <c:pt idx="72">
                  <c:v>1152</c:v>
                </c:pt>
                <c:pt idx="73">
                  <c:v>1168</c:v>
                </c:pt>
                <c:pt idx="74">
                  <c:v>1184</c:v>
                </c:pt>
                <c:pt idx="75">
                  <c:v>1200</c:v>
                </c:pt>
                <c:pt idx="76">
                  <c:v>1216</c:v>
                </c:pt>
                <c:pt idx="77">
                  <c:v>1232</c:v>
                </c:pt>
                <c:pt idx="78">
                  <c:v>1248</c:v>
                </c:pt>
                <c:pt idx="79">
                  <c:v>1264</c:v>
                </c:pt>
                <c:pt idx="80">
                  <c:v>1280</c:v>
                </c:pt>
                <c:pt idx="81">
                  <c:v>1296</c:v>
                </c:pt>
                <c:pt idx="82">
                  <c:v>1312</c:v>
                </c:pt>
                <c:pt idx="83">
                  <c:v>1328</c:v>
                </c:pt>
                <c:pt idx="84">
                  <c:v>1344</c:v>
                </c:pt>
                <c:pt idx="85">
                  <c:v>1360</c:v>
                </c:pt>
                <c:pt idx="86">
                  <c:v>1376</c:v>
                </c:pt>
                <c:pt idx="87">
                  <c:v>1392</c:v>
                </c:pt>
                <c:pt idx="88">
                  <c:v>1408</c:v>
                </c:pt>
                <c:pt idx="89">
                  <c:v>1424</c:v>
                </c:pt>
                <c:pt idx="90">
                  <c:v>1440</c:v>
                </c:pt>
                <c:pt idx="91">
                  <c:v>1456</c:v>
                </c:pt>
                <c:pt idx="92">
                  <c:v>1472</c:v>
                </c:pt>
                <c:pt idx="93">
                  <c:v>1488</c:v>
                </c:pt>
                <c:pt idx="94">
                  <c:v>1504</c:v>
                </c:pt>
                <c:pt idx="95">
                  <c:v>1520</c:v>
                </c:pt>
                <c:pt idx="96">
                  <c:v>1536</c:v>
                </c:pt>
                <c:pt idx="97">
                  <c:v>1552</c:v>
                </c:pt>
                <c:pt idx="98">
                  <c:v>1568</c:v>
                </c:pt>
                <c:pt idx="99">
                  <c:v>1584</c:v>
                </c:pt>
                <c:pt idx="100">
                  <c:v>1600</c:v>
                </c:pt>
                <c:pt idx="101">
                  <c:v>1616</c:v>
                </c:pt>
                <c:pt idx="102">
                  <c:v>1632</c:v>
                </c:pt>
                <c:pt idx="103">
                  <c:v>1648</c:v>
                </c:pt>
                <c:pt idx="104">
                  <c:v>1664</c:v>
                </c:pt>
                <c:pt idx="105">
                  <c:v>1680</c:v>
                </c:pt>
                <c:pt idx="106">
                  <c:v>1696</c:v>
                </c:pt>
                <c:pt idx="107">
                  <c:v>1712</c:v>
                </c:pt>
                <c:pt idx="108">
                  <c:v>1728</c:v>
                </c:pt>
                <c:pt idx="109">
                  <c:v>1744</c:v>
                </c:pt>
                <c:pt idx="110">
                  <c:v>1760</c:v>
                </c:pt>
                <c:pt idx="111">
                  <c:v>1776</c:v>
                </c:pt>
                <c:pt idx="112">
                  <c:v>1792</c:v>
                </c:pt>
                <c:pt idx="113">
                  <c:v>1808</c:v>
                </c:pt>
                <c:pt idx="114">
                  <c:v>1824</c:v>
                </c:pt>
                <c:pt idx="115">
                  <c:v>1840</c:v>
                </c:pt>
                <c:pt idx="116">
                  <c:v>1856</c:v>
                </c:pt>
                <c:pt idx="117">
                  <c:v>1872</c:v>
                </c:pt>
                <c:pt idx="118">
                  <c:v>1888</c:v>
                </c:pt>
                <c:pt idx="119">
                  <c:v>1904</c:v>
                </c:pt>
                <c:pt idx="120">
                  <c:v>1920</c:v>
                </c:pt>
                <c:pt idx="121">
                  <c:v>1936</c:v>
                </c:pt>
                <c:pt idx="122">
                  <c:v>1952</c:v>
                </c:pt>
                <c:pt idx="123">
                  <c:v>1968</c:v>
                </c:pt>
                <c:pt idx="124">
                  <c:v>1984</c:v>
                </c:pt>
                <c:pt idx="125">
                  <c:v>2000</c:v>
                </c:pt>
                <c:pt idx="126">
                  <c:v>2016</c:v>
                </c:pt>
                <c:pt idx="127">
                  <c:v>2032</c:v>
                </c:pt>
                <c:pt idx="128">
                  <c:v>2048</c:v>
                </c:pt>
                <c:pt idx="129">
                  <c:v>2064</c:v>
                </c:pt>
                <c:pt idx="130">
                  <c:v>2080</c:v>
                </c:pt>
                <c:pt idx="131">
                  <c:v>2096</c:v>
                </c:pt>
                <c:pt idx="132">
                  <c:v>2112</c:v>
                </c:pt>
                <c:pt idx="133">
                  <c:v>2128</c:v>
                </c:pt>
                <c:pt idx="134">
                  <c:v>2144</c:v>
                </c:pt>
                <c:pt idx="135">
                  <c:v>2160</c:v>
                </c:pt>
                <c:pt idx="136">
                  <c:v>2176</c:v>
                </c:pt>
                <c:pt idx="137">
                  <c:v>2192</c:v>
                </c:pt>
                <c:pt idx="138">
                  <c:v>2208</c:v>
                </c:pt>
                <c:pt idx="139">
                  <c:v>2224</c:v>
                </c:pt>
                <c:pt idx="140">
                  <c:v>2240</c:v>
                </c:pt>
                <c:pt idx="141">
                  <c:v>2256</c:v>
                </c:pt>
                <c:pt idx="142">
                  <c:v>2272</c:v>
                </c:pt>
                <c:pt idx="143">
                  <c:v>2288</c:v>
                </c:pt>
                <c:pt idx="144">
                  <c:v>2304</c:v>
                </c:pt>
                <c:pt idx="145">
                  <c:v>2320</c:v>
                </c:pt>
                <c:pt idx="146">
                  <c:v>2336</c:v>
                </c:pt>
                <c:pt idx="147">
                  <c:v>2352</c:v>
                </c:pt>
                <c:pt idx="148">
                  <c:v>2368</c:v>
                </c:pt>
                <c:pt idx="149">
                  <c:v>2384</c:v>
                </c:pt>
                <c:pt idx="150">
                  <c:v>2400</c:v>
                </c:pt>
                <c:pt idx="151">
                  <c:v>2416</c:v>
                </c:pt>
                <c:pt idx="152">
                  <c:v>2432</c:v>
                </c:pt>
                <c:pt idx="153">
                  <c:v>2448</c:v>
                </c:pt>
                <c:pt idx="154">
                  <c:v>2464</c:v>
                </c:pt>
                <c:pt idx="155">
                  <c:v>2480</c:v>
                </c:pt>
                <c:pt idx="156">
                  <c:v>2496</c:v>
                </c:pt>
                <c:pt idx="157">
                  <c:v>2512</c:v>
                </c:pt>
                <c:pt idx="158">
                  <c:v>2528</c:v>
                </c:pt>
                <c:pt idx="159">
                  <c:v>2544</c:v>
                </c:pt>
                <c:pt idx="160">
                  <c:v>2560</c:v>
                </c:pt>
                <c:pt idx="161">
                  <c:v>2576</c:v>
                </c:pt>
                <c:pt idx="162">
                  <c:v>2592</c:v>
                </c:pt>
                <c:pt idx="163">
                  <c:v>2608</c:v>
                </c:pt>
                <c:pt idx="164">
                  <c:v>2624</c:v>
                </c:pt>
                <c:pt idx="165">
                  <c:v>2640</c:v>
                </c:pt>
                <c:pt idx="166">
                  <c:v>2656</c:v>
                </c:pt>
                <c:pt idx="167">
                  <c:v>2672</c:v>
                </c:pt>
                <c:pt idx="168">
                  <c:v>2688</c:v>
                </c:pt>
                <c:pt idx="169">
                  <c:v>2704</c:v>
                </c:pt>
                <c:pt idx="170">
                  <c:v>2720</c:v>
                </c:pt>
                <c:pt idx="171">
                  <c:v>2736</c:v>
                </c:pt>
                <c:pt idx="172">
                  <c:v>2752</c:v>
                </c:pt>
                <c:pt idx="173">
                  <c:v>2768</c:v>
                </c:pt>
                <c:pt idx="174">
                  <c:v>2784</c:v>
                </c:pt>
                <c:pt idx="175">
                  <c:v>2800</c:v>
                </c:pt>
                <c:pt idx="176">
                  <c:v>2816</c:v>
                </c:pt>
                <c:pt idx="177">
                  <c:v>2832</c:v>
                </c:pt>
                <c:pt idx="178">
                  <c:v>2848</c:v>
                </c:pt>
                <c:pt idx="179">
                  <c:v>2864</c:v>
                </c:pt>
                <c:pt idx="180">
                  <c:v>2880</c:v>
                </c:pt>
                <c:pt idx="181">
                  <c:v>2896</c:v>
                </c:pt>
                <c:pt idx="182">
                  <c:v>2912</c:v>
                </c:pt>
                <c:pt idx="183">
                  <c:v>2928</c:v>
                </c:pt>
                <c:pt idx="184">
                  <c:v>2944</c:v>
                </c:pt>
                <c:pt idx="185">
                  <c:v>2960</c:v>
                </c:pt>
                <c:pt idx="186">
                  <c:v>2976</c:v>
                </c:pt>
                <c:pt idx="187">
                  <c:v>2992</c:v>
                </c:pt>
                <c:pt idx="188">
                  <c:v>3008</c:v>
                </c:pt>
                <c:pt idx="189">
                  <c:v>3024</c:v>
                </c:pt>
                <c:pt idx="190">
                  <c:v>3040</c:v>
                </c:pt>
                <c:pt idx="191">
                  <c:v>3056</c:v>
                </c:pt>
                <c:pt idx="192">
                  <c:v>3072</c:v>
                </c:pt>
                <c:pt idx="193">
                  <c:v>3088</c:v>
                </c:pt>
                <c:pt idx="194">
                  <c:v>3104</c:v>
                </c:pt>
                <c:pt idx="195">
                  <c:v>3120</c:v>
                </c:pt>
                <c:pt idx="196">
                  <c:v>3136</c:v>
                </c:pt>
                <c:pt idx="197">
                  <c:v>3152</c:v>
                </c:pt>
                <c:pt idx="198">
                  <c:v>3168</c:v>
                </c:pt>
                <c:pt idx="199">
                  <c:v>3184</c:v>
                </c:pt>
                <c:pt idx="200">
                  <c:v>3200</c:v>
                </c:pt>
                <c:pt idx="201">
                  <c:v>3216</c:v>
                </c:pt>
                <c:pt idx="202">
                  <c:v>3232</c:v>
                </c:pt>
                <c:pt idx="203">
                  <c:v>3248</c:v>
                </c:pt>
                <c:pt idx="204">
                  <c:v>3264</c:v>
                </c:pt>
                <c:pt idx="205">
                  <c:v>3280</c:v>
                </c:pt>
                <c:pt idx="206">
                  <c:v>3296</c:v>
                </c:pt>
                <c:pt idx="207">
                  <c:v>3312</c:v>
                </c:pt>
                <c:pt idx="208">
                  <c:v>3328</c:v>
                </c:pt>
                <c:pt idx="209">
                  <c:v>3344</c:v>
                </c:pt>
                <c:pt idx="210">
                  <c:v>3360</c:v>
                </c:pt>
                <c:pt idx="211">
                  <c:v>3376</c:v>
                </c:pt>
                <c:pt idx="212">
                  <c:v>3392</c:v>
                </c:pt>
                <c:pt idx="213">
                  <c:v>3408</c:v>
                </c:pt>
                <c:pt idx="214">
                  <c:v>3424</c:v>
                </c:pt>
                <c:pt idx="215">
                  <c:v>3440</c:v>
                </c:pt>
                <c:pt idx="216">
                  <c:v>3456</c:v>
                </c:pt>
                <c:pt idx="217">
                  <c:v>3472</c:v>
                </c:pt>
                <c:pt idx="218">
                  <c:v>3488</c:v>
                </c:pt>
                <c:pt idx="219">
                  <c:v>3504</c:v>
                </c:pt>
                <c:pt idx="220">
                  <c:v>3520</c:v>
                </c:pt>
                <c:pt idx="221">
                  <c:v>3536</c:v>
                </c:pt>
                <c:pt idx="222">
                  <c:v>3552</c:v>
                </c:pt>
                <c:pt idx="223">
                  <c:v>3568</c:v>
                </c:pt>
                <c:pt idx="224">
                  <c:v>3584</c:v>
                </c:pt>
                <c:pt idx="225">
                  <c:v>3600</c:v>
                </c:pt>
                <c:pt idx="226">
                  <c:v>3616</c:v>
                </c:pt>
                <c:pt idx="227">
                  <c:v>3632</c:v>
                </c:pt>
                <c:pt idx="228">
                  <c:v>3648</c:v>
                </c:pt>
                <c:pt idx="229">
                  <c:v>3664</c:v>
                </c:pt>
                <c:pt idx="230">
                  <c:v>3680</c:v>
                </c:pt>
                <c:pt idx="231">
                  <c:v>3696</c:v>
                </c:pt>
                <c:pt idx="232">
                  <c:v>3712</c:v>
                </c:pt>
                <c:pt idx="233">
                  <c:v>3728</c:v>
                </c:pt>
                <c:pt idx="234">
                  <c:v>3744</c:v>
                </c:pt>
                <c:pt idx="235">
                  <c:v>3760</c:v>
                </c:pt>
                <c:pt idx="236">
                  <c:v>3776</c:v>
                </c:pt>
                <c:pt idx="237">
                  <c:v>3792</c:v>
                </c:pt>
                <c:pt idx="238">
                  <c:v>3808</c:v>
                </c:pt>
                <c:pt idx="239">
                  <c:v>3824</c:v>
                </c:pt>
                <c:pt idx="240">
                  <c:v>3840</c:v>
                </c:pt>
                <c:pt idx="241">
                  <c:v>3856</c:v>
                </c:pt>
                <c:pt idx="242">
                  <c:v>3872</c:v>
                </c:pt>
                <c:pt idx="243">
                  <c:v>3888</c:v>
                </c:pt>
                <c:pt idx="244">
                  <c:v>3904</c:v>
                </c:pt>
                <c:pt idx="245">
                  <c:v>3920</c:v>
                </c:pt>
                <c:pt idx="246">
                  <c:v>3936</c:v>
                </c:pt>
                <c:pt idx="247">
                  <c:v>3952</c:v>
                </c:pt>
                <c:pt idx="248">
                  <c:v>3968</c:v>
                </c:pt>
                <c:pt idx="249">
                  <c:v>3984</c:v>
                </c:pt>
                <c:pt idx="250">
                  <c:v>4000</c:v>
                </c:pt>
                <c:pt idx="251">
                  <c:v>4016</c:v>
                </c:pt>
                <c:pt idx="252">
                  <c:v>4032</c:v>
                </c:pt>
                <c:pt idx="253">
                  <c:v>4048</c:v>
                </c:pt>
                <c:pt idx="254">
                  <c:v>4064</c:v>
                </c:pt>
                <c:pt idx="255">
                  <c:v>4080</c:v>
                </c:pt>
                <c:pt idx="256">
                  <c:v>4096</c:v>
                </c:pt>
                <c:pt idx="257">
                  <c:v>4112</c:v>
                </c:pt>
                <c:pt idx="258">
                  <c:v>4128</c:v>
                </c:pt>
                <c:pt idx="259">
                  <c:v>4144</c:v>
                </c:pt>
                <c:pt idx="260">
                  <c:v>4160</c:v>
                </c:pt>
                <c:pt idx="261">
                  <c:v>4176</c:v>
                </c:pt>
                <c:pt idx="262">
                  <c:v>4192</c:v>
                </c:pt>
                <c:pt idx="263">
                  <c:v>4208</c:v>
                </c:pt>
                <c:pt idx="264">
                  <c:v>4224</c:v>
                </c:pt>
                <c:pt idx="265">
                  <c:v>4240</c:v>
                </c:pt>
                <c:pt idx="266">
                  <c:v>4256</c:v>
                </c:pt>
                <c:pt idx="267">
                  <c:v>4272</c:v>
                </c:pt>
                <c:pt idx="268">
                  <c:v>4288</c:v>
                </c:pt>
                <c:pt idx="269">
                  <c:v>4304</c:v>
                </c:pt>
                <c:pt idx="270">
                  <c:v>4320</c:v>
                </c:pt>
                <c:pt idx="271">
                  <c:v>4336</c:v>
                </c:pt>
                <c:pt idx="272">
                  <c:v>4352</c:v>
                </c:pt>
                <c:pt idx="273">
                  <c:v>4368</c:v>
                </c:pt>
                <c:pt idx="274">
                  <c:v>4384</c:v>
                </c:pt>
                <c:pt idx="275">
                  <c:v>4400</c:v>
                </c:pt>
                <c:pt idx="276">
                  <c:v>4416</c:v>
                </c:pt>
                <c:pt idx="277">
                  <c:v>4432</c:v>
                </c:pt>
                <c:pt idx="278">
                  <c:v>4448</c:v>
                </c:pt>
                <c:pt idx="279">
                  <c:v>4464</c:v>
                </c:pt>
                <c:pt idx="280">
                  <c:v>4480</c:v>
                </c:pt>
                <c:pt idx="281">
                  <c:v>4496</c:v>
                </c:pt>
                <c:pt idx="282">
                  <c:v>4512</c:v>
                </c:pt>
                <c:pt idx="283">
                  <c:v>4528</c:v>
                </c:pt>
                <c:pt idx="284">
                  <c:v>4544</c:v>
                </c:pt>
                <c:pt idx="285">
                  <c:v>4560</c:v>
                </c:pt>
                <c:pt idx="286">
                  <c:v>4576</c:v>
                </c:pt>
                <c:pt idx="287">
                  <c:v>4592</c:v>
                </c:pt>
                <c:pt idx="288">
                  <c:v>4608</c:v>
                </c:pt>
                <c:pt idx="289">
                  <c:v>4624</c:v>
                </c:pt>
                <c:pt idx="290">
                  <c:v>4640</c:v>
                </c:pt>
                <c:pt idx="291">
                  <c:v>4656</c:v>
                </c:pt>
                <c:pt idx="292">
                  <c:v>4672</c:v>
                </c:pt>
                <c:pt idx="293">
                  <c:v>4688</c:v>
                </c:pt>
                <c:pt idx="294">
                  <c:v>4704</c:v>
                </c:pt>
                <c:pt idx="295">
                  <c:v>4720</c:v>
                </c:pt>
                <c:pt idx="296">
                  <c:v>4736</c:v>
                </c:pt>
                <c:pt idx="297">
                  <c:v>4752</c:v>
                </c:pt>
                <c:pt idx="298">
                  <c:v>4768</c:v>
                </c:pt>
                <c:pt idx="299">
                  <c:v>4784</c:v>
                </c:pt>
                <c:pt idx="300">
                  <c:v>4800</c:v>
                </c:pt>
                <c:pt idx="301">
                  <c:v>4816</c:v>
                </c:pt>
                <c:pt idx="302">
                  <c:v>4832</c:v>
                </c:pt>
                <c:pt idx="303">
                  <c:v>4848</c:v>
                </c:pt>
                <c:pt idx="304">
                  <c:v>4864</c:v>
                </c:pt>
                <c:pt idx="305">
                  <c:v>4880</c:v>
                </c:pt>
                <c:pt idx="306">
                  <c:v>4896</c:v>
                </c:pt>
                <c:pt idx="307">
                  <c:v>4912</c:v>
                </c:pt>
                <c:pt idx="308">
                  <c:v>4928</c:v>
                </c:pt>
                <c:pt idx="309">
                  <c:v>4944</c:v>
                </c:pt>
                <c:pt idx="310">
                  <c:v>4960</c:v>
                </c:pt>
                <c:pt idx="311">
                  <c:v>4976</c:v>
                </c:pt>
                <c:pt idx="312">
                  <c:v>4992</c:v>
                </c:pt>
                <c:pt idx="313">
                  <c:v>5008</c:v>
                </c:pt>
                <c:pt idx="314">
                  <c:v>5024</c:v>
                </c:pt>
                <c:pt idx="315">
                  <c:v>5040</c:v>
                </c:pt>
                <c:pt idx="316">
                  <c:v>5056</c:v>
                </c:pt>
                <c:pt idx="317">
                  <c:v>5072</c:v>
                </c:pt>
                <c:pt idx="318">
                  <c:v>5088</c:v>
                </c:pt>
                <c:pt idx="319">
                  <c:v>5104</c:v>
                </c:pt>
                <c:pt idx="320">
                  <c:v>5120</c:v>
                </c:pt>
                <c:pt idx="321">
                  <c:v>5136</c:v>
                </c:pt>
                <c:pt idx="322">
                  <c:v>5152</c:v>
                </c:pt>
                <c:pt idx="323">
                  <c:v>5168</c:v>
                </c:pt>
                <c:pt idx="324">
                  <c:v>5184</c:v>
                </c:pt>
                <c:pt idx="325">
                  <c:v>5200</c:v>
                </c:pt>
                <c:pt idx="326">
                  <c:v>5216</c:v>
                </c:pt>
                <c:pt idx="327">
                  <c:v>5232</c:v>
                </c:pt>
                <c:pt idx="328">
                  <c:v>5248</c:v>
                </c:pt>
                <c:pt idx="329">
                  <c:v>5264</c:v>
                </c:pt>
                <c:pt idx="330">
                  <c:v>5280</c:v>
                </c:pt>
                <c:pt idx="331">
                  <c:v>5296</c:v>
                </c:pt>
                <c:pt idx="332">
                  <c:v>5312</c:v>
                </c:pt>
                <c:pt idx="333">
                  <c:v>5328</c:v>
                </c:pt>
                <c:pt idx="334">
                  <c:v>5344</c:v>
                </c:pt>
                <c:pt idx="335">
                  <c:v>5360</c:v>
                </c:pt>
                <c:pt idx="336">
                  <c:v>5376</c:v>
                </c:pt>
                <c:pt idx="337">
                  <c:v>5392</c:v>
                </c:pt>
                <c:pt idx="338">
                  <c:v>5408</c:v>
                </c:pt>
                <c:pt idx="339">
                  <c:v>5424</c:v>
                </c:pt>
                <c:pt idx="340">
                  <c:v>5440</c:v>
                </c:pt>
                <c:pt idx="341">
                  <c:v>5456</c:v>
                </c:pt>
                <c:pt idx="342">
                  <c:v>5472</c:v>
                </c:pt>
                <c:pt idx="343">
                  <c:v>5488</c:v>
                </c:pt>
                <c:pt idx="344">
                  <c:v>5504</c:v>
                </c:pt>
                <c:pt idx="345">
                  <c:v>5520</c:v>
                </c:pt>
                <c:pt idx="346">
                  <c:v>5536</c:v>
                </c:pt>
                <c:pt idx="347">
                  <c:v>5552</c:v>
                </c:pt>
                <c:pt idx="348">
                  <c:v>5568</c:v>
                </c:pt>
                <c:pt idx="349">
                  <c:v>5584</c:v>
                </c:pt>
                <c:pt idx="350">
                  <c:v>5600</c:v>
                </c:pt>
                <c:pt idx="351">
                  <c:v>5616</c:v>
                </c:pt>
                <c:pt idx="352">
                  <c:v>5632</c:v>
                </c:pt>
                <c:pt idx="353">
                  <c:v>5648</c:v>
                </c:pt>
                <c:pt idx="354">
                  <c:v>5664</c:v>
                </c:pt>
                <c:pt idx="355">
                  <c:v>5680</c:v>
                </c:pt>
                <c:pt idx="356">
                  <c:v>5696</c:v>
                </c:pt>
                <c:pt idx="357">
                  <c:v>5712</c:v>
                </c:pt>
                <c:pt idx="358">
                  <c:v>5728</c:v>
                </c:pt>
                <c:pt idx="359">
                  <c:v>5744</c:v>
                </c:pt>
                <c:pt idx="360">
                  <c:v>5760</c:v>
                </c:pt>
                <c:pt idx="361">
                  <c:v>5776</c:v>
                </c:pt>
                <c:pt idx="362">
                  <c:v>5792</c:v>
                </c:pt>
                <c:pt idx="363">
                  <c:v>5808</c:v>
                </c:pt>
                <c:pt idx="364">
                  <c:v>5824</c:v>
                </c:pt>
                <c:pt idx="365">
                  <c:v>5840</c:v>
                </c:pt>
                <c:pt idx="366">
                  <c:v>5856</c:v>
                </c:pt>
                <c:pt idx="367">
                  <c:v>5872</c:v>
                </c:pt>
                <c:pt idx="368">
                  <c:v>5888</c:v>
                </c:pt>
                <c:pt idx="369">
                  <c:v>5904</c:v>
                </c:pt>
                <c:pt idx="370">
                  <c:v>5920</c:v>
                </c:pt>
                <c:pt idx="371">
                  <c:v>5936</c:v>
                </c:pt>
                <c:pt idx="372">
                  <c:v>5952</c:v>
                </c:pt>
                <c:pt idx="373">
                  <c:v>5968</c:v>
                </c:pt>
                <c:pt idx="374">
                  <c:v>5984</c:v>
                </c:pt>
                <c:pt idx="375">
                  <c:v>6000</c:v>
                </c:pt>
                <c:pt idx="376">
                  <c:v>6016</c:v>
                </c:pt>
                <c:pt idx="377">
                  <c:v>6032</c:v>
                </c:pt>
                <c:pt idx="378">
                  <c:v>6048</c:v>
                </c:pt>
                <c:pt idx="379">
                  <c:v>6064</c:v>
                </c:pt>
                <c:pt idx="380">
                  <c:v>6080</c:v>
                </c:pt>
                <c:pt idx="381">
                  <c:v>6096</c:v>
                </c:pt>
                <c:pt idx="382">
                  <c:v>6112</c:v>
                </c:pt>
                <c:pt idx="383">
                  <c:v>6128</c:v>
                </c:pt>
                <c:pt idx="384">
                  <c:v>6144</c:v>
                </c:pt>
                <c:pt idx="385">
                  <c:v>6160</c:v>
                </c:pt>
                <c:pt idx="386">
                  <c:v>6176</c:v>
                </c:pt>
                <c:pt idx="387">
                  <c:v>6192</c:v>
                </c:pt>
                <c:pt idx="388">
                  <c:v>6208</c:v>
                </c:pt>
                <c:pt idx="389">
                  <c:v>6224</c:v>
                </c:pt>
                <c:pt idx="390">
                  <c:v>6240</c:v>
                </c:pt>
                <c:pt idx="391">
                  <c:v>6256</c:v>
                </c:pt>
                <c:pt idx="392">
                  <c:v>6272</c:v>
                </c:pt>
                <c:pt idx="393">
                  <c:v>6288</c:v>
                </c:pt>
                <c:pt idx="394">
                  <c:v>6304</c:v>
                </c:pt>
                <c:pt idx="395">
                  <c:v>6320</c:v>
                </c:pt>
                <c:pt idx="396">
                  <c:v>6336</c:v>
                </c:pt>
                <c:pt idx="397">
                  <c:v>6352</c:v>
                </c:pt>
                <c:pt idx="398">
                  <c:v>6368</c:v>
                </c:pt>
                <c:pt idx="399">
                  <c:v>6384</c:v>
                </c:pt>
                <c:pt idx="400">
                  <c:v>6400</c:v>
                </c:pt>
                <c:pt idx="401">
                  <c:v>6416</c:v>
                </c:pt>
                <c:pt idx="402">
                  <c:v>6432</c:v>
                </c:pt>
                <c:pt idx="403">
                  <c:v>6448</c:v>
                </c:pt>
                <c:pt idx="404">
                  <c:v>6464</c:v>
                </c:pt>
                <c:pt idx="405">
                  <c:v>6480</c:v>
                </c:pt>
                <c:pt idx="406">
                  <c:v>6496</c:v>
                </c:pt>
                <c:pt idx="407">
                  <c:v>6512</c:v>
                </c:pt>
                <c:pt idx="408">
                  <c:v>6528</c:v>
                </c:pt>
                <c:pt idx="409">
                  <c:v>6544</c:v>
                </c:pt>
                <c:pt idx="410">
                  <c:v>6560</c:v>
                </c:pt>
                <c:pt idx="411">
                  <c:v>6576</c:v>
                </c:pt>
                <c:pt idx="412">
                  <c:v>6592</c:v>
                </c:pt>
                <c:pt idx="413">
                  <c:v>6608</c:v>
                </c:pt>
                <c:pt idx="414">
                  <c:v>6624</c:v>
                </c:pt>
                <c:pt idx="415">
                  <c:v>6640</c:v>
                </c:pt>
                <c:pt idx="416">
                  <c:v>6656</c:v>
                </c:pt>
                <c:pt idx="417">
                  <c:v>6672</c:v>
                </c:pt>
                <c:pt idx="418">
                  <c:v>6688</c:v>
                </c:pt>
                <c:pt idx="419">
                  <c:v>6704</c:v>
                </c:pt>
                <c:pt idx="420">
                  <c:v>6720</c:v>
                </c:pt>
                <c:pt idx="421">
                  <c:v>6736</c:v>
                </c:pt>
                <c:pt idx="422">
                  <c:v>6752</c:v>
                </c:pt>
                <c:pt idx="423">
                  <c:v>6768</c:v>
                </c:pt>
                <c:pt idx="424">
                  <c:v>6784</c:v>
                </c:pt>
                <c:pt idx="425">
                  <c:v>6800</c:v>
                </c:pt>
                <c:pt idx="426">
                  <c:v>6816</c:v>
                </c:pt>
                <c:pt idx="427">
                  <c:v>6832</c:v>
                </c:pt>
                <c:pt idx="428">
                  <c:v>6848</c:v>
                </c:pt>
                <c:pt idx="429">
                  <c:v>6864</c:v>
                </c:pt>
                <c:pt idx="430">
                  <c:v>6880</c:v>
                </c:pt>
                <c:pt idx="431">
                  <c:v>6896</c:v>
                </c:pt>
                <c:pt idx="432">
                  <c:v>6912</c:v>
                </c:pt>
                <c:pt idx="433">
                  <c:v>6928</c:v>
                </c:pt>
                <c:pt idx="434">
                  <c:v>6944</c:v>
                </c:pt>
                <c:pt idx="435">
                  <c:v>6960</c:v>
                </c:pt>
                <c:pt idx="436">
                  <c:v>6976</c:v>
                </c:pt>
                <c:pt idx="437">
                  <c:v>6992</c:v>
                </c:pt>
                <c:pt idx="438">
                  <c:v>7008</c:v>
                </c:pt>
                <c:pt idx="439">
                  <c:v>7024</c:v>
                </c:pt>
                <c:pt idx="440">
                  <c:v>7040</c:v>
                </c:pt>
                <c:pt idx="441">
                  <c:v>7056</c:v>
                </c:pt>
                <c:pt idx="442">
                  <c:v>7072</c:v>
                </c:pt>
                <c:pt idx="443">
                  <c:v>7088</c:v>
                </c:pt>
                <c:pt idx="444">
                  <c:v>7104</c:v>
                </c:pt>
                <c:pt idx="445">
                  <c:v>7120</c:v>
                </c:pt>
                <c:pt idx="446">
                  <c:v>7136</c:v>
                </c:pt>
                <c:pt idx="447">
                  <c:v>7152</c:v>
                </c:pt>
                <c:pt idx="448">
                  <c:v>7168</c:v>
                </c:pt>
                <c:pt idx="449">
                  <c:v>7184</c:v>
                </c:pt>
                <c:pt idx="450">
                  <c:v>7200</c:v>
                </c:pt>
                <c:pt idx="451">
                  <c:v>7216</c:v>
                </c:pt>
                <c:pt idx="452">
                  <c:v>7232</c:v>
                </c:pt>
                <c:pt idx="453">
                  <c:v>7248</c:v>
                </c:pt>
                <c:pt idx="454">
                  <c:v>7264</c:v>
                </c:pt>
                <c:pt idx="455">
                  <c:v>7280</c:v>
                </c:pt>
                <c:pt idx="456">
                  <c:v>7296</c:v>
                </c:pt>
                <c:pt idx="457">
                  <c:v>7312</c:v>
                </c:pt>
                <c:pt idx="458">
                  <c:v>7328</c:v>
                </c:pt>
                <c:pt idx="459">
                  <c:v>7344</c:v>
                </c:pt>
                <c:pt idx="460">
                  <c:v>7360</c:v>
                </c:pt>
                <c:pt idx="461">
                  <c:v>7376</c:v>
                </c:pt>
                <c:pt idx="462">
                  <c:v>7392</c:v>
                </c:pt>
                <c:pt idx="463">
                  <c:v>7408</c:v>
                </c:pt>
                <c:pt idx="464">
                  <c:v>7424</c:v>
                </c:pt>
                <c:pt idx="465">
                  <c:v>7440</c:v>
                </c:pt>
                <c:pt idx="466">
                  <c:v>7456</c:v>
                </c:pt>
                <c:pt idx="467">
                  <c:v>7472</c:v>
                </c:pt>
                <c:pt idx="468">
                  <c:v>7488</c:v>
                </c:pt>
                <c:pt idx="469">
                  <c:v>7504</c:v>
                </c:pt>
                <c:pt idx="470">
                  <c:v>7520</c:v>
                </c:pt>
                <c:pt idx="471">
                  <c:v>7536</c:v>
                </c:pt>
                <c:pt idx="472">
                  <c:v>7552</c:v>
                </c:pt>
                <c:pt idx="473">
                  <c:v>7568</c:v>
                </c:pt>
                <c:pt idx="474">
                  <c:v>7584</c:v>
                </c:pt>
                <c:pt idx="475">
                  <c:v>7600</c:v>
                </c:pt>
                <c:pt idx="476">
                  <c:v>7616</c:v>
                </c:pt>
                <c:pt idx="477">
                  <c:v>7632</c:v>
                </c:pt>
                <c:pt idx="478">
                  <c:v>7648</c:v>
                </c:pt>
                <c:pt idx="479">
                  <c:v>7664</c:v>
                </c:pt>
                <c:pt idx="480">
                  <c:v>7680</c:v>
                </c:pt>
                <c:pt idx="481">
                  <c:v>7696</c:v>
                </c:pt>
                <c:pt idx="482">
                  <c:v>7712</c:v>
                </c:pt>
                <c:pt idx="483">
                  <c:v>7728</c:v>
                </c:pt>
                <c:pt idx="484">
                  <c:v>7744</c:v>
                </c:pt>
                <c:pt idx="485">
                  <c:v>7760</c:v>
                </c:pt>
                <c:pt idx="486">
                  <c:v>7776</c:v>
                </c:pt>
                <c:pt idx="487">
                  <c:v>7792</c:v>
                </c:pt>
                <c:pt idx="488">
                  <c:v>7808</c:v>
                </c:pt>
                <c:pt idx="489">
                  <c:v>7824</c:v>
                </c:pt>
                <c:pt idx="490">
                  <c:v>7840</c:v>
                </c:pt>
                <c:pt idx="491">
                  <c:v>7856</c:v>
                </c:pt>
                <c:pt idx="492">
                  <c:v>7872</c:v>
                </c:pt>
                <c:pt idx="493">
                  <c:v>7888</c:v>
                </c:pt>
                <c:pt idx="494">
                  <c:v>7904</c:v>
                </c:pt>
                <c:pt idx="495">
                  <c:v>7920</c:v>
                </c:pt>
                <c:pt idx="496">
                  <c:v>7936</c:v>
                </c:pt>
                <c:pt idx="497">
                  <c:v>7952</c:v>
                </c:pt>
                <c:pt idx="498">
                  <c:v>7968</c:v>
                </c:pt>
                <c:pt idx="499">
                  <c:v>7984</c:v>
                </c:pt>
                <c:pt idx="500">
                  <c:v>8000</c:v>
                </c:pt>
              </c:numCache>
            </c:numRef>
          </c:xVal>
          <c:yVal>
            <c:numRef>
              <c:f>'322.A0'!$Y$6:$Y$506</c:f>
              <c:numCache>
                <c:formatCode>0.00</c:formatCode>
                <c:ptCount val="501"/>
                <c:pt idx="0">
                  <c:v>0</c:v>
                </c:pt>
                <c:pt idx="1">
                  <c:v>2.4719999999999999E-2</c:v>
                </c:pt>
                <c:pt idx="2">
                  <c:v>4.9439999999999998E-2</c:v>
                </c:pt>
                <c:pt idx="3">
                  <c:v>7.4160000000000004E-2</c:v>
                </c:pt>
                <c:pt idx="4">
                  <c:v>9.8879999999999996E-2</c:v>
                </c:pt>
                <c:pt idx="5">
                  <c:v>0.12359999999999999</c:v>
                </c:pt>
                <c:pt idx="6">
                  <c:v>0.14832000000000001</c:v>
                </c:pt>
                <c:pt idx="7">
                  <c:v>0.17304</c:v>
                </c:pt>
                <c:pt idx="8">
                  <c:v>0.19775999999999999</c:v>
                </c:pt>
                <c:pt idx="9">
                  <c:v>0.22247999999999998</c:v>
                </c:pt>
                <c:pt idx="10">
                  <c:v>0.24719999999999998</c:v>
                </c:pt>
                <c:pt idx="11">
                  <c:v>0.27192</c:v>
                </c:pt>
                <c:pt idx="12">
                  <c:v>0.29664000000000001</c:v>
                </c:pt>
                <c:pt idx="13">
                  <c:v>0.32135999999999998</c:v>
                </c:pt>
                <c:pt idx="14">
                  <c:v>0.34608</c:v>
                </c:pt>
                <c:pt idx="15">
                  <c:v>0.37079999999999996</c:v>
                </c:pt>
                <c:pt idx="16">
                  <c:v>0.39551999999999998</c:v>
                </c:pt>
                <c:pt idx="17">
                  <c:v>0.42024</c:v>
                </c:pt>
                <c:pt idx="18">
                  <c:v>0.44495999999999997</c:v>
                </c:pt>
                <c:pt idx="19">
                  <c:v>0.46967999999999999</c:v>
                </c:pt>
                <c:pt idx="20">
                  <c:v>0.49439999999999995</c:v>
                </c:pt>
                <c:pt idx="21">
                  <c:v>0.51912000000000003</c:v>
                </c:pt>
                <c:pt idx="22">
                  <c:v>0.54383999999999999</c:v>
                </c:pt>
                <c:pt idx="23">
                  <c:v>0.56855999999999995</c:v>
                </c:pt>
                <c:pt idx="24">
                  <c:v>0.59328000000000003</c:v>
                </c:pt>
                <c:pt idx="25">
                  <c:v>0.61799999999999999</c:v>
                </c:pt>
                <c:pt idx="26">
                  <c:v>0.64271999999999996</c:v>
                </c:pt>
                <c:pt idx="27">
                  <c:v>0.66743999999999992</c:v>
                </c:pt>
                <c:pt idx="28">
                  <c:v>0.69216</c:v>
                </c:pt>
                <c:pt idx="29">
                  <c:v>1.4907840000000001</c:v>
                </c:pt>
                <c:pt idx="30">
                  <c:v>1.52288</c:v>
                </c:pt>
                <c:pt idx="31">
                  <c:v>1.5549759999999999</c:v>
                </c:pt>
                <c:pt idx="32">
                  <c:v>1.587072</c:v>
                </c:pt>
                <c:pt idx="33">
                  <c:v>1.6191679999999999</c:v>
                </c:pt>
                <c:pt idx="34">
                  <c:v>1.6512640000000001</c:v>
                </c:pt>
                <c:pt idx="35">
                  <c:v>1.68336</c:v>
                </c:pt>
                <c:pt idx="36">
                  <c:v>1.7154560000000001</c:v>
                </c:pt>
                <c:pt idx="37">
                  <c:v>1.747552</c:v>
                </c:pt>
                <c:pt idx="38">
                  <c:v>1.7796480000000001</c:v>
                </c:pt>
                <c:pt idx="39">
                  <c:v>1.811744</c:v>
                </c:pt>
                <c:pt idx="40">
                  <c:v>1.8438400000000001</c:v>
                </c:pt>
                <c:pt idx="41">
                  <c:v>1.875936</c:v>
                </c:pt>
                <c:pt idx="42">
                  <c:v>1.908032</c:v>
                </c:pt>
                <c:pt idx="43">
                  <c:v>1.9401280000000001</c:v>
                </c:pt>
                <c:pt idx="44">
                  <c:v>1.972224</c:v>
                </c:pt>
                <c:pt idx="45">
                  <c:v>2.0043199999999999</c:v>
                </c:pt>
                <c:pt idx="46">
                  <c:v>2.036416</c:v>
                </c:pt>
                <c:pt idx="47">
                  <c:v>2.0685120000000001</c:v>
                </c:pt>
                <c:pt idx="48">
                  <c:v>2.1006080000000003</c:v>
                </c:pt>
                <c:pt idx="49">
                  <c:v>2.1327039999999999</c:v>
                </c:pt>
                <c:pt idx="50">
                  <c:v>2.1648000000000001</c:v>
                </c:pt>
                <c:pt idx="51">
                  <c:v>2.1968959999999997</c:v>
                </c:pt>
                <c:pt idx="52">
                  <c:v>2.2289919999999999</c:v>
                </c:pt>
                <c:pt idx="53">
                  <c:v>2.261088</c:v>
                </c:pt>
                <c:pt idx="54">
                  <c:v>2.2931840000000001</c:v>
                </c:pt>
                <c:pt idx="55">
                  <c:v>2.3252800000000002</c:v>
                </c:pt>
                <c:pt idx="56">
                  <c:v>2.3573759999999999</c:v>
                </c:pt>
                <c:pt idx="57">
                  <c:v>2.389472</c:v>
                </c:pt>
                <c:pt idx="58">
                  <c:v>2.4215679999999997</c:v>
                </c:pt>
                <c:pt idx="59">
                  <c:v>2.4536639999999998</c:v>
                </c:pt>
                <c:pt idx="60">
                  <c:v>2.48576</c:v>
                </c:pt>
                <c:pt idx="61">
                  <c:v>2.5178560000000001</c:v>
                </c:pt>
                <c:pt idx="62">
                  <c:v>2.5499520000000002</c:v>
                </c:pt>
                <c:pt idx="63">
                  <c:v>2.5820479999999999</c:v>
                </c:pt>
                <c:pt idx="64">
                  <c:v>2.614144</c:v>
                </c:pt>
                <c:pt idx="65">
                  <c:v>2.6462400000000001</c:v>
                </c:pt>
                <c:pt idx="66">
                  <c:v>2.6783359999999998</c:v>
                </c:pt>
                <c:pt idx="67">
                  <c:v>2.710432</c:v>
                </c:pt>
                <c:pt idx="68">
                  <c:v>2.7425280000000001</c:v>
                </c:pt>
                <c:pt idx="69">
                  <c:v>2.7746240000000002</c:v>
                </c:pt>
                <c:pt idx="70">
                  <c:v>2.8067199999999999</c:v>
                </c:pt>
                <c:pt idx="71">
                  <c:v>2.838816</c:v>
                </c:pt>
                <c:pt idx="72">
                  <c:v>2.8709120000000001</c:v>
                </c:pt>
                <c:pt idx="73">
                  <c:v>2.9030079999999998</c:v>
                </c:pt>
                <c:pt idx="74">
                  <c:v>2.9351039999999999</c:v>
                </c:pt>
                <c:pt idx="75">
                  <c:v>2.9672000000000001</c:v>
                </c:pt>
                <c:pt idx="76">
                  <c:v>2.9992960000000002</c:v>
                </c:pt>
                <c:pt idx="77">
                  <c:v>3.0313919999999999</c:v>
                </c:pt>
                <c:pt idx="78">
                  <c:v>3.063488</c:v>
                </c:pt>
                <c:pt idx="79">
                  <c:v>3.0955840000000001</c:v>
                </c:pt>
                <c:pt idx="80">
                  <c:v>3.1276800000000002</c:v>
                </c:pt>
                <c:pt idx="81">
                  <c:v>3.1597759999999999</c:v>
                </c:pt>
                <c:pt idx="82">
                  <c:v>3.191872</c:v>
                </c:pt>
                <c:pt idx="83">
                  <c:v>3.2239680000000002</c:v>
                </c:pt>
                <c:pt idx="84">
                  <c:v>3.2560639999999998</c:v>
                </c:pt>
                <c:pt idx="85">
                  <c:v>3.28816</c:v>
                </c:pt>
                <c:pt idx="86">
                  <c:v>3.3202560000000001</c:v>
                </c:pt>
                <c:pt idx="87">
                  <c:v>3.3523520000000002</c:v>
                </c:pt>
                <c:pt idx="88">
                  <c:v>3.3844479999999999</c:v>
                </c:pt>
                <c:pt idx="89">
                  <c:v>3.416544</c:v>
                </c:pt>
                <c:pt idx="90">
                  <c:v>3.4486400000000001</c:v>
                </c:pt>
                <c:pt idx="91">
                  <c:v>3.4807359999999998</c:v>
                </c:pt>
                <c:pt idx="92">
                  <c:v>3.512832</c:v>
                </c:pt>
                <c:pt idx="93">
                  <c:v>3.5449280000000001</c:v>
                </c:pt>
                <c:pt idx="94">
                  <c:v>3.5770240000000002</c:v>
                </c:pt>
                <c:pt idx="95">
                  <c:v>3.6091199999999999</c:v>
                </c:pt>
                <c:pt idx="96">
                  <c:v>3.641216</c:v>
                </c:pt>
                <c:pt idx="97">
                  <c:v>3.6733120000000001</c:v>
                </c:pt>
                <c:pt idx="98">
                  <c:v>3.7054079999999998</c:v>
                </c:pt>
                <c:pt idx="99">
                  <c:v>3.7375039999999999</c:v>
                </c:pt>
                <c:pt idx="100">
                  <c:v>3.7696000000000001</c:v>
                </c:pt>
                <c:pt idx="101">
                  <c:v>3.8016960000000002</c:v>
                </c:pt>
                <c:pt idx="102">
                  <c:v>3.8337919999999999</c:v>
                </c:pt>
                <c:pt idx="103">
                  <c:v>3.865888</c:v>
                </c:pt>
                <c:pt idx="104">
                  <c:v>3.8979840000000001</c:v>
                </c:pt>
                <c:pt idx="105">
                  <c:v>3.9300799999999998</c:v>
                </c:pt>
                <c:pt idx="106">
                  <c:v>3.9621759999999999</c:v>
                </c:pt>
                <c:pt idx="107">
                  <c:v>3.994272</c:v>
                </c:pt>
                <c:pt idx="108">
                  <c:v>4.0263679999999997</c:v>
                </c:pt>
                <c:pt idx="109">
                  <c:v>4.0584639999999998</c:v>
                </c:pt>
                <c:pt idx="110">
                  <c:v>4.09056</c:v>
                </c:pt>
                <c:pt idx="111">
                  <c:v>4.1226560000000001</c:v>
                </c:pt>
                <c:pt idx="112">
                  <c:v>4.1547520000000002</c:v>
                </c:pt>
                <c:pt idx="113">
                  <c:v>4.1868479999999995</c:v>
                </c:pt>
                <c:pt idx="114">
                  <c:v>4.2189440000000005</c:v>
                </c:pt>
                <c:pt idx="115">
                  <c:v>4.2510399999999997</c:v>
                </c:pt>
                <c:pt idx="116">
                  <c:v>4.2831359999999998</c:v>
                </c:pt>
                <c:pt idx="117">
                  <c:v>4.315232</c:v>
                </c:pt>
                <c:pt idx="118">
                  <c:v>4.3473280000000001</c:v>
                </c:pt>
                <c:pt idx="119">
                  <c:v>4.3794240000000002</c:v>
                </c:pt>
                <c:pt idx="120">
                  <c:v>4.4115199999999994</c:v>
                </c:pt>
                <c:pt idx="121">
                  <c:v>4.4436160000000005</c:v>
                </c:pt>
                <c:pt idx="122">
                  <c:v>4.4757119999999997</c:v>
                </c:pt>
                <c:pt idx="123">
                  <c:v>4.5078079999999998</c:v>
                </c:pt>
                <c:pt idx="124">
                  <c:v>4.5399039999999999</c:v>
                </c:pt>
                <c:pt idx="125">
                  <c:v>4.5719999999999992</c:v>
                </c:pt>
                <c:pt idx="126">
                  <c:v>4.6040960000000002</c:v>
                </c:pt>
                <c:pt idx="127">
                  <c:v>4.6361919999999994</c:v>
                </c:pt>
                <c:pt idx="128">
                  <c:v>4.6682880000000004</c:v>
                </c:pt>
                <c:pt idx="129">
                  <c:v>4.7003839999999997</c:v>
                </c:pt>
                <c:pt idx="130">
                  <c:v>4.7324800000000007</c:v>
                </c:pt>
                <c:pt idx="131">
                  <c:v>4.7645759999999999</c:v>
                </c:pt>
                <c:pt idx="132">
                  <c:v>4.7966719999999992</c:v>
                </c:pt>
                <c:pt idx="133">
                  <c:v>4.8287680000000002</c:v>
                </c:pt>
                <c:pt idx="134">
                  <c:v>4.8608639999999994</c:v>
                </c:pt>
                <c:pt idx="135">
                  <c:v>4.8929600000000004</c:v>
                </c:pt>
                <c:pt idx="136">
                  <c:v>4.9250559999999997</c:v>
                </c:pt>
                <c:pt idx="137">
                  <c:v>4.9571520000000007</c:v>
                </c:pt>
                <c:pt idx="138">
                  <c:v>4.9892479999999999</c:v>
                </c:pt>
                <c:pt idx="139">
                  <c:v>5.0213439999999991</c:v>
                </c:pt>
                <c:pt idx="140">
                  <c:v>5.0534400000000002</c:v>
                </c:pt>
                <c:pt idx="141">
                  <c:v>5.0855359999999994</c:v>
                </c:pt>
                <c:pt idx="142">
                  <c:v>5.1176320000000004</c:v>
                </c:pt>
                <c:pt idx="143">
                  <c:v>5.1497279999999996</c:v>
                </c:pt>
                <c:pt idx="144">
                  <c:v>5.1818240000000007</c:v>
                </c:pt>
                <c:pt idx="145">
                  <c:v>5.2139199999999999</c:v>
                </c:pt>
                <c:pt idx="146">
                  <c:v>5.2460159999999991</c:v>
                </c:pt>
                <c:pt idx="147">
                  <c:v>5.2781120000000001</c:v>
                </c:pt>
                <c:pt idx="148">
                  <c:v>5.3102079999999994</c:v>
                </c:pt>
                <c:pt idx="149">
                  <c:v>5.3423040000000004</c:v>
                </c:pt>
                <c:pt idx="150">
                  <c:v>5.3743999999999996</c:v>
                </c:pt>
                <c:pt idx="151">
                  <c:v>5.4064960000000006</c:v>
                </c:pt>
                <c:pt idx="152">
                  <c:v>5.4385919999999999</c:v>
                </c:pt>
                <c:pt idx="153">
                  <c:v>5.4706879999999991</c:v>
                </c:pt>
                <c:pt idx="154">
                  <c:v>5.5027840000000001</c:v>
                </c:pt>
                <c:pt idx="155">
                  <c:v>5.5348799999999994</c:v>
                </c:pt>
                <c:pt idx="156">
                  <c:v>5.5669760000000004</c:v>
                </c:pt>
                <c:pt idx="157">
                  <c:v>5.5990719999999996</c:v>
                </c:pt>
                <c:pt idx="158">
                  <c:v>5.6311680000000006</c:v>
                </c:pt>
                <c:pt idx="159">
                  <c:v>5.6632639999999999</c:v>
                </c:pt>
                <c:pt idx="160">
                  <c:v>5.6953600000000009</c:v>
                </c:pt>
                <c:pt idx="161">
                  <c:v>5.7274560000000001</c:v>
                </c:pt>
                <c:pt idx="162">
                  <c:v>5.7595519999999993</c:v>
                </c:pt>
                <c:pt idx="163">
                  <c:v>5.7916480000000004</c:v>
                </c:pt>
                <c:pt idx="164">
                  <c:v>5.8237439999999996</c:v>
                </c:pt>
                <c:pt idx="165">
                  <c:v>5.8558400000000006</c:v>
                </c:pt>
                <c:pt idx="166">
                  <c:v>5.8879359999999998</c:v>
                </c:pt>
                <c:pt idx="167">
                  <c:v>5.9200320000000008</c:v>
                </c:pt>
                <c:pt idx="168">
                  <c:v>5.9521280000000001</c:v>
                </c:pt>
                <c:pt idx="169">
                  <c:v>5.9842239999999993</c:v>
                </c:pt>
                <c:pt idx="170">
                  <c:v>6.0163200000000003</c:v>
                </c:pt>
                <c:pt idx="171">
                  <c:v>6.0484159999999996</c:v>
                </c:pt>
                <c:pt idx="172">
                  <c:v>6.0805120000000006</c:v>
                </c:pt>
                <c:pt idx="173">
                  <c:v>6.1126079999999998</c:v>
                </c:pt>
                <c:pt idx="174">
                  <c:v>6.1447040000000008</c:v>
                </c:pt>
                <c:pt idx="175">
                  <c:v>6.1768000000000001</c:v>
                </c:pt>
                <c:pt idx="176">
                  <c:v>6.2088959999999993</c:v>
                </c:pt>
                <c:pt idx="177">
                  <c:v>6.2409920000000003</c:v>
                </c:pt>
                <c:pt idx="178">
                  <c:v>6.2730879999999996</c:v>
                </c:pt>
                <c:pt idx="179">
                  <c:v>6.3051840000000006</c:v>
                </c:pt>
                <c:pt idx="180">
                  <c:v>6.3372799999999998</c:v>
                </c:pt>
                <c:pt idx="181">
                  <c:v>6.3693760000000008</c:v>
                </c:pt>
                <c:pt idx="182">
                  <c:v>6.4014720000000001</c:v>
                </c:pt>
                <c:pt idx="183">
                  <c:v>6.4335679999999993</c:v>
                </c:pt>
                <c:pt idx="184">
                  <c:v>6.4656640000000003</c:v>
                </c:pt>
                <c:pt idx="185">
                  <c:v>6.4977599999999995</c:v>
                </c:pt>
                <c:pt idx="186">
                  <c:v>6.5298560000000005</c:v>
                </c:pt>
                <c:pt idx="187">
                  <c:v>6.5619519999999998</c:v>
                </c:pt>
                <c:pt idx="188">
                  <c:v>6.5940480000000008</c:v>
                </c:pt>
                <c:pt idx="189">
                  <c:v>6.626144</c:v>
                </c:pt>
                <c:pt idx="190">
                  <c:v>6.6582399999999993</c:v>
                </c:pt>
                <c:pt idx="191">
                  <c:v>6.6903360000000003</c:v>
                </c:pt>
                <c:pt idx="192">
                  <c:v>6.7224319999999995</c:v>
                </c:pt>
                <c:pt idx="193">
                  <c:v>6.7545280000000005</c:v>
                </c:pt>
                <c:pt idx="194">
                  <c:v>6.7866239999999998</c:v>
                </c:pt>
                <c:pt idx="195">
                  <c:v>6.8187200000000008</c:v>
                </c:pt>
                <c:pt idx="196">
                  <c:v>6.850816</c:v>
                </c:pt>
                <c:pt idx="197">
                  <c:v>6.8829119999999993</c:v>
                </c:pt>
                <c:pt idx="198">
                  <c:v>6.9150080000000003</c:v>
                </c:pt>
                <c:pt idx="199">
                  <c:v>6.9471039999999995</c:v>
                </c:pt>
                <c:pt idx="200">
                  <c:v>6.9792000000000005</c:v>
                </c:pt>
                <c:pt idx="201">
                  <c:v>7.0112959999999998</c:v>
                </c:pt>
                <c:pt idx="202">
                  <c:v>7.0433920000000008</c:v>
                </c:pt>
                <c:pt idx="203">
                  <c:v>7.075488</c:v>
                </c:pt>
                <c:pt idx="204">
                  <c:v>7.1075839999999992</c:v>
                </c:pt>
                <c:pt idx="205">
                  <c:v>7.1396800000000002</c:v>
                </c:pt>
                <c:pt idx="206">
                  <c:v>7.1717759999999995</c:v>
                </c:pt>
                <c:pt idx="207">
                  <c:v>7.2038720000000005</c:v>
                </c:pt>
                <c:pt idx="208">
                  <c:v>7.2359679999999997</c:v>
                </c:pt>
                <c:pt idx="209">
                  <c:v>7.2680640000000007</c:v>
                </c:pt>
                <c:pt idx="210">
                  <c:v>7.30016</c:v>
                </c:pt>
                <c:pt idx="211">
                  <c:v>7.3322559999999992</c:v>
                </c:pt>
                <c:pt idx="212">
                  <c:v>7.3643520000000002</c:v>
                </c:pt>
                <c:pt idx="213">
                  <c:v>7.3964479999999995</c:v>
                </c:pt>
                <c:pt idx="214">
                  <c:v>7.4285440000000005</c:v>
                </c:pt>
                <c:pt idx="215">
                  <c:v>7.4606399999999997</c:v>
                </c:pt>
                <c:pt idx="216">
                  <c:v>7.4927360000000007</c:v>
                </c:pt>
                <c:pt idx="217">
                  <c:v>7.524832</c:v>
                </c:pt>
                <c:pt idx="218">
                  <c:v>7.5569279999999992</c:v>
                </c:pt>
                <c:pt idx="219">
                  <c:v>7.5890240000000002</c:v>
                </c:pt>
                <c:pt idx="220">
                  <c:v>7.6211199999999995</c:v>
                </c:pt>
                <c:pt idx="221">
                  <c:v>7.6531359999999999</c:v>
                </c:pt>
                <c:pt idx="222">
                  <c:v>7.680752</c:v>
                </c:pt>
                <c:pt idx="223">
                  <c:v>7.7083680000000001</c:v>
                </c:pt>
                <c:pt idx="224">
                  <c:v>7.7359840000000002</c:v>
                </c:pt>
                <c:pt idx="225">
                  <c:v>7.7636000000000003</c:v>
                </c:pt>
                <c:pt idx="226">
                  <c:v>7.7912160000000004</c:v>
                </c:pt>
                <c:pt idx="227">
                  <c:v>7.8188320000000004</c:v>
                </c:pt>
                <c:pt idx="228">
                  <c:v>7.8464480000000005</c:v>
                </c:pt>
                <c:pt idx="229">
                  <c:v>7.8740640000000006</c:v>
                </c:pt>
                <c:pt idx="230">
                  <c:v>7.9016799999999998</c:v>
                </c:pt>
                <c:pt idx="231">
                  <c:v>7.9292959999999999</c:v>
                </c:pt>
                <c:pt idx="232">
                  <c:v>7.956912</c:v>
                </c:pt>
                <c:pt idx="233">
                  <c:v>7.9845280000000001</c:v>
                </c:pt>
                <c:pt idx="234">
                  <c:v>8.012144000000001</c:v>
                </c:pt>
                <c:pt idx="235">
                  <c:v>8.0397600000000011</c:v>
                </c:pt>
                <c:pt idx="236">
                  <c:v>8.0673760000000012</c:v>
                </c:pt>
                <c:pt idx="237">
                  <c:v>8.0949920000000013</c:v>
                </c:pt>
                <c:pt idx="238">
                  <c:v>8.1226080000000014</c:v>
                </c:pt>
                <c:pt idx="239">
                  <c:v>8.1502240000000015</c:v>
                </c:pt>
                <c:pt idx="240">
                  <c:v>8.1778400000000016</c:v>
                </c:pt>
                <c:pt idx="241">
                  <c:v>8.2054559999999999</c:v>
                </c:pt>
                <c:pt idx="242">
                  <c:v>8.2330719999999999</c:v>
                </c:pt>
                <c:pt idx="243">
                  <c:v>8.260688</c:v>
                </c:pt>
                <c:pt idx="244">
                  <c:v>8.2883040000000001</c:v>
                </c:pt>
                <c:pt idx="245">
                  <c:v>8.3159200000000002</c:v>
                </c:pt>
                <c:pt idx="246">
                  <c:v>8.3435360000000003</c:v>
                </c:pt>
                <c:pt idx="247">
                  <c:v>8.3711520000000004</c:v>
                </c:pt>
                <c:pt idx="248">
                  <c:v>8.3987680000000005</c:v>
                </c:pt>
                <c:pt idx="249">
                  <c:v>8.4263840000000005</c:v>
                </c:pt>
                <c:pt idx="250">
                  <c:v>8.4540000000000006</c:v>
                </c:pt>
                <c:pt idx="251">
                  <c:v>8.4816160000000007</c:v>
                </c:pt>
                <c:pt idx="252">
                  <c:v>8.5092320000000008</c:v>
                </c:pt>
                <c:pt idx="253">
                  <c:v>8.5368480000000009</c:v>
                </c:pt>
                <c:pt idx="254">
                  <c:v>8.564464000000001</c:v>
                </c:pt>
                <c:pt idx="255">
                  <c:v>8.592080000000001</c:v>
                </c:pt>
                <c:pt idx="256">
                  <c:v>8.6196960000000011</c:v>
                </c:pt>
                <c:pt idx="257">
                  <c:v>8.6473120000000012</c:v>
                </c:pt>
                <c:pt idx="258">
                  <c:v>8.6749280000000013</c:v>
                </c:pt>
                <c:pt idx="259">
                  <c:v>8.7025440000000014</c:v>
                </c:pt>
                <c:pt idx="260">
                  <c:v>8.7301600000000015</c:v>
                </c:pt>
                <c:pt idx="261">
                  <c:v>8.7577760000000016</c:v>
                </c:pt>
                <c:pt idx="262">
                  <c:v>8.7853919999999999</c:v>
                </c:pt>
                <c:pt idx="263">
                  <c:v>8.813008</c:v>
                </c:pt>
                <c:pt idx="264">
                  <c:v>8.840624</c:v>
                </c:pt>
                <c:pt idx="265">
                  <c:v>8.8682400000000001</c:v>
                </c:pt>
                <c:pt idx="266">
                  <c:v>8.8958560000000002</c:v>
                </c:pt>
                <c:pt idx="267">
                  <c:v>8.9234720000000003</c:v>
                </c:pt>
                <c:pt idx="268">
                  <c:v>8.9510880000000004</c:v>
                </c:pt>
                <c:pt idx="269">
                  <c:v>8.9787040000000005</c:v>
                </c:pt>
                <c:pt idx="270">
                  <c:v>9.0063200000000005</c:v>
                </c:pt>
                <c:pt idx="271">
                  <c:v>9.0339360000000006</c:v>
                </c:pt>
                <c:pt idx="272">
                  <c:v>9.0615520000000007</c:v>
                </c:pt>
                <c:pt idx="273">
                  <c:v>9.0891680000000008</c:v>
                </c:pt>
                <c:pt idx="274">
                  <c:v>9.1167840000000009</c:v>
                </c:pt>
                <c:pt idx="275">
                  <c:v>9.144400000000001</c:v>
                </c:pt>
                <c:pt idx="276">
                  <c:v>9.1720160000000011</c:v>
                </c:pt>
                <c:pt idx="277">
                  <c:v>9.1996320000000011</c:v>
                </c:pt>
                <c:pt idx="278">
                  <c:v>9.2272480000000012</c:v>
                </c:pt>
                <c:pt idx="279">
                  <c:v>9.2548640000000013</c:v>
                </c:pt>
                <c:pt idx="280">
                  <c:v>9.2824800000000014</c:v>
                </c:pt>
                <c:pt idx="281">
                  <c:v>9.3100960000000015</c:v>
                </c:pt>
                <c:pt idx="282">
                  <c:v>9.3377120000000016</c:v>
                </c:pt>
                <c:pt idx="283">
                  <c:v>9.3653279999999999</c:v>
                </c:pt>
                <c:pt idx="284">
                  <c:v>9.392944</c:v>
                </c:pt>
                <c:pt idx="285">
                  <c:v>9.42056</c:v>
                </c:pt>
                <c:pt idx="286">
                  <c:v>9.4481760000000001</c:v>
                </c:pt>
                <c:pt idx="287">
                  <c:v>9.4757920000000002</c:v>
                </c:pt>
                <c:pt idx="288">
                  <c:v>9.5034080000000003</c:v>
                </c:pt>
                <c:pt idx="289">
                  <c:v>9.5310240000000004</c:v>
                </c:pt>
                <c:pt idx="290">
                  <c:v>9.5586400000000005</c:v>
                </c:pt>
                <c:pt idx="291">
                  <c:v>9.5862560000000006</c:v>
                </c:pt>
                <c:pt idx="292">
                  <c:v>9.6138720000000006</c:v>
                </c:pt>
                <c:pt idx="293">
                  <c:v>9.6414880000000007</c:v>
                </c:pt>
                <c:pt idx="294">
                  <c:v>9.6691040000000008</c:v>
                </c:pt>
                <c:pt idx="295">
                  <c:v>9.6967200000000009</c:v>
                </c:pt>
                <c:pt idx="296">
                  <c:v>9.724336000000001</c:v>
                </c:pt>
                <c:pt idx="297">
                  <c:v>9.7519520000000011</c:v>
                </c:pt>
                <c:pt idx="298">
                  <c:v>9.7795680000000011</c:v>
                </c:pt>
                <c:pt idx="299">
                  <c:v>9.8071840000000012</c:v>
                </c:pt>
                <c:pt idx="300">
                  <c:v>9.8348000000000013</c:v>
                </c:pt>
                <c:pt idx="301">
                  <c:v>9.8624160000000014</c:v>
                </c:pt>
                <c:pt idx="302">
                  <c:v>9.8900320000000015</c:v>
                </c:pt>
                <c:pt idx="303">
                  <c:v>9.9176480000000016</c:v>
                </c:pt>
                <c:pt idx="304">
                  <c:v>9.9452640000000017</c:v>
                </c:pt>
                <c:pt idx="305">
                  <c:v>9.9728800000000017</c:v>
                </c:pt>
                <c:pt idx="306">
                  <c:v>10.000496000000002</c:v>
                </c:pt>
                <c:pt idx="307">
                  <c:v>10.028112000000002</c:v>
                </c:pt>
                <c:pt idx="308">
                  <c:v>10.055728000000002</c:v>
                </c:pt>
                <c:pt idx="309">
                  <c:v>10.083344000000002</c:v>
                </c:pt>
                <c:pt idx="310">
                  <c:v>10.11096</c:v>
                </c:pt>
                <c:pt idx="311">
                  <c:v>10.138576</c:v>
                </c:pt>
                <c:pt idx="312">
                  <c:v>10.166192000000001</c:v>
                </c:pt>
                <c:pt idx="313">
                  <c:v>10.193808000000001</c:v>
                </c:pt>
                <c:pt idx="314">
                  <c:v>10.221424000000001</c:v>
                </c:pt>
                <c:pt idx="315">
                  <c:v>10.249040000000001</c:v>
                </c:pt>
                <c:pt idx="316">
                  <c:v>10.276656000000001</c:v>
                </c:pt>
                <c:pt idx="317">
                  <c:v>10.304272000000001</c:v>
                </c:pt>
                <c:pt idx="318">
                  <c:v>10.331888000000001</c:v>
                </c:pt>
                <c:pt idx="319">
                  <c:v>10.359504000000001</c:v>
                </c:pt>
                <c:pt idx="320">
                  <c:v>10.387120000000001</c:v>
                </c:pt>
                <c:pt idx="321">
                  <c:v>10.414736000000001</c:v>
                </c:pt>
                <c:pt idx="322">
                  <c:v>10.442352000000001</c:v>
                </c:pt>
                <c:pt idx="323">
                  <c:v>10.469968000000001</c:v>
                </c:pt>
                <c:pt idx="324">
                  <c:v>10.497584000000002</c:v>
                </c:pt>
                <c:pt idx="325">
                  <c:v>10.525200000000002</c:v>
                </c:pt>
                <c:pt idx="326">
                  <c:v>10.552816000000002</c:v>
                </c:pt>
                <c:pt idx="327">
                  <c:v>10.580432000000002</c:v>
                </c:pt>
                <c:pt idx="328">
                  <c:v>10.608048000000002</c:v>
                </c:pt>
                <c:pt idx="329">
                  <c:v>10.635664000000002</c:v>
                </c:pt>
                <c:pt idx="330">
                  <c:v>10.663280000000002</c:v>
                </c:pt>
                <c:pt idx="331">
                  <c:v>10.690896</c:v>
                </c:pt>
                <c:pt idx="332">
                  <c:v>10.718512</c:v>
                </c:pt>
                <c:pt idx="333">
                  <c:v>10.746128000000001</c:v>
                </c:pt>
                <c:pt idx="334">
                  <c:v>10.773744000000001</c:v>
                </c:pt>
                <c:pt idx="335">
                  <c:v>10.801360000000001</c:v>
                </c:pt>
                <c:pt idx="336">
                  <c:v>10.828976000000001</c:v>
                </c:pt>
                <c:pt idx="337">
                  <c:v>10.856592000000001</c:v>
                </c:pt>
                <c:pt idx="338">
                  <c:v>10.884208000000001</c:v>
                </c:pt>
                <c:pt idx="339">
                  <c:v>10.911824000000001</c:v>
                </c:pt>
                <c:pt idx="340">
                  <c:v>10.939440000000001</c:v>
                </c:pt>
                <c:pt idx="341">
                  <c:v>10.967056000000001</c:v>
                </c:pt>
                <c:pt idx="342">
                  <c:v>10.994672000000001</c:v>
                </c:pt>
                <c:pt idx="343">
                  <c:v>11.022288000000001</c:v>
                </c:pt>
                <c:pt idx="344">
                  <c:v>11.049904000000002</c:v>
                </c:pt>
                <c:pt idx="345">
                  <c:v>11.077520000000002</c:v>
                </c:pt>
                <c:pt idx="346">
                  <c:v>11.105136000000002</c:v>
                </c:pt>
                <c:pt idx="347">
                  <c:v>11.132752000000002</c:v>
                </c:pt>
                <c:pt idx="348">
                  <c:v>11.160368000000002</c:v>
                </c:pt>
                <c:pt idx="349">
                  <c:v>11.187984000000002</c:v>
                </c:pt>
                <c:pt idx="350">
                  <c:v>11.215600000000002</c:v>
                </c:pt>
                <c:pt idx="351">
                  <c:v>11.243216000000002</c:v>
                </c:pt>
                <c:pt idx="352">
                  <c:v>11.270832000000002</c:v>
                </c:pt>
                <c:pt idx="353">
                  <c:v>11.298448</c:v>
                </c:pt>
                <c:pt idx="354">
                  <c:v>11.326064000000001</c:v>
                </c:pt>
                <c:pt idx="355">
                  <c:v>11.353680000000001</c:v>
                </c:pt>
                <c:pt idx="356">
                  <c:v>11.381296000000001</c:v>
                </c:pt>
                <c:pt idx="357">
                  <c:v>11.408912000000001</c:v>
                </c:pt>
                <c:pt idx="358">
                  <c:v>11.436528000000001</c:v>
                </c:pt>
                <c:pt idx="359">
                  <c:v>11.464144000000001</c:v>
                </c:pt>
                <c:pt idx="360">
                  <c:v>11.491760000000001</c:v>
                </c:pt>
                <c:pt idx="361">
                  <c:v>11.519376000000001</c:v>
                </c:pt>
                <c:pt idx="362">
                  <c:v>11.546992000000001</c:v>
                </c:pt>
                <c:pt idx="363">
                  <c:v>11.574608000000001</c:v>
                </c:pt>
                <c:pt idx="364">
                  <c:v>11.602224000000001</c:v>
                </c:pt>
                <c:pt idx="365">
                  <c:v>11.629840000000002</c:v>
                </c:pt>
                <c:pt idx="366">
                  <c:v>11.657456000000002</c:v>
                </c:pt>
                <c:pt idx="367">
                  <c:v>11.685072000000002</c:v>
                </c:pt>
                <c:pt idx="368">
                  <c:v>11.712688000000002</c:v>
                </c:pt>
                <c:pt idx="369">
                  <c:v>11.740304000000002</c:v>
                </c:pt>
                <c:pt idx="370">
                  <c:v>11.767920000000002</c:v>
                </c:pt>
                <c:pt idx="371">
                  <c:v>11.795536000000002</c:v>
                </c:pt>
                <c:pt idx="372">
                  <c:v>11.823152000000002</c:v>
                </c:pt>
                <c:pt idx="373">
                  <c:v>11.850768000000002</c:v>
                </c:pt>
                <c:pt idx="374">
                  <c:v>11.878384</c:v>
                </c:pt>
                <c:pt idx="375">
                  <c:v>11.906000000000001</c:v>
                </c:pt>
                <c:pt idx="376">
                  <c:v>11.933616000000001</c:v>
                </c:pt>
                <c:pt idx="377">
                  <c:v>11.961232000000001</c:v>
                </c:pt>
                <c:pt idx="378">
                  <c:v>11.988848000000001</c:v>
                </c:pt>
                <c:pt idx="379">
                  <c:v>12.016464000000001</c:v>
                </c:pt>
                <c:pt idx="380">
                  <c:v>12.044080000000001</c:v>
                </c:pt>
                <c:pt idx="381">
                  <c:v>12.071696000000001</c:v>
                </c:pt>
                <c:pt idx="382">
                  <c:v>12.099312000000001</c:v>
                </c:pt>
                <c:pt idx="383">
                  <c:v>12.126928000000001</c:v>
                </c:pt>
                <c:pt idx="384">
                  <c:v>12.154544000000001</c:v>
                </c:pt>
                <c:pt idx="385">
                  <c:v>12.182160000000001</c:v>
                </c:pt>
                <c:pt idx="386">
                  <c:v>12.209776000000002</c:v>
                </c:pt>
                <c:pt idx="387">
                  <c:v>12.237392000000002</c:v>
                </c:pt>
                <c:pt idx="388">
                  <c:v>12.265008000000002</c:v>
                </c:pt>
                <c:pt idx="389">
                  <c:v>12.292624000000002</c:v>
                </c:pt>
                <c:pt idx="390">
                  <c:v>12.320240000000002</c:v>
                </c:pt>
                <c:pt idx="391">
                  <c:v>12.347856000000002</c:v>
                </c:pt>
                <c:pt idx="392">
                  <c:v>12.375472000000002</c:v>
                </c:pt>
                <c:pt idx="393">
                  <c:v>12.403088000000002</c:v>
                </c:pt>
                <c:pt idx="394">
                  <c:v>12.430704000000002</c:v>
                </c:pt>
                <c:pt idx="395">
                  <c:v>12.458320000000001</c:v>
                </c:pt>
                <c:pt idx="396">
                  <c:v>12.485936000000001</c:v>
                </c:pt>
                <c:pt idx="397">
                  <c:v>12.513552000000001</c:v>
                </c:pt>
                <c:pt idx="398">
                  <c:v>12.541168000000001</c:v>
                </c:pt>
                <c:pt idx="399">
                  <c:v>12.568784000000001</c:v>
                </c:pt>
                <c:pt idx="400">
                  <c:v>12.596400000000001</c:v>
                </c:pt>
                <c:pt idx="401">
                  <c:v>12.624016000000001</c:v>
                </c:pt>
                <c:pt idx="402">
                  <c:v>12.651632000000001</c:v>
                </c:pt>
                <c:pt idx="403">
                  <c:v>12.679248000000001</c:v>
                </c:pt>
                <c:pt idx="404">
                  <c:v>12.706864000000001</c:v>
                </c:pt>
                <c:pt idx="405">
                  <c:v>12.734480000000001</c:v>
                </c:pt>
                <c:pt idx="406">
                  <c:v>12.762096000000001</c:v>
                </c:pt>
                <c:pt idx="407">
                  <c:v>12.789712000000002</c:v>
                </c:pt>
                <c:pt idx="408">
                  <c:v>12.817328000000002</c:v>
                </c:pt>
                <c:pt idx="409">
                  <c:v>12.844944000000002</c:v>
                </c:pt>
                <c:pt idx="410">
                  <c:v>12.872560000000002</c:v>
                </c:pt>
                <c:pt idx="411">
                  <c:v>12.900176000000002</c:v>
                </c:pt>
                <c:pt idx="412">
                  <c:v>12.927792000000002</c:v>
                </c:pt>
                <c:pt idx="413">
                  <c:v>12.955408000000002</c:v>
                </c:pt>
                <c:pt idx="414">
                  <c:v>12.983024000000002</c:v>
                </c:pt>
                <c:pt idx="415">
                  <c:v>13.010640000000002</c:v>
                </c:pt>
                <c:pt idx="416">
                  <c:v>13.038256000000001</c:v>
                </c:pt>
                <c:pt idx="417">
                  <c:v>13.065872000000001</c:v>
                </c:pt>
                <c:pt idx="418">
                  <c:v>13.093488000000001</c:v>
                </c:pt>
                <c:pt idx="419">
                  <c:v>13.121104000000001</c:v>
                </c:pt>
                <c:pt idx="420">
                  <c:v>13.148720000000001</c:v>
                </c:pt>
                <c:pt idx="421">
                  <c:v>13.176336000000001</c:v>
                </c:pt>
                <c:pt idx="422">
                  <c:v>13.203952000000001</c:v>
                </c:pt>
                <c:pt idx="423">
                  <c:v>13.231568000000001</c:v>
                </c:pt>
                <c:pt idx="424">
                  <c:v>13.259184000000001</c:v>
                </c:pt>
                <c:pt idx="425">
                  <c:v>13.286800000000001</c:v>
                </c:pt>
                <c:pt idx="426">
                  <c:v>13.314416000000001</c:v>
                </c:pt>
                <c:pt idx="427">
                  <c:v>13.342032000000001</c:v>
                </c:pt>
                <c:pt idx="428">
                  <c:v>13.369648000000002</c:v>
                </c:pt>
                <c:pt idx="429">
                  <c:v>13.397264000000002</c:v>
                </c:pt>
                <c:pt idx="430">
                  <c:v>13.424880000000002</c:v>
                </c:pt>
                <c:pt idx="431">
                  <c:v>13.452496000000002</c:v>
                </c:pt>
                <c:pt idx="432">
                  <c:v>13.480112000000002</c:v>
                </c:pt>
                <c:pt idx="433">
                  <c:v>13.507728000000002</c:v>
                </c:pt>
                <c:pt idx="434">
                  <c:v>13.535344000000002</c:v>
                </c:pt>
                <c:pt idx="435">
                  <c:v>13.562960000000002</c:v>
                </c:pt>
                <c:pt idx="436">
                  <c:v>13.590576000000002</c:v>
                </c:pt>
                <c:pt idx="437">
                  <c:v>13.618192000000002</c:v>
                </c:pt>
                <c:pt idx="438">
                  <c:v>13.645808000000001</c:v>
                </c:pt>
                <c:pt idx="439">
                  <c:v>13.673424000000001</c:v>
                </c:pt>
                <c:pt idx="440">
                  <c:v>13.701040000000001</c:v>
                </c:pt>
                <c:pt idx="441">
                  <c:v>13.728656000000001</c:v>
                </c:pt>
                <c:pt idx="442">
                  <c:v>13.756272000000001</c:v>
                </c:pt>
                <c:pt idx="443">
                  <c:v>13.783888000000001</c:v>
                </c:pt>
                <c:pt idx="444">
                  <c:v>13.811504000000001</c:v>
                </c:pt>
                <c:pt idx="445">
                  <c:v>13.839120000000001</c:v>
                </c:pt>
                <c:pt idx="446">
                  <c:v>13.866736000000001</c:v>
                </c:pt>
                <c:pt idx="447">
                  <c:v>13.894352000000001</c:v>
                </c:pt>
                <c:pt idx="448">
                  <c:v>13.921968000000001</c:v>
                </c:pt>
                <c:pt idx="449">
                  <c:v>13.949584000000002</c:v>
                </c:pt>
                <c:pt idx="450">
                  <c:v>13.977200000000002</c:v>
                </c:pt>
                <c:pt idx="451">
                  <c:v>14.004816000000002</c:v>
                </c:pt>
                <c:pt idx="452">
                  <c:v>14.032432000000002</c:v>
                </c:pt>
                <c:pt idx="453">
                  <c:v>14.060048000000002</c:v>
                </c:pt>
                <c:pt idx="454">
                  <c:v>14.087664000000002</c:v>
                </c:pt>
                <c:pt idx="455">
                  <c:v>14.115280000000002</c:v>
                </c:pt>
                <c:pt idx="456">
                  <c:v>14.142896000000002</c:v>
                </c:pt>
                <c:pt idx="457">
                  <c:v>14.170512000000002</c:v>
                </c:pt>
                <c:pt idx="458">
                  <c:v>14.198128000000002</c:v>
                </c:pt>
                <c:pt idx="459">
                  <c:v>14.225744000000001</c:v>
                </c:pt>
                <c:pt idx="460">
                  <c:v>14.253360000000001</c:v>
                </c:pt>
                <c:pt idx="461">
                  <c:v>14.280976000000001</c:v>
                </c:pt>
                <c:pt idx="462">
                  <c:v>14.308592000000001</c:v>
                </c:pt>
                <c:pt idx="463">
                  <c:v>14.336208000000001</c:v>
                </c:pt>
                <c:pt idx="464">
                  <c:v>14.363824000000001</c:v>
                </c:pt>
                <c:pt idx="465">
                  <c:v>14.391440000000001</c:v>
                </c:pt>
                <c:pt idx="466">
                  <c:v>14.419056000000001</c:v>
                </c:pt>
                <c:pt idx="467">
                  <c:v>14.446672000000001</c:v>
                </c:pt>
                <c:pt idx="468">
                  <c:v>14.474288000000001</c:v>
                </c:pt>
                <c:pt idx="469">
                  <c:v>14.501904000000001</c:v>
                </c:pt>
                <c:pt idx="470">
                  <c:v>14.529520000000002</c:v>
                </c:pt>
                <c:pt idx="471">
                  <c:v>14.557136000000002</c:v>
                </c:pt>
                <c:pt idx="472">
                  <c:v>14.584752000000002</c:v>
                </c:pt>
                <c:pt idx="473">
                  <c:v>14.612368000000002</c:v>
                </c:pt>
                <c:pt idx="474">
                  <c:v>14.639984000000002</c:v>
                </c:pt>
                <c:pt idx="475">
                  <c:v>14.667600000000002</c:v>
                </c:pt>
                <c:pt idx="476">
                  <c:v>14.695216000000002</c:v>
                </c:pt>
                <c:pt idx="477">
                  <c:v>14.722832000000002</c:v>
                </c:pt>
                <c:pt idx="478">
                  <c:v>14.750448000000002</c:v>
                </c:pt>
                <c:pt idx="479">
                  <c:v>14.778064000000002</c:v>
                </c:pt>
                <c:pt idx="480">
                  <c:v>14.805680000000002</c:v>
                </c:pt>
                <c:pt idx="481">
                  <c:v>14.833296000000001</c:v>
                </c:pt>
                <c:pt idx="482">
                  <c:v>14.860912000000001</c:v>
                </c:pt>
                <c:pt idx="483">
                  <c:v>14.888528000000001</c:v>
                </c:pt>
                <c:pt idx="484">
                  <c:v>14.916144000000001</c:v>
                </c:pt>
                <c:pt idx="485">
                  <c:v>14.943760000000001</c:v>
                </c:pt>
                <c:pt idx="486">
                  <c:v>14.971376000000001</c:v>
                </c:pt>
                <c:pt idx="487">
                  <c:v>14.998992000000001</c:v>
                </c:pt>
                <c:pt idx="488">
                  <c:v>15.026608000000001</c:v>
                </c:pt>
                <c:pt idx="489">
                  <c:v>15.054224000000001</c:v>
                </c:pt>
                <c:pt idx="490">
                  <c:v>15.081840000000001</c:v>
                </c:pt>
                <c:pt idx="491">
                  <c:v>15.109456000000002</c:v>
                </c:pt>
                <c:pt idx="492">
                  <c:v>15.137072000000002</c:v>
                </c:pt>
                <c:pt idx="493">
                  <c:v>15.164688000000002</c:v>
                </c:pt>
                <c:pt idx="494">
                  <c:v>15.192304000000002</c:v>
                </c:pt>
                <c:pt idx="495">
                  <c:v>15.219920000000002</c:v>
                </c:pt>
                <c:pt idx="496">
                  <c:v>15.247536000000002</c:v>
                </c:pt>
                <c:pt idx="497">
                  <c:v>15.275152000000002</c:v>
                </c:pt>
                <c:pt idx="498">
                  <c:v>15.302768000000002</c:v>
                </c:pt>
                <c:pt idx="499">
                  <c:v>15.330384000000002</c:v>
                </c:pt>
                <c:pt idx="500">
                  <c:v>15.358000000000002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363-4787-976C-AE50BE3F479F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8E395522-DD35-42F0-99BB-E0FD801167FD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5363-4787-976C-AE50BE3F479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454FA62-F0C7-4855-B37F-32F261503A54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363-4787-976C-AE50BE3F479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E944DD1-78BB-4D16-8087-78AA40BC8EE3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363-4787-976C-AE50BE3F479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A71FE9F-539C-44A6-8542-765DF7780CD7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363-4787-976C-AE50BE3F479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5363-4787-976C-AE50BE3F479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5363-4787-976C-AE50BE3F479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5363-4787-976C-AE50BE3F479F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'322.A0'!$K$9:$K$15</c:f>
              <c:numCache>
                <c:formatCode>General</c:formatCode>
                <c:ptCount val="7"/>
                <c:pt idx="0">
                  <c:v>3621</c:v>
                </c:pt>
                <c:pt idx="1">
                  <c:v>3036</c:v>
                </c:pt>
                <c:pt idx="2">
                  <c:v>2237</c:v>
                </c:pt>
                <c:pt idx="3">
                  <c:v>2075</c:v>
                </c:pt>
              </c:numCache>
            </c:numRef>
          </c:xVal>
          <c:yVal>
            <c:numRef>
              <c:f>'322.A0'!$L$9:$L$15</c:f>
              <c:numCache>
                <c:formatCode>0.00</c:formatCode>
                <c:ptCount val="7"/>
                <c:pt idx="0">
                  <c:v>7.7998460000000005</c:v>
                </c:pt>
                <c:pt idx="1">
                  <c:v>6.6502160000000003</c:v>
                </c:pt>
                <c:pt idx="2">
                  <c:v>5.0474219999999992</c:v>
                </c:pt>
                <c:pt idx="3">
                  <c:v>4.7224500000000003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'322.A0'!$I$9:$I$15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5363-4787-976C-AE50BE3F47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'351.A0'!$Y$5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'351.A0'!$X$6:$X$506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18</c:v>
                </c:pt>
                <c:pt idx="2">
                  <c:v>36</c:v>
                </c:pt>
                <c:pt idx="3">
                  <c:v>54</c:v>
                </c:pt>
                <c:pt idx="4">
                  <c:v>72</c:v>
                </c:pt>
                <c:pt idx="5">
                  <c:v>90</c:v>
                </c:pt>
                <c:pt idx="6">
                  <c:v>108</c:v>
                </c:pt>
                <c:pt idx="7">
                  <c:v>126</c:v>
                </c:pt>
                <c:pt idx="8">
                  <c:v>144</c:v>
                </c:pt>
                <c:pt idx="9">
                  <c:v>162</c:v>
                </c:pt>
                <c:pt idx="10">
                  <c:v>180</c:v>
                </c:pt>
                <c:pt idx="11">
                  <c:v>198</c:v>
                </c:pt>
                <c:pt idx="12">
                  <c:v>216</c:v>
                </c:pt>
                <c:pt idx="13">
                  <c:v>234</c:v>
                </c:pt>
                <c:pt idx="14">
                  <c:v>252</c:v>
                </c:pt>
                <c:pt idx="15">
                  <c:v>270</c:v>
                </c:pt>
                <c:pt idx="16">
                  <c:v>288</c:v>
                </c:pt>
                <c:pt idx="17">
                  <c:v>306</c:v>
                </c:pt>
                <c:pt idx="18">
                  <c:v>324</c:v>
                </c:pt>
                <c:pt idx="19">
                  <c:v>342</c:v>
                </c:pt>
                <c:pt idx="20">
                  <c:v>360</c:v>
                </c:pt>
                <c:pt idx="21">
                  <c:v>378</c:v>
                </c:pt>
                <c:pt idx="22">
                  <c:v>396</c:v>
                </c:pt>
                <c:pt idx="23">
                  <c:v>414</c:v>
                </c:pt>
                <c:pt idx="24">
                  <c:v>432</c:v>
                </c:pt>
                <c:pt idx="25">
                  <c:v>450</c:v>
                </c:pt>
                <c:pt idx="26">
                  <c:v>468</c:v>
                </c:pt>
                <c:pt idx="27">
                  <c:v>486</c:v>
                </c:pt>
                <c:pt idx="28">
                  <c:v>504</c:v>
                </c:pt>
                <c:pt idx="29">
                  <c:v>522</c:v>
                </c:pt>
                <c:pt idx="30">
                  <c:v>540</c:v>
                </c:pt>
                <c:pt idx="31">
                  <c:v>558</c:v>
                </c:pt>
                <c:pt idx="32">
                  <c:v>576</c:v>
                </c:pt>
                <c:pt idx="33">
                  <c:v>594</c:v>
                </c:pt>
                <c:pt idx="34">
                  <c:v>612</c:v>
                </c:pt>
                <c:pt idx="35">
                  <c:v>630</c:v>
                </c:pt>
                <c:pt idx="36">
                  <c:v>648</c:v>
                </c:pt>
                <c:pt idx="37">
                  <c:v>666</c:v>
                </c:pt>
                <c:pt idx="38">
                  <c:v>684</c:v>
                </c:pt>
                <c:pt idx="39">
                  <c:v>702</c:v>
                </c:pt>
                <c:pt idx="40">
                  <c:v>720</c:v>
                </c:pt>
                <c:pt idx="41">
                  <c:v>738</c:v>
                </c:pt>
                <c:pt idx="42">
                  <c:v>756</c:v>
                </c:pt>
                <c:pt idx="43">
                  <c:v>774</c:v>
                </c:pt>
                <c:pt idx="44">
                  <c:v>792</c:v>
                </c:pt>
                <c:pt idx="45">
                  <c:v>810</c:v>
                </c:pt>
                <c:pt idx="46">
                  <c:v>828</c:v>
                </c:pt>
                <c:pt idx="47">
                  <c:v>846</c:v>
                </c:pt>
                <c:pt idx="48">
                  <c:v>864</c:v>
                </c:pt>
                <c:pt idx="49">
                  <c:v>882</c:v>
                </c:pt>
                <c:pt idx="50">
                  <c:v>900</c:v>
                </c:pt>
                <c:pt idx="51">
                  <c:v>918</c:v>
                </c:pt>
                <c:pt idx="52">
                  <c:v>936</c:v>
                </c:pt>
                <c:pt idx="53">
                  <c:v>954</c:v>
                </c:pt>
                <c:pt idx="54">
                  <c:v>972</c:v>
                </c:pt>
                <c:pt idx="55">
                  <c:v>990</c:v>
                </c:pt>
                <c:pt idx="56">
                  <c:v>1008</c:v>
                </c:pt>
                <c:pt idx="57">
                  <c:v>1026</c:v>
                </c:pt>
                <c:pt idx="58">
                  <c:v>1044</c:v>
                </c:pt>
                <c:pt idx="59">
                  <c:v>1062</c:v>
                </c:pt>
                <c:pt idx="60">
                  <c:v>1080</c:v>
                </c:pt>
                <c:pt idx="61">
                  <c:v>1098</c:v>
                </c:pt>
                <c:pt idx="62">
                  <c:v>1116</c:v>
                </c:pt>
                <c:pt idx="63">
                  <c:v>1134</c:v>
                </c:pt>
                <c:pt idx="64">
                  <c:v>1152</c:v>
                </c:pt>
                <c:pt idx="65">
                  <c:v>1170</c:v>
                </c:pt>
                <c:pt idx="66">
                  <c:v>1188</c:v>
                </c:pt>
                <c:pt idx="67">
                  <c:v>1206</c:v>
                </c:pt>
                <c:pt idx="68">
                  <c:v>1224</c:v>
                </c:pt>
                <c:pt idx="69">
                  <c:v>1242</c:v>
                </c:pt>
                <c:pt idx="70">
                  <c:v>1260</c:v>
                </c:pt>
                <c:pt idx="71">
                  <c:v>1278</c:v>
                </c:pt>
                <c:pt idx="72">
                  <c:v>1296</c:v>
                </c:pt>
                <c:pt idx="73">
                  <c:v>1314</c:v>
                </c:pt>
                <c:pt idx="74">
                  <c:v>1332</c:v>
                </c:pt>
                <c:pt idx="75">
                  <c:v>1350</c:v>
                </c:pt>
                <c:pt idx="76">
                  <c:v>1368</c:v>
                </c:pt>
                <c:pt idx="77">
                  <c:v>1386</c:v>
                </c:pt>
                <c:pt idx="78">
                  <c:v>1404</c:v>
                </c:pt>
                <c:pt idx="79">
                  <c:v>1422</c:v>
                </c:pt>
                <c:pt idx="80">
                  <c:v>1440</c:v>
                </c:pt>
                <c:pt idx="81">
                  <c:v>1458</c:v>
                </c:pt>
                <c:pt idx="82">
                  <c:v>1476</c:v>
                </c:pt>
                <c:pt idx="83">
                  <c:v>1494</c:v>
                </c:pt>
                <c:pt idx="84">
                  <c:v>1512</c:v>
                </c:pt>
                <c:pt idx="85">
                  <c:v>1530</c:v>
                </c:pt>
                <c:pt idx="86">
                  <c:v>1548</c:v>
                </c:pt>
                <c:pt idx="87">
                  <c:v>1566</c:v>
                </c:pt>
                <c:pt idx="88">
                  <c:v>1584</c:v>
                </c:pt>
                <c:pt idx="89">
                  <c:v>1602</c:v>
                </c:pt>
                <c:pt idx="90">
                  <c:v>1620</c:v>
                </c:pt>
                <c:pt idx="91">
                  <c:v>1638</c:v>
                </c:pt>
                <c:pt idx="92">
                  <c:v>1656</c:v>
                </c:pt>
                <c:pt idx="93">
                  <c:v>1674</c:v>
                </c:pt>
                <c:pt idx="94">
                  <c:v>1692</c:v>
                </c:pt>
                <c:pt idx="95">
                  <c:v>1710</c:v>
                </c:pt>
                <c:pt idx="96">
                  <c:v>1728</c:v>
                </c:pt>
                <c:pt idx="97">
                  <c:v>1746</c:v>
                </c:pt>
                <c:pt idx="98">
                  <c:v>1764</c:v>
                </c:pt>
                <c:pt idx="99">
                  <c:v>1782</c:v>
                </c:pt>
                <c:pt idx="100">
                  <c:v>1800</c:v>
                </c:pt>
                <c:pt idx="101">
                  <c:v>1818</c:v>
                </c:pt>
                <c:pt idx="102">
                  <c:v>1836</c:v>
                </c:pt>
                <c:pt idx="103">
                  <c:v>1854</c:v>
                </c:pt>
                <c:pt idx="104">
                  <c:v>1872</c:v>
                </c:pt>
                <c:pt idx="105">
                  <c:v>1890</c:v>
                </c:pt>
                <c:pt idx="106">
                  <c:v>1908</c:v>
                </c:pt>
                <c:pt idx="107">
                  <c:v>1926</c:v>
                </c:pt>
                <c:pt idx="108">
                  <c:v>1944</c:v>
                </c:pt>
                <c:pt idx="109">
                  <c:v>1962</c:v>
                </c:pt>
                <c:pt idx="110">
                  <c:v>1980</c:v>
                </c:pt>
                <c:pt idx="111">
                  <c:v>1998</c:v>
                </c:pt>
                <c:pt idx="112">
                  <c:v>2016</c:v>
                </c:pt>
                <c:pt idx="113">
                  <c:v>2034</c:v>
                </c:pt>
                <c:pt idx="114">
                  <c:v>2052</c:v>
                </c:pt>
                <c:pt idx="115">
                  <c:v>2070</c:v>
                </c:pt>
                <c:pt idx="116">
                  <c:v>2088</c:v>
                </c:pt>
                <c:pt idx="117">
                  <c:v>2106</c:v>
                </c:pt>
                <c:pt idx="118">
                  <c:v>2124</c:v>
                </c:pt>
                <c:pt idx="119">
                  <c:v>2142</c:v>
                </c:pt>
                <c:pt idx="120">
                  <c:v>2160</c:v>
                </c:pt>
                <c:pt idx="121">
                  <c:v>2178</c:v>
                </c:pt>
                <c:pt idx="122">
                  <c:v>2196</c:v>
                </c:pt>
                <c:pt idx="123">
                  <c:v>2214</c:v>
                </c:pt>
                <c:pt idx="124">
                  <c:v>2232</c:v>
                </c:pt>
                <c:pt idx="125">
                  <c:v>2250</c:v>
                </c:pt>
                <c:pt idx="126">
                  <c:v>2268</c:v>
                </c:pt>
                <c:pt idx="127">
                  <c:v>2286</c:v>
                </c:pt>
                <c:pt idx="128">
                  <c:v>2304</c:v>
                </c:pt>
                <c:pt idx="129">
                  <c:v>2322</c:v>
                </c:pt>
                <c:pt idx="130">
                  <c:v>2340</c:v>
                </c:pt>
                <c:pt idx="131">
                  <c:v>2358</c:v>
                </c:pt>
                <c:pt idx="132">
                  <c:v>2376</c:v>
                </c:pt>
                <c:pt idx="133">
                  <c:v>2394</c:v>
                </c:pt>
                <c:pt idx="134">
                  <c:v>2412</c:v>
                </c:pt>
                <c:pt idx="135">
                  <c:v>2430</c:v>
                </c:pt>
                <c:pt idx="136">
                  <c:v>2448</c:v>
                </c:pt>
                <c:pt idx="137">
                  <c:v>2466</c:v>
                </c:pt>
                <c:pt idx="138">
                  <c:v>2484</c:v>
                </c:pt>
                <c:pt idx="139">
                  <c:v>2502</c:v>
                </c:pt>
                <c:pt idx="140">
                  <c:v>2520</c:v>
                </c:pt>
                <c:pt idx="141">
                  <c:v>2538</c:v>
                </c:pt>
                <c:pt idx="142">
                  <c:v>2556</c:v>
                </c:pt>
                <c:pt idx="143">
                  <c:v>2574</c:v>
                </c:pt>
                <c:pt idx="144">
                  <c:v>2592</c:v>
                </c:pt>
                <c:pt idx="145">
                  <c:v>2610</c:v>
                </c:pt>
                <c:pt idx="146">
                  <c:v>2628</c:v>
                </c:pt>
                <c:pt idx="147">
                  <c:v>2646</c:v>
                </c:pt>
                <c:pt idx="148">
                  <c:v>2664</c:v>
                </c:pt>
                <c:pt idx="149">
                  <c:v>2682</c:v>
                </c:pt>
                <c:pt idx="150">
                  <c:v>2700</c:v>
                </c:pt>
                <c:pt idx="151">
                  <c:v>2718</c:v>
                </c:pt>
                <c:pt idx="152">
                  <c:v>2736</c:v>
                </c:pt>
                <c:pt idx="153">
                  <c:v>2754</c:v>
                </c:pt>
                <c:pt idx="154">
                  <c:v>2772</c:v>
                </c:pt>
                <c:pt idx="155">
                  <c:v>2790</c:v>
                </c:pt>
                <c:pt idx="156">
                  <c:v>2808</c:v>
                </c:pt>
                <c:pt idx="157">
                  <c:v>2826</c:v>
                </c:pt>
                <c:pt idx="158">
                  <c:v>2844</c:v>
                </c:pt>
                <c:pt idx="159">
                  <c:v>2862</c:v>
                </c:pt>
                <c:pt idx="160">
                  <c:v>2880</c:v>
                </c:pt>
                <c:pt idx="161">
                  <c:v>2898</c:v>
                </c:pt>
                <c:pt idx="162">
                  <c:v>2916</c:v>
                </c:pt>
                <c:pt idx="163">
                  <c:v>2934</c:v>
                </c:pt>
                <c:pt idx="164">
                  <c:v>2952</c:v>
                </c:pt>
                <c:pt idx="165">
                  <c:v>2970</c:v>
                </c:pt>
                <c:pt idx="166">
                  <c:v>2988</c:v>
                </c:pt>
                <c:pt idx="167">
                  <c:v>3006</c:v>
                </c:pt>
                <c:pt idx="168">
                  <c:v>3024</c:v>
                </c:pt>
                <c:pt idx="169">
                  <c:v>3042</c:v>
                </c:pt>
                <c:pt idx="170">
                  <c:v>3060</c:v>
                </c:pt>
                <c:pt idx="171">
                  <c:v>3078</c:v>
                </c:pt>
                <c:pt idx="172">
                  <c:v>3096</c:v>
                </c:pt>
                <c:pt idx="173">
                  <c:v>3114</c:v>
                </c:pt>
                <c:pt idx="174">
                  <c:v>3132</c:v>
                </c:pt>
                <c:pt idx="175">
                  <c:v>3150</c:v>
                </c:pt>
                <c:pt idx="176">
                  <c:v>3168</c:v>
                </c:pt>
                <c:pt idx="177">
                  <c:v>3186</c:v>
                </c:pt>
                <c:pt idx="178">
                  <c:v>3204</c:v>
                </c:pt>
                <c:pt idx="179">
                  <c:v>3222</c:v>
                </c:pt>
                <c:pt idx="180">
                  <c:v>3240</c:v>
                </c:pt>
                <c:pt idx="181">
                  <c:v>3258</c:v>
                </c:pt>
                <c:pt idx="182">
                  <c:v>3276</c:v>
                </c:pt>
                <c:pt idx="183">
                  <c:v>3294</c:v>
                </c:pt>
                <c:pt idx="184">
                  <c:v>3312</c:v>
                </c:pt>
                <c:pt idx="185">
                  <c:v>3330</c:v>
                </c:pt>
                <c:pt idx="186">
                  <c:v>3348</c:v>
                </c:pt>
                <c:pt idx="187">
                  <c:v>3366</c:v>
                </c:pt>
                <c:pt idx="188">
                  <c:v>3384</c:v>
                </c:pt>
                <c:pt idx="189">
                  <c:v>3402</c:v>
                </c:pt>
                <c:pt idx="190">
                  <c:v>3420</c:v>
                </c:pt>
                <c:pt idx="191">
                  <c:v>3438</c:v>
                </c:pt>
                <c:pt idx="192">
                  <c:v>3456</c:v>
                </c:pt>
                <c:pt idx="193">
                  <c:v>3474</c:v>
                </c:pt>
                <c:pt idx="194">
                  <c:v>3492</c:v>
                </c:pt>
                <c:pt idx="195">
                  <c:v>3510</c:v>
                </c:pt>
                <c:pt idx="196">
                  <c:v>3528</c:v>
                </c:pt>
                <c:pt idx="197">
                  <c:v>3546</c:v>
                </c:pt>
                <c:pt idx="198">
                  <c:v>3564</c:v>
                </c:pt>
                <c:pt idx="199">
                  <c:v>3582</c:v>
                </c:pt>
                <c:pt idx="200">
                  <c:v>3600</c:v>
                </c:pt>
                <c:pt idx="201">
                  <c:v>3618</c:v>
                </c:pt>
                <c:pt idx="202">
                  <c:v>3636</c:v>
                </c:pt>
                <c:pt idx="203">
                  <c:v>3654</c:v>
                </c:pt>
                <c:pt idx="204">
                  <c:v>3672</c:v>
                </c:pt>
                <c:pt idx="205">
                  <c:v>3690</c:v>
                </c:pt>
                <c:pt idx="206">
                  <c:v>3708</c:v>
                </c:pt>
                <c:pt idx="207">
                  <c:v>3726</c:v>
                </c:pt>
                <c:pt idx="208">
                  <c:v>3744</c:v>
                </c:pt>
                <c:pt idx="209">
                  <c:v>3762</c:v>
                </c:pt>
                <c:pt idx="210">
                  <c:v>3780</c:v>
                </c:pt>
                <c:pt idx="211">
                  <c:v>3798</c:v>
                </c:pt>
                <c:pt idx="212">
                  <c:v>3816</c:v>
                </c:pt>
                <c:pt idx="213">
                  <c:v>3834</c:v>
                </c:pt>
                <c:pt idx="214">
                  <c:v>3852</c:v>
                </c:pt>
                <c:pt idx="215">
                  <c:v>3870</c:v>
                </c:pt>
                <c:pt idx="216">
                  <c:v>3888</c:v>
                </c:pt>
                <c:pt idx="217">
                  <c:v>3906</c:v>
                </c:pt>
                <c:pt idx="218">
                  <c:v>3924</c:v>
                </c:pt>
                <c:pt idx="219">
                  <c:v>3942</c:v>
                </c:pt>
                <c:pt idx="220">
                  <c:v>3960</c:v>
                </c:pt>
                <c:pt idx="221">
                  <c:v>3978</c:v>
                </c:pt>
                <c:pt idx="222">
                  <c:v>3996</c:v>
                </c:pt>
                <c:pt idx="223">
                  <c:v>4014</c:v>
                </c:pt>
                <c:pt idx="224">
                  <c:v>4032</c:v>
                </c:pt>
                <c:pt idx="225">
                  <c:v>4050</c:v>
                </c:pt>
                <c:pt idx="226">
                  <c:v>4068</c:v>
                </c:pt>
                <c:pt idx="227">
                  <c:v>4086</c:v>
                </c:pt>
                <c:pt idx="228">
                  <c:v>4104</c:v>
                </c:pt>
                <c:pt idx="229">
                  <c:v>4122</c:v>
                </c:pt>
                <c:pt idx="230">
                  <c:v>4140</c:v>
                </c:pt>
                <c:pt idx="231">
                  <c:v>4158</c:v>
                </c:pt>
                <c:pt idx="232">
                  <c:v>4176</c:v>
                </c:pt>
                <c:pt idx="233">
                  <c:v>4194</c:v>
                </c:pt>
                <c:pt idx="234">
                  <c:v>4212</c:v>
                </c:pt>
                <c:pt idx="235">
                  <c:v>4230</c:v>
                </c:pt>
                <c:pt idx="236">
                  <c:v>4248</c:v>
                </c:pt>
                <c:pt idx="237">
                  <c:v>4266</c:v>
                </c:pt>
                <c:pt idx="238">
                  <c:v>4284</c:v>
                </c:pt>
                <c:pt idx="239">
                  <c:v>4302</c:v>
                </c:pt>
                <c:pt idx="240">
                  <c:v>4320</c:v>
                </c:pt>
                <c:pt idx="241">
                  <c:v>4338</c:v>
                </c:pt>
                <c:pt idx="242">
                  <c:v>4356</c:v>
                </c:pt>
                <c:pt idx="243">
                  <c:v>4374</c:v>
                </c:pt>
                <c:pt idx="244">
                  <c:v>4392</c:v>
                </c:pt>
                <c:pt idx="245">
                  <c:v>4410</c:v>
                </c:pt>
                <c:pt idx="246">
                  <c:v>4428</c:v>
                </c:pt>
                <c:pt idx="247">
                  <c:v>4446</c:v>
                </c:pt>
                <c:pt idx="248">
                  <c:v>4464</c:v>
                </c:pt>
                <c:pt idx="249">
                  <c:v>4482</c:v>
                </c:pt>
                <c:pt idx="250">
                  <c:v>4500</c:v>
                </c:pt>
                <c:pt idx="251">
                  <c:v>4518</c:v>
                </c:pt>
                <c:pt idx="252">
                  <c:v>4536</c:v>
                </c:pt>
                <c:pt idx="253">
                  <c:v>4554</c:v>
                </c:pt>
                <c:pt idx="254">
                  <c:v>4572</c:v>
                </c:pt>
                <c:pt idx="255">
                  <c:v>4590</c:v>
                </c:pt>
                <c:pt idx="256">
                  <c:v>4608</c:v>
                </c:pt>
                <c:pt idx="257">
                  <c:v>4626</c:v>
                </c:pt>
                <c:pt idx="258">
                  <c:v>4644</c:v>
                </c:pt>
                <c:pt idx="259">
                  <c:v>4662</c:v>
                </c:pt>
                <c:pt idx="260">
                  <c:v>4680</c:v>
                </c:pt>
                <c:pt idx="261">
                  <c:v>4698</c:v>
                </c:pt>
                <c:pt idx="262">
                  <c:v>4716</c:v>
                </c:pt>
                <c:pt idx="263">
                  <c:v>4734</c:v>
                </c:pt>
                <c:pt idx="264">
                  <c:v>4752</c:v>
                </c:pt>
                <c:pt idx="265">
                  <c:v>4770</c:v>
                </c:pt>
                <c:pt idx="266">
                  <c:v>4788</c:v>
                </c:pt>
                <c:pt idx="267">
                  <c:v>4806</c:v>
                </c:pt>
                <c:pt idx="268">
                  <c:v>4824</c:v>
                </c:pt>
                <c:pt idx="269">
                  <c:v>4842</c:v>
                </c:pt>
                <c:pt idx="270">
                  <c:v>4860</c:v>
                </c:pt>
                <c:pt idx="271">
                  <c:v>4878</c:v>
                </c:pt>
                <c:pt idx="272">
                  <c:v>4896</c:v>
                </c:pt>
                <c:pt idx="273">
                  <c:v>4914</c:v>
                </c:pt>
                <c:pt idx="274">
                  <c:v>4932</c:v>
                </c:pt>
                <c:pt idx="275">
                  <c:v>4950</c:v>
                </c:pt>
                <c:pt idx="276">
                  <c:v>4968</c:v>
                </c:pt>
                <c:pt idx="277">
                  <c:v>4986</c:v>
                </c:pt>
                <c:pt idx="278">
                  <c:v>5004</c:v>
                </c:pt>
                <c:pt idx="279">
                  <c:v>5022</c:v>
                </c:pt>
                <c:pt idx="280">
                  <c:v>5040</c:v>
                </c:pt>
                <c:pt idx="281">
                  <c:v>5058</c:v>
                </c:pt>
                <c:pt idx="282">
                  <c:v>5076</c:v>
                </c:pt>
                <c:pt idx="283">
                  <c:v>5094</c:v>
                </c:pt>
                <c:pt idx="284">
                  <c:v>5112</c:v>
                </c:pt>
                <c:pt idx="285">
                  <c:v>5130</c:v>
                </c:pt>
                <c:pt idx="286">
                  <c:v>5148</c:v>
                </c:pt>
                <c:pt idx="287">
                  <c:v>5166</c:v>
                </c:pt>
                <c:pt idx="288">
                  <c:v>5184</c:v>
                </c:pt>
                <c:pt idx="289">
                  <c:v>5202</c:v>
                </c:pt>
                <c:pt idx="290">
                  <c:v>5220</c:v>
                </c:pt>
                <c:pt idx="291">
                  <c:v>5238</c:v>
                </c:pt>
                <c:pt idx="292">
                  <c:v>5256</c:v>
                </c:pt>
                <c:pt idx="293">
                  <c:v>5274</c:v>
                </c:pt>
                <c:pt idx="294">
                  <c:v>5292</c:v>
                </c:pt>
                <c:pt idx="295">
                  <c:v>5310</c:v>
                </c:pt>
                <c:pt idx="296">
                  <c:v>5328</c:v>
                </c:pt>
                <c:pt idx="297">
                  <c:v>5346</c:v>
                </c:pt>
                <c:pt idx="298">
                  <c:v>5364</c:v>
                </c:pt>
                <c:pt idx="299">
                  <c:v>5382</c:v>
                </c:pt>
                <c:pt idx="300">
                  <c:v>5400</c:v>
                </c:pt>
                <c:pt idx="301">
                  <c:v>5418</c:v>
                </c:pt>
                <c:pt idx="302">
                  <c:v>5436</c:v>
                </c:pt>
                <c:pt idx="303">
                  <c:v>5454</c:v>
                </c:pt>
                <c:pt idx="304">
                  <c:v>5472</c:v>
                </c:pt>
                <c:pt idx="305">
                  <c:v>5490</c:v>
                </c:pt>
                <c:pt idx="306">
                  <c:v>5508</c:v>
                </c:pt>
                <c:pt idx="307">
                  <c:v>5526</c:v>
                </c:pt>
                <c:pt idx="308">
                  <c:v>5544</c:v>
                </c:pt>
                <c:pt idx="309">
                  <c:v>5562</c:v>
                </c:pt>
                <c:pt idx="310">
                  <c:v>5580</c:v>
                </c:pt>
                <c:pt idx="311">
                  <c:v>5598</c:v>
                </c:pt>
                <c:pt idx="312">
                  <c:v>5616</c:v>
                </c:pt>
                <c:pt idx="313">
                  <c:v>5634</c:v>
                </c:pt>
                <c:pt idx="314">
                  <c:v>5652</c:v>
                </c:pt>
                <c:pt idx="315">
                  <c:v>5670</c:v>
                </c:pt>
                <c:pt idx="316">
                  <c:v>5688</c:v>
                </c:pt>
                <c:pt idx="317">
                  <c:v>5706</c:v>
                </c:pt>
                <c:pt idx="318">
                  <c:v>5724</c:v>
                </c:pt>
                <c:pt idx="319">
                  <c:v>5742</c:v>
                </c:pt>
                <c:pt idx="320">
                  <c:v>5760</c:v>
                </c:pt>
                <c:pt idx="321">
                  <c:v>5778</c:v>
                </c:pt>
                <c:pt idx="322">
                  <c:v>5796</c:v>
                </c:pt>
                <c:pt idx="323">
                  <c:v>5814</c:v>
                </c:pt>
                <c:pt idx="324">
                  <c:v>5832</c:v>
                </c:pt>
                <c:pt idx="325">
                  <c:v>5850</c:v>
                </c:pt>
                <c:pt idx="326">
                  <c:v>5868</c:v>
                </c:pt>
                <c:pt idx="327">
                  <c:v>5886</c:v>
                </c:pt>
                <c:pt idx="328">
                  <c:v>5904</c:v>
                </c:pt>
                <c:pt idx="329">
                  <c:v>5922</c:v>
                </c:pt>
                <c:pt idx="330">
                  <c:v>5940</c:v>
                </c:pt>
                <c:pt idx="331">
                  <c:v>5958</c:v>
                </c:pt>
                <c:pt idx="332">
                  <c:v>5976</c:v>
                </c:pt>
                <c:pt idx="333">
                  <c:v>5994</c:v>
                </c:pt>
                <c:pt idx="334">
                  <c:v>6012</c:v>
                </c:pt>
                <c:pt idx="335">
                  <c:v>6030</c:v>
                </c:pt>
                <c:pt idx="336">
                  <c:v>6048</c:v>
                </c:pt>
                <c:pt idx="337">
                  <c:v>6066</c:v>
                </c:pt>
                <c:pt idx="338">
                  <c:v>6084</c:v>
                </c:pt>
                <c:pt idx="339">
                  <c:v>6102</c:v>
                </c:pt>
                <c:pt idx="340">
                  <c:v>6120</c:v>
                </c:pt>
                <c:pt idx="341">
                  <c:v>6138</c:v>
                </c:pt>
                <c:pt idx="342">
                  <c:v>6156</c:v>
                </c:pt>
                <c:pt idx="343">
                  <c:v>6174</c:v>
                </c:pt>
                <c:pt idx="344">
                  <c:v>6192</c:v>
                </c:pt>
                <c:pt idx="345">
                  <c:v>6210</c:v>
                </c:pt>
                <c:pt idx="346">
                  <c:v>6228</c:v>
                </c:pt>
                <c:pt idx="347">
                  <c:v>6246</c:v>
                </c:pt>
                <c:pt idx="348">
                  <c:v>6264</c:v>
                </c:pt>
                <c:pt idx="349">
                  <c:v>6282</c:v>
                </c:pt>
                <c:pt idx="350">
                  <c:v>6300</c:v>
                </c:pt>
                <c:pt idx="351">
                  <c:v>6318</c:v>
                </c:pt>
                <c:pt idx="352">
                  <c:v>6336</c:v>
                </c:pt>
                <c:pt idx="353">
                  <c:v>6354</c:v>
                </c:pt>
                <c:pt idx="354">
                  <c:v>6372</c:v>
                </c:pt>
                <c:pt idx="355">
                  <c:v>6390</c:v>
                </c:pt>
                <c:pt idx="356">
                  <c:v>6408</c:v>
                </c:pt>
                <c:pt idx="357">
                  <c:v>6426</c:v>
                </c:pt>
                <c:pt idx="358">
                  <c:v>6444</c:v>
                </c:pt>
                <c:pt idx="359">
                  <c:v>6462</c:v>
                </c:pt>
                <c:pt idx="360">
                  <c:v>6480</c:v>
                </c:pt>
                <c:pt idx="361">
                  <c:v>6498</c:v>
                </c:pt>
                <c:pt idx="362">
                  <c:v>6516</c:v>
                </c:pt>
                <c:pt idx="363">
                  <c:v>6534</c:v>
                </c:pt>
                <c:pt idx="364">
                  <c:v>6552</c:v>
                </c:pt>
                <c:pt idx="365">
                  <c:v>6570</c:v>
                </c:pt>
                <c:pt idx="366">
                  <c:v>6588</c:v>
                </c:pt>
                <c:pt idx="367">
                  <c:v>6606</c:v>
                </c:pt>
                <c:pt idx="368">
                  <c:v>6624</c:v>
                </c:pt>
                <c:pt idx="369">
                  <c:v>6642</c:v>
                </c:pt>
                <c:pt idx="370">
                  <c:v>6660</c:v>
                </c:pt>
                <c:pt idx="371">
                  <c:v>6678</c:v>
                </c:pt>
                <c:pt idx="372">
                  <c:v>6696</c:v>
                </c:pt>
                <c:pt idx="373">
                  <c:v>6714</c:v>
                </c:pt>
                <c:pt idx="374">
                  <c:v>6732</c:v>
                </c:pt>
                <c:pt idx="375">
                  <c:v>6750</c:v>
                </c:pt>
                <c:pt idx="376">
                  <c:v>6768</c:v>
                </c:pt>
                <c:pt idx="377">
                  <c:v>6786</c:v>
                </c:pt>
                <c:pt idx="378">
                  <c:v>6804</c:v>
                </c:pt>
                <c:pt idx="379">
                  <c:v>6822</c:v>
                </c:pt>
                <c:pt idx="380">
                  <c:v>6840</c:v>
                </c:pt>
                <c:pt idx="381">
                  <c:v>6858</c:v>
                </c:pt>
                <c:pt idx="382">
                  <c:v>6876</c:v>
                </c:pt>
                <c:pt idx="383">
                  <c:v>6894</c:v>
                </c:pt>
                <c:pt idx="384">
                  <c:v>6912</c:v>
                </c:pt>
                <c:pt idx="385">
                  <c:v>6930</c:v>
                </c:pt>
                <c:pt idx="386">
                  <c:v>6948</c:v>
                </c:pt>
                <c:pt idx="387">
                  <c:v>6966</c:v>
                </c:pt>
                <c:pt idx="388">
                  <c:v>6984</c:v>
                </c:pt>
                <c:pt idx="389">
                  <c:v>7002</c:v>
                </c:pt>
                <c:pt idx="390">
                  <c:v>7020</c:v>
                </c:pt>
                <c:pt idx="391">
                  <c:v>7038</c:v>
                </c:pt>
                <c:pt idx="392">
                  <c:v>7056</c:v>
                </c:pt>
                <c:pt idx="393">
                  <c:v>7074</c:v>
                </c:pt>
                <c:pt idx="394">
                  <c:v>7092</c:v>
                </c:pt>
                <c:pt idx="395">
                  <c:v>7110</c:v>
                </c:pt>
                <c:pt idx="396">
                  <c:v>7128</c:v>
                </c:pt>
                <c:pt idx="397">
                  <c:v>7146</c:v>
                </c:pt>
                <c:pt idx="398">
                  <c:v>7164</c:v>
                </c:pt>
                <c:pt idx="399">
                  <c:v>7182</c:v>
                </c:pt>
                <c:pt idx="400">
                  <c:v>7200</c:v>
                </c:pt>
                <c:pt idx="401">
                  <c:v>7218</c:v>
                </c:pt>
                <c:pt idx="402">
                  <c:v>7236</c:v>
                </c:pt>
                <c:pt idx="403">
                  <c:v>7254</c:v>
                </c:pt>
                <c:pt idx="404">
                  <c:v>7272</c:v>
                </c:pt>
                <c:pt idx="405">
                  <c:v>7290</c:v>
                </c:pt>
                <c:pt idx="406">
                  <c:v>7308</c:v>
                </c:pt>
                <c:pt idx="407">
                  <c:v>7326</c:v>
                </c:pt>
                <c:pt idx="408">
                  <c:v>7344</c:v>
                </c:pt>
                <c:pt idx="409">
                  <c:v>7362</c:v>
                </c:pt>
                <c:pt idx="410">
                  <c:v>7380</c:v>
                </c:pt>
                <c:pt idx="411">
                  <c:v>7398</c:v>
                </c:pt>
                <c:pt idx="412">
                  <c:v>7416</c:v>
                </c:pt>
                <c:pt idx="413">
                  <c:v>7434</c:v>
                </c:pt>
                <c:pt idx="414">
                  <c:v>7452</c:v>
                </c:pt>
                <c:pt idx="415">
                  <c:v>7470</c:v>
                </c:pt>
                <c:pt idx="416">
                  <c:v>7488</c:v>
                </c:pt>
                <c:pt idx="417">
                  <c:v>7506</c:v>
                </c:pt>
                <c:pt idx="418">
                  <c:v>7524</c:v>
                </c:pt>
                <c:pt idx="419">
                  <c:v>7542</c:v>
                </c:pt>
                <c:pt idx="420">
                  <c:v>7560</c:v>
                </c:pt>
                <c:pt idx="421">
                  <c:v>7578</c:v>
                </c:pt>
                <c:pt idx="422">
                  <c:v>7596</c:v>
                </c:pt>
                <c:pt idx="423">
                  <c:v>7614</c:v>
                </c:pt>
                <c:pt idx="424">
                  <c:v>7632</c:v>
                </c:pt>
                <c:pt idx="425">
                  <c:v>7650</c:v>
                </c:pt>
                <c:pt idx="426">
                  <c:v>7668</c:v>
                </c:pt>
                <c:pt idx="427">
                  <c:v>7686</c:v>
                </c:pt>
                <c:pt idx="428">
                  <c:v>7704</c:v>
                </c:pt>
                <c:pt idx="429">
                  <c:v>7722</c:v>
                </c:pt>
                <c:pt idx="430">
                  <c:v>7740</c:v>
                </c:pt>
                <c:pt idx="431">
                  <c:v>7758</c:v>
                </c:pt>
                <c:pt idx="432">
                  <c:v>7776</c:v>
                </c:pt>
                <c:pt idx="433">
                  <c:v>7794</c:v>
                </c:pt>
                <c:pt idx="434">
                  <c:v>7812</c:v>
                </c:pt>
                <c:pt idx="435">
                  <c:v>7830</c:v>
                </c:pt>
                <c:pt idx="436">
                  <c:v>7848</c:v>
                </c:pt>
                <c:pt idx="437">
                  <c:v>7866</c:v>
                </c:pt>
                <c:pt idx="438">
                  <c:v>7884</c:v>
                </c:pt>
                <c:pt idx="439">
                  <c:v>7902</c:v>
                </c:pt>
                <c:pt idx="440">
                  <c:v>7920</c:v>
                </c:pt>
                <c:pt idx="441">
                  <c:v>7938</c:v>
                </c:pt>
                <c:pt idx="442">
                  <c:v>7956</c:v>
                </c:pt>
                <c:pt idx="443">
                  <c:v>7974</c:v>
                </c:pt>
                <c:pt idx="444">
                  <c:v>7992</c:v>
                </c:pt>
                <c:pt idx="445">
                  <c:v>8010</c:v>
                </c:pt>
                <c:pt idx="446">
                  <c:v>8028</c:v>
                </c:pt>
                <c:pt idx="447">
                  <c:v>8046</c:v>
                </c:pt>
                <c:pt idx="448">
                  <c:v>8064</c:v>
                </c:pt>
                <c:pt idx="449">
                  <c:v>8082</c:v>
                </c:pt>
                <c:pt idx="450">
                  <c:v>8100</c:v>
                </c:pt>
                <c:pt idx="451">
                  <c:v>8118</c:v>
                </c:pt>
                <c:pt idx="452">
                  <c:v>8136</c:v>
                </c:pt>
                <c:pt idx="453">
                  <c:v>8154</c:v>
                </c:pt>
                <c:pt idx="454">
                  <c:v>8172</c:v>
                </c:pt>
                <c:pt idx="455">
                  <c:v>8190</c:v>
                </c:pt>
                <c:pt idx="456">
                  <c:v>8208</c:v>
                </c:pt>
                <c:pt idx="457">
                  <c:v>8226</c:v>
                </c:pt>
                <c:pt idx="458">
                  <c:v>8244</c:v>
                </c:pt>
                <c:pt idx="459">
                  <c:v>8262</c:v>
                </c:pt>
                <c:pt idx="460">
                  <c:v>8280</c:v>
                </c:pt>
                <c:pt idx="461">
                  <c:v>8298</c:v>
                </c:pt>
                <c:pt idx="462">
                  <c:v>8316</c:v>
                </c:pt>
                <c:pt idx="463">
                  <c:v>8334</c:v>
                </c:pt>
                <c:pt idx="464">
                  <c:v>8352</c:v>
                </c:pt>
                <c:pt idx="465">
                  <c:v>8370</c:v>
                </c:pt>
                <c:pt idx="466">
                  <c:v>8388</c:v>
                </c:pt>
                <c:pt idx="467">
                  <c:v>8406</c:v>
                </c:pt>
                <c:pt idx="468">
                  <c:v>8424</c:v>
                </c:pt>
                <c:pt idx="469">
                  <c:v>8442</c:v>
                </c:pt>
                <c:pt idx="470">
                  <c:v>8460</c:v>
                </c:pt>
                <c:pt idx="471">
                  <c:v>8478</c:v>
                </c:pt>
                <c:pt idx="472">
                  <c:v>8496</c:v>
                </c:pt>
                <c:pt idx="473">
                  <c:v>8514</c:v>
                </c:pt>
                <c:pt idx="474">
                  <c:v>8532</c:v>
                </c:pt>
                <c:pt idx="475">
                  <c:v>8550</c:v>
                </c:pt>
                <c:pt idx="476">
                  <c:v>8568</c:v>
                </c:pt>
                <c:pt idx="477">
                  <c:v>8586</c:v>
                </c:pt>
                <c:pt idx="478">
                  <c:v>8604</c:v>
                </c:pt>
                <c:pt idx="479">
                  <c:v>8622</c:v>
                </c:pt>
                <c:pt idx="480">
                  <c:v>8640</c:v>
                </c:pt>
                <c:pt idx="481">
                  <c:v>8658</c:v>
                </c:pt>
                <c:pt idx="482">
                  <c:v>8676</c:v>
                </c:pt>
                <c:pt idx="483">
                  <c:v>8694</c:v>
                </c:pt>
                <c:pt idx="484">
                  <c:v>8712</c:v>
                </c:pt>
                <c:pt idx="485">
                  <c:v>8730</c:v>
                </c:pt>
                <c:pt idx="486">
                  <c:v>8748</c:v>
                </c:pt>
                <c:pt idx="487">
                  <c:v>8766</c:v>
                </c:pt>
                <c:pt idx="488">
                  <c:v>8784</c:v>
                </c:pt>
                <c:pt idx="489">
                  <c:v>8802</c:v>
                </c:pt>
                <c:pt idx="490">
                  <c:v>8820</c:v>
                </c:pt>
                <c:pt idx="491">
                  <c:v>8838</c:v>
                </c:pt>
                <c:pt idx="492">
                  <c:v>8856</c:v>
                </c:pt>
                <c:pt idx="493">
                  <c:v>8874</c:v>
                </c:pt>
                <c:pt idx="494">
                  <c:v>8892</c:v>
                </c:pt>
                <c:pt idx="495">
                  <c:v>8910</c:v>
                </c:pt>
                <c:pt idx="496">
                  <c:v>8928</c:v>
                </c:pt>
                <c:pt idx="497">
                  <c:v>8946</c:v>
                </c:pt>
                <c:pt idx="498">
                  <c:v>8964</c:v>
                </c:pt>
                <c:pt idx="499">
                  <c:v>8982</c:v>
                </c:pt>
                <c:pt idx="500">
                  <c:v>9000</c:v>
                </c:pt>
              </c:numCache>
            </c:numRef>
          </c:xVal>
          <c:yVal>
            <c:numRef>
              <c:f>'351.A0'!$Y$6:$Y$506</c:f>
              <c:numCache>
                <c:formatCode>0.00</c:formatCode>
                <c:ptCount val="501"/>
                <c:pt idx="0">
                  <c:v>0</c:v>
                </c:pt>
                <c:pt idx="1">
                  <c:v>2.7809999999999998E-2</c:v>
                </c:pt>
                <c:pt idx="2">
                  <c:v>5.5619999999999996E-2</c:v>
                </c:pt>
                <c:pt idx="3">
                  <c:v>8.342999999999999E-2</c:v>
                </c:pt>
                <c:pt idx="4">
                  <c:v>0.11123999999999999</c:v>
                </c:pt>
                <c:pt idx="5">
                  <c:v>0.13905000000000001</c:v>
                </c:pt>
                <c:pt idx="6">
                  <c:v>0.16685999999999998</c:v>
                </c:pt>
                <c:pt idx="7">
                  <c:v>0.19466999999999998</c:v>
                </c:pt>
                <c:pt idx="8">
                  <c:v>0.22247999999999998</c:v>
                </c:pt>
                <c:pt idx="9">
                  <c:v>0.25029000000000001</c:v>
                </c:pt>
                <c:pt idx="10">
                  <c:v>0.27810000000000001</c:v>
                </c:pt>
                <c:pt idx="11">
                  <c:v>0.30590999999999996</c:v>
                </c:pt>
                <c:pt idx="12">
                  <c:v>0.33371999999999996</c:v>
                </c:pt>
                <c:pt idx="13">
                  <c:v>0.36152999999999996</c:v>
                </c:pt>
                <c:pt idx="14">
                  <c:v>0.38933999999999996</c:v>
                </c:pt>
                <c:pt idx="15">
                  <c:v>0.41714999999999997</c:v>
                </c:pt>
                <c:pt idx="16">
                  <c:v>0.44495999999999997</c:v>
                </c:pt>
                <c:pt idx="17">
                  <c:v>0.47276999999999997</c:v>
                </c:pt>
                <c:pt idx="18">
                  <c:v>0.50058000000000002</c:v>
                </c:pt>
                <c:pt idx="19">
                  <c:v>0.52839000000000003</c:v>
                </c:pt>
                <c:pt idx="20">
                  <c:v>0.55620000000000003</c:v>
                </c:pt>
                <c:pt idx="21">
                  <c:v>0.58401000000000003</c:v>
                </c:pt>
                <c:pt idx="22">
                  <c:v>0.61181999999999992</c:v>
                </c:pt>
                <c:pt idx="23">
                  <c:v>0.63962999999999992</c:v>
                </c:pt>
                <c:pt idx="24">
                  <c:v>0.66743999999999992</c:v>
                </c:pt>
                <c:pt idx="25">
                  <c:v>0.69524999999999992</c:v>
                </c:pt>
                <c:pt idx="26">
                  <c:v>0.72305999999999993</c:v>
                </c:pt>
                <c:pt idx="27">
                  <c:v>0.75086999999999993</c:v>
                </c:pt>
                <c:pt idx="28">
                  <c:v>0.77867999999999993</c:v>
                </c:pt>
                <c:pt idx="29">
                  <c:v>0.80648999999999993</c:v>
                </c:pt>
                <c:pt idx="30">
                  <c:v>0.83429999999999993</c:v>
                </c:pt>
                <c:pt idx="31">
                  <c:v>0.86210999999999993</c:v>
                </c:pt>
                <c:pt idx="32">
                  <c:v>0.88991999999999993</c:v>
                </c:pt>
                <c:pt idx="33">
                  <c:v>0.91772999999999993</c:v>
                </c:pt>
                <c:pt idx="34">
                  <c:v>0.94553999999999994</c:v>
                </c:pt>
                <c:pt idx="35">
                  <c:v>0.97334999999999994</c:v>
                </c:pt>
                <c:pt idx="36">
                  <c:v>1.00116</c:v>
                </c:pt>
                <c:pt idx="37">
                  <c:v>1.0289699999999999</c:v>
                </c:pt>
                <c:pt idx="38">
                  <c:v>1.0567800000000001</c:v>
                </c:pt>
                <c:pt idx="39">
                  <c:v>1.0845899999999999</c:v>
                </c:pt>
                <c:pt idx="40">
                  <c:v>1.1124000000000001</c:v>
                </c:pt>
                <c:pt idx="41">
                  <c:v>1.1402099999999999</c:v>
                </c:pt>
                <c:pt idx="42">
                  <c:v>1.1680200000000001</c:v>
                </c:pt>
                <c:pt idx="43">
                  <c:v>1.1958299999999999</c:v>
                </c:pt>
                <c:pt idx="44">
                  <c:v>1.2236399999999998</c:v>
                </c:pt>
                <c:pt idx="45">
                  <c:v>1.25145</c:v>
                </c:pt>
                <c:pt idx="46">
                  <c:v>1.2792599999999998</c:v>
                </c:pt>
                <c:pt idx="47">
                  <c:v>1.30707</c:v>
                </c:pt>
                <c:pt idx="48">
                  <c:v>1.3348799999999998</c:v>
                </c:pt>
                <c:pt idx="49">
                  <c:v>1.36269</c:v>
                </c:pt>
                <c:pt idx="50">
                  <c:v>1.3904999999999998</c:v>
                </c:pt>
                <c:pt idx="51">
                  <c:v>1.41831</c:v>
                </c:pt>
                <c:pt idx="52">
                  <c:v>1.4461199999999999</c:v>
                </c:pt>
                <c:pt idx="53">
                  <c:v>1.47393</c:v>
                </c:pt>
                <c:pt idx="54">
                  <c:v>1.5017399999999999</c:v>
                </c:pt>
                <c:pt idx="55">
                  <c:v>1.52955</c:v>
                </c:pt>
                <c:pt idx="56">
                  <c:v>1.5573599999999999</c:v>
                </c:pt>
                <c:pt idx="57">
                  <c:v>1.58517</c:v>
                </c:pt>
                <c:pt idx="58">
                  <c:v>1.6129799999999999</c:v>
                </c:pt>
                <c:pt idx="59">
                  <c:v>1.64079</c:v>
                </c:pt>
                <c:pt idx="60">
                  <c:v>1.6685999999999999</c:v>
                </c:pt>
                <c:pt idx="61">
                  <c:v>1.69641</c:v>
                </c:pt>
                <c:pt idx="62">
                  <c:v>1.7242199999999999</c:v>
                </c:pt>
                <c:pt idx="63">
                  <c:v>1.75203</c:v>
                </c:pt>
                <c:pt idx="64">
                  <c:v>1.7798399999999999</c:v>
                </c:pt>
                <c:pt idx="65">
                  <c:v>1.80765</c:v>
                </c:pt>
                <c:pt idx="66">
                  <c:v>1.8354599999999999</c:v>
                </c:pt>
                <c:pt idx="67">
                  <c:v>1.86327</c:v>
                </c:pt>
                <c:pt idx="68">
                  <c:v>1.8910799999999999</c:v>
                </c:pt>
                <c:pt idx="69">
                  <c:v>2.6795939999999998</c:v>
                </c:pt>
                <c:pt idx="70">
                  <c:v>2.7058200000000001</c:v>
                </c:pt>
                <c:pt idx="71">
                  <c:v>2.732046</c:v>
                </c:pt>
                <c:pt idx="72">
                  <c:v>2.7582719999999998</c:v>
                </c:pt>
                <c:pt idx="73">
                  <c:v>2.7844980000000001</c:v>
                </c:pt>
                <c:pt idx="74">
                  <c:v>2.810724</c:v>
                </c:pt>
                <c:pt idx="75">
                  <c:v>2.8369499999999999</c:v>
                </c:pt>
                <c:pt idx="76">
                  <c:v>2.8631760000000002</c:v>
                </c:pt>
                <c:pt idx="77">
                  <c:v>2.889402</c:v>
                </c:pt>
                <c:pt idx="78">
                  <c:v>2.9156279999999999</c:v>
                </c:pt>
                <c:pt idx="79">
                  <c:v>2.9418540000000002</c:v>
                </c:pt>
                <c:pt idx="80">
                  <c:v>2.9680800000000001</c:v>
                </c:pt>
                <c:pt idx="81">
                  <c:v>2.9943059999999999</c:v>
                </c:pt>
                <c:pt idx="82">
                  <c:v>3.0205320000000002</c:v>
                </c:pt>
                <c:pt idx="83">
                  <c:v>3.0467580000000001</c:v>
                </c:pt>
                <c:pt idx="84">
                  <c:v>3.0729839999999999</c:v>
                </c:pt>
                <c:pt idx="85">
                  <c:v>3.0992100000000002</c:v>
                </c:pt>
                <c:pt idx="86">
                  <c:v>3.1254360000000001</c:v>
                </c:pt>
                <c:pt idx="87">
                  <c:v>3.151662</c:v>
                </c:pt>
                <c:pt idx="88">
                  <c:v>3.1778880000000003</c:v>
                </c:pt>
                <c:pt idx="89">
                  <c:v>3.2041140000000001</c:v>
                </c:pt>
                <c:pt idx="90">
                  <c:v>3.23034</c:v>
                </c:pt>
                <c:pt idx="91">
                  <c:v>3.2565659999999998</c:v>
                </c:pt>
                <c:pt idx="92">
                  <c:v>3.2827920000000002</c:v>
                </c:pt>
                <c:pt idx="93">
                  <c:v>3.309018</c:v>
                </c:pt>
                <c:pt idx="94">
                  <c:v>3.3352439999999999</c:v>
                </c:pt>
                <c:pt idx="95">
                  <c:v>3.3614700000000002</c:v>
                </c:pt>
                <c:pt idx="96">
                  <c:v>3.387696</c:v>
                </c:pt>
                <c:pt idx="97">
                  <c:v>3.4139219999999999</c:v>
                </c:pt>
                <c:pt idx="98">
                  <c:v>3.4401480000000002</c:v>
                </c:pt>
                <c:pt idx="99">
                  <c:v>3.4663740000000001</c:v>
                </c:pt>
                <c:pt idx="100">
                  <c:v>3.4925999999999999</c:v>
                </c:pt>
                <c:pt idx="101">
                  <c:v>3.5188260000000002</c:v>
                </c:pt>
                <c:pt idx="102">
                  <c:v>3.5450520000000001</c:v>
                </c:pt>
                <c:pt idx="103">
                  <c:v>3.571278</c:v>
                </c:pt>
                <c:pt idx="104">
                  <c:v>3.5975039999999998</c:v>
                </c:pt>
                <c:pt idx="105">
                  <c:v>3.6237300000000001</c:v>
                </c:pt>
                <c:pt idx="106">
                  <c:v>3.649956</c:v>
                </c:pt>
                <c:pt idx="107">
                  <c:v>3.6761819999999998</c:v>
                </c:pt>
                <c:pt idx="108">
                  <c:v>3.7024080000000001</c:v>
                </c:pt>
                <c:pt idx="109">
                  <c:v>3.728634</c:v>
                </c:pt>
                <c:pt idx="110">
                  <c:v>3.7548599999999999</c:v>
                </c:pt>
                <c:pt idx="111">
                  <c:v>3.7810860000000002</c:v>
                </c:pt>
                <c:pt idx="112">
                  <c:v>3.807312</c:v>
                </c:pt>
                <c:pt idx="113">
                  <c:v>3.8335379999999999</c:v>
                </c:pt>
                <c:pt idx="114">
                  <c:v>3.8597640000000002</c:v>
                </c:pt>
                <c:pt idx="115">
                  <c:v>3.8859900000000001</c:v>
                </c:pt>
                <c:pt idx="116">
                  <c:v>3.9122159999999999</c:v>
                </c:pt>
                <c:pt idx="117">
                  <c:v>3.9384420000000002</c:v>
                </c:pt>
                <c:pt idx="118">
                  <c:v>3.9646680000000001</c:v>
                </c:pt>
                <c:pt idx="119">
                  <c:v>3.9908939999999999</c:v>
                </c:pt>
                <c:pt idx="120">
                  <c:v>4.0171200000000002</c:v>
                </c:pt>
                <c:pt idx="121">
                  <c:v>4.0433459999999997</c:v>
                </c:pt>
                <c:pt idx="122">
                  <c:v>4.069572</c:v>
                </c:pt>
                <c:pt idx="123">
                  <c:v>4.0957979999999994</c:v>
                </c:pt>
                <c:pt idx="124">
                  <c:v>4.1220239999999997</c:v>
                </c:pt>
                <c:pt idx="125">
                  <c:v>4.14825</c:v>
                </c:pt>
                <c:pt idx="126">
                  <c:v>4.1744759999999994</c:v>
                </c:pt>
                <c:pt idx="127">
                  <c:v>4.2007019999999997</c:v>
                </c:pt>
                <c:pt idx="128">
                  <c:v>4.226928</c:v>
                </c:pt>
                <c:pt idx="129">
                  <c:v>4.2531539999999994</c:v>
                </c:pt>
                <c:pt idx="130">
                  <c:v>4.2793799999999997</c:v>
                </c:pt>
                <c:pt idx="131">
                  <c:v>4.305606</c:v>
                </c:pt>
                <c:pt idx="132">
                  <c:v>4.3318319999999995</c:v>
                </c:pt>
                <c:pt idx="133">
                  <c:v>4.3580579999999998</c:v>
                </c:pt>
                <c:pt idx="134">
                  <c:v>4.3842840000000001</c:v>
                </c:pt>
                <c:pt idx="135">
                  <c:v>4.4105099999999995</c:v>
                </c:pt>
                <c:pt idx="136">
                  <c:v>4.4367359999999998</c:v>
                </c:pt>
                <c:pt idx="137">
                  <c:v>4.4629620000000001</c:v>
                </c:pt>
                <c:pt idx="138">
                  <c:v>4.4891879999999995</c:v>
                </c:pt>
                <c:pt idx="139">
                  <c:v>4.5154139999999998</c:v>
                </c:pt>
                <c:pt idx="140">
                  <c:v>4.5416400000000001</c:v>
                </c:pt>
                <c:pt idx="141">
                  <c:v>4.5678659999999995</c:v>
                </c:pt>
                <c:pt idx="142">
                  <c:v>4.5940919999999998</c:v>
                </c:pt>
                <c:pt idx="143">
                  <c:v>4.6203180000000001</c:v>
                </c:pt>
                <c:pt idx="144">
                  <c:v>4.6465439999999996</c:v>
                </c:pt>
                <c:pt idx="145">
                  <c:v>4.6727699999999999</c:v>
                </c:pt>
                <c:pt idx="146">
                  <c:v>4.6989960000000002</c:v>
                </c:pt>
                <c:pt idx="147">
                  <c:v>4.7252219999999996</c:v>
                </c:pt>
                <c:pt idx="148">
                  <c:v>4.7514479999999999</c:v>
                </c:pt>
                <c:pt idx="149">
                  <c:v>4.7776740000000002</c:v>
                </c:pt>
                <c:pt idx="150">
                  <c:v>4.8038999999999996</c:v>
                </c:pt>
                <c:pt idx="151">
                  <c:v>4.8301259999999999</c:v>
                </c:pt>
                <c:pt idx="152">
                  <c:v>4.8563520000000002</c:v>
                </c:pt>
                <c:pt idx="153">
                  <c:v>4.8825779999999996</c:v>
                </c:pt>
                <c:pt idx="154">
                  <c:v>4.9088039999999999</c:v>
                </c:pt>
                <c:pt idx="155">
                  <c:v>4.9350300000000002</c:v>
                </c:pt>
                <c:pt idx="156">
                  <c:v>4.9612559999999997</c:v>
                </c:pt>
                <c:pt idx="157">
                  <c:v>4.987482</c:v>
                </c:pt>
                <c:pt idx="158">
                  <c:v>5.0137080000000003</c:v>
                </c:pt>
                <c:pt idx="159">
                  <c:v>5.0399339999999997</c:v>
                </c:pt>
                <c:pt idx="160">
                  <c:v>5.06616</c:v>
                </c:pt>
                <c:pt idx="161">
                  <c:v>5.0923860000000003</c:v>
                </c:pt>
                <c:pt idx="162">
                  <c:v>5.1186119999999997</c:v>
                </c:pt>
                <c:pt idx="163">
                  <c:v>5.144838</c:v>
                </c:pt>
                <c:pt idx="164">
                  <c:v>5.1710640000000003</c:v>
                </c:pt>
                <c:pt idx="165">
                  <c:v>5.1972899999999997</c:v>
                </c:pt>
                <c:pt idx="166">
                  <c:v>5.223516</c:v>
                </c:pt>
                <c:pt idx="167">
                  <c:v>5.2497420000000004</c:v>
                </c:pt>
                <c:pt idx="168">
                  <c:v>5.2759679999999998</c:v>
                </c:pt>
                <c:pt idx="169">
                  <c:v>5.3021940000000001</c:v>
                </c:pt>
                <c:pt idx="170">
                  <c:v>5.3284200000000004</c:v>
                </c:pt>
                <c:pt idx="171">
                  <c:v>5.3546459999999998</c:v>
                </c:pt>
                <c:pt idx="172">
                  <c:v>5.3808720000000001</c:v>
                </c:pt>
                <c:pt idx="173">
                  <c:v>5.4070980000000004</c:v>
                </c:pt>
                <c:pt idx="174">
                  <c:v>5.4333239999999998</c:v>
                </c:pt>
                <c:pt idx="175">
                  <c:v>5.4595500000000001</c:v>
                </c:pt>
                <c:pt idx="176">
                  <c:v>5.4857760000000004</c:v>
                </c:pt>
                <c:pt idx="177">
                  <c:v>5.5120019999999998</c:v>
                </c:pt>
                <c:pt idx="178">
                  <c:v>5.5382280000000002</c:v>
                </c:pt>
                <c:pt idx="179">
                  <c:v>5.5644539999999996</c:v>
                </c:pt>
                <c:pt idx="180">
                  <c:v>5.5906799999999999</c:v>
                </c:pt>
                <c:pt idx="181">
                  <c:v>5.6169060000000002</c:v>
                </c:pt>
                <c:pt idx="182">
                  <c:v>5.6431319999999996</c:v>
                </c:pt>
                <c:pt idx="183">
                  <c:v>5.6693579999999999</c:v>
                </c:pt>
                <c:pt idx="184">
                  <c:v>5.6955840000000002</c:v>
                </c:pt>
                <c:pt idx="185">
                  <c:v>5.7218099999999996</c:v>
                </c:pt>
                <c:pt idx="186">
                  <c:v>5.7480359999999999</c:v>
                </c:pt>
                <c:pt idx="187">
                  <c:v>5.7742620000000002</c:v>
                </c:pt>
                <c:pt idx="188">
                  <c:v>5.8004879999999996</c:v>
                </c:pt>
                <c:pt idx="189">
                  <c:v>5.8267139999999999</c:v>
                </c:pt>
                <c:pt idx="190">
                  <c:v>5.8529400000000003</c:v>
                </c:pt>
                <c:pt idx="191">
                  <c:v>5.8791659999999997</c:v>
                </c:pt>
                <c:pt idx="192">
                  <c:v>5.905392</c:v>
                </c:pt>
                <c:pt idx="193">
                  <c:v>5.9316180000000003</c:v>
                </c:pt>
                <c:pt idx="194">
                  <c:v>5.9578439999999997</c:v>
                </c:pt>
                <c:pt idx="195">
                  <c:v>5.98407</c:v>
                </c:pt>
                <c:pt idx="196">
                  <c:v>6.0102960000000003</c:v>
                </c:pt>
                <c:pt idx="197">
                  <c:v>6.0365219999999997</c:v>
                </c:pt>
                <c:pt idx="198">
                  <c:v>6.062748</c:v>
                </c:pt>
                <c:pt idx="199">
                  <c:v>6.0889740000000003</c:v>
                </c:pt>
                <c:pt idx="200">
                  <c:v>6.1151999999999997</c:v>
                </c:pt>
                <c:pt idx="201">
                  <c:v>6.1414260000000001</c:v>
                </c:pt>
                <c:pt idx="202">
                  <c:v>6.1676520000000004</c:v>
                </c:pt>
                <c:pt idx="203">
                  <c:v>6.1938779999999998</c:v>
                </c:pt>
                <c:pt idx="204">
                  <c:v>6.2201040000000001</c:v>
                </c:pt>
                <c:pt idx="205">
                  <c:v>6.2463300000000004</c:v>
                </c:pt>
                <c:pt idx="206">
                  <c:v>6.2725559999999998</c:v>
                </c:pt>
                <c:pt idx="207">
                  <c:v>6.2987820000000001</c:v>
                </c:pt>
                <c:pt idx="208">
                  <c:v>6.3250079999999995</c:v>
                </c:pt>
                <c:pt idx="209">
                  <c:v>6.3512339999999998</c:v>
                </c:pt>
                <c:pt idx="210">
                  <c:v>6.3774600000000001</c:v>
                </c:pt>
                <c:pt idx="211">
                  <c:v>6.4036859999999995</c:v>
                </c:pt>
                <c:pt idx="212">
                  <c:v>6.4299119999999998</c:v>
                </c:pt>
                <c:pt idx="213">
                  <c:v>6.4561380000000002</c:v>
                </c:pt>
                <c:pt idx="214">
                  <c:v>6.4823639999999996</c:v>
                </c:pt>
                <c:pt idx="215">
                  <c:v>6.5085899999999999</c:v>
                </c:pt>
                <c:pt idx="216">
                  <c:v>6.5348160000000002</c:v>
                </c:pt>
                <c:pt idx="217">
                  <c:v>6.5610419999999996</c:v>
                </c:pt>
                <c:pt idx="218">
                  <c:v>6.5872679999999999</c:v>
                </c:pt>
                <c:pt idx="219">
                  <c:v>6.6134940000000002</c:v>
                </c:pt>
                <c:pt idx="220">
                  <c:v>6.6397199999999996</c:v>
                </c:pt>
                <c:pt idx="221">
                  <c:v>6.6659459999999999</c:v>
                </c:pt>
                <c:pt idx="222">
                  <c:v>6.6921720000000002</c:v>
                </c:pt>
                <c:pt idx="223">
                  <c:v>6.7183979999999996</c:v>
                </c:pt>
                <c:pt idx="224">
                  <c:v>6.744624</c:v>
                </c:pt>
                <c:pt idx="225">
                  <c:v>6.7708500000000003</c:v>
                </c:pt>
                <c:pt idx="226">
                  <c:v>6.7970759999999997</c:v>
                </c:pt>
                <c:pt idx="227">
                  <c:v>6.823302</c:v>
                </c:pt>
                <c:pt idx="228">
                  <c:v>6.8495280000000003</c:v>
                </c:pt>
                <c:pt idx="229">
                  <c:v>6.8757539999999997</c:v>
                </c:pt>
                <c:pt idx="230">
                  <c:v>6.90198</c:v>
                </c:pt>
                <c:pt idx="231">
                  <c:v>6.9282060000000003</c:v>
                </c:pt>
                <c:pt idx="232">
                  <c:v>6.9544319999999997</c:v>
                </c:pt>
                <c:pt idx="233">
                  <c:v>6.980658</c:v>
                </c:pt>
                <c:pt idx="234">
                  <c:v>7.0068840000000003</c:v>
                </c:pt>
                <c:pt idx="235">
                  <c:v>7.0331099999999998</c:v>
                </c:pt>
                <c:pt idx="236">
                  <c:v>7.0593360000000001</c:v>
                </c:pt>
                <c:pt idx="237">
                  <c:v>7.0855620000000004</c:v>
                </c:pt>
                <c:pt idx="238">
                  <c:v>7.1117879999999998</c:v>
                </c:pt>
                <c:pt idx="239">
                  <c:v>7.1380140000000001</c:v>
                </c:pt>
                <c:pt idx="240">
                  <c:v>7.1642400000000004</c:v>
                </c:pt>
                <c:pt idx="241">
                  <c:v>7.1904659999999998</c:v>
                </c:pt>
                <c:pt idx="242">
                  <c:v>7.2166920000000001</c:v>
                </c:pt>
                <c:pt idx="243">
                  <c:v>7.2429179999999995</c:v>
                </c:pt>
                <c:pt idx="244">
                  <c:v>7.2691439999999998</c:v>
                </c:pt>
                <c:pt idx="245">
                  <c:v>7.2953700000000001</c:v>
                </c:pt>
                <c:pt idx="246">
                  <c:v>7.3215959999999995</c:v>
                </c:pt>
                <c:pt idx="247">
                  <c:v>7.3478219999999999</c:v>
                </c:pt>
                <c:pt idx="248">
                  <c:v>7.3740480000000002</c:v>
                </c:pt>
                <c:pt idx="249">
                  <c:v>7.4002739999999996</c:v>
                </c:pt>
                <c:pt idx="250">
                  <c:v>7.4264999999999999</c:v>
                </c:pt>
                <c:pt idx="251">
                  <c:v>7.4527260000000002</c:v>
                </c:pt>
                <c:pt idx="252">
                  <c:v>7.4789519999999996</c:v>
                </c:pt>
                <c:pt idx="253">
                  <c:v>7.5051779999999999</c:v>
                </c:pt>
                <c:pt idx="254">
                  <c:v>7.5314040000000002</c:v>
                </c:pt>
                <c:pt idx="255">
                  <c:v>7.5576299999999996</c:v>
                </c:pt>
                <c:pt idx="256">
                  <c:v>7.5838559999999999</c:v>
                </c:pt>
                <c:pt idx="257">
                  <c:v>7.6100820000000002</c:v>
                </c:pt>
                <c:pt idx="258">
                  <c:v>7.6363079999999997</c:v>
                </c:pt>
                <c:pt idx="259">
                  <c:v>7.662534</c:v>
                </c:pt>
                <c:pt idx="260">
                  <c:v>7.6887600000000003</c:v>
                </c:pt>
                <c:pt idx="261">
                  <c:v>7.7149859999999997</c:v>
                </c:pt>
                <c:pt idx="262">
                  <c:v>7.741212</c:v>
                </c:pt>
                <c:pt idx="263">
                  <c:v>7.7674380000000003</c:v>
                </c:pt>
                <c:pt idx="264">
                  <c:v>7.7936639999999997</c:v>
                </c:pt>
                <c:pt idx="265">
                  <c:v>7.81989</c:v>
                </c:pt>
                <c:pt idx="266">
                  <c:v>7.8461160000000003</c:v>
                </c:pt>
                <c:pt idx="267">
                  <c:v>7.8723419999999997</c:v>
                </c:pt>
                <c:pt idx="268">
                  <c:v>7.898568</c:v>
                </c:pt>
                <c:pt idx="269">
                  <c:v>7.9247940000000003</c:v>
                </c:pt>
                <c:pt idx="270">
                  <c:v>7.9510199999999998</c:v>
                </c:pt>
                <c:pt idx="271">
                  <c:v>7.9772460000000001</c:v>
                </c:pt>
                <c:pt idx="272">
                  <c:v>8.0034719999999986</c:v>
                </c:pt>
                <c:pt idx="273">
                  <c:v>8.0296979999999998</c:v>
                </c:pt>
                <c:pt idx="274">
                  <c:v>8.0559239999999992</c:v>
                </c:pt>
                <c:pt idx="275">
                  <c:v>8.0821499999999986</c:v>
                </c:pt>
                <c:pt idx="276">
                  <c:v>8.1083759999999998</c:v>
                </c:pt>
                <c:pt idx="277">
                  <c:v>8.1346019999999992</c:v>
                </c:pt>
                <c:pt idx="278">
                  <c:v>8.1608279999999986</c:v>
                </c:pt>
                <c:pt idx="279">
                  <c:v>8.1870539999999998</c:v>
                </c:pt>
                <c:pt idx="280">
                  <c:v>8.2132799999999992</c:v>
                </c:pt>
                <c:pt idx="281">
                  <c:v>8.2395059999999987</c:v>
                </c:pt>
                <c:pt idx="282">
                  <c:v>8.2657319999999999</c:v>
                </c:pt>
                <c:pt idx="283">
                  <c:v>8.2919579999999993</c:v>
                </c:pt>
                <c:pt idx="284">
                  <c:v>8.3181839999999987</c:v>
                </c:pt>
                <c:pt idx="285">
                  <c:v>8.3444099999999999</c:v>
                </c:pt>
                <c:pt idx="286">
                  <c:v>8.3706359999999993</c:v>
                </c:pt>
                <c:pt idx="287">
                  <c:v>8.3968619999999987</c:v>
                </c:pt>
                <c:pt idx="288">
                  <c:v>8.4230879999999999</c:v>
                </c:pt>
                <c:pt idx="289">
                  <c:v>8.4493139999999993</c:v>
                </c:pt>
                <c:pt idx="290">
                  <c:v>8.4755399999999987</c:v>
                </c:pt>
                <c:pt idx="291">
                  <c:v>8.5017659999999999</c:v>
                </c:pt>
                <c:pt idx="292">
                  <c:v>8.5279919999999994</c:v>
                </c:pt>
                <c:pt idx="293">
                  <c:v>8.5542179999999988</c:v>
                </c:pt>
                <c:pt idx="294">
                  <c:v>8.580444</c:v>
                </c:pt>
                <c:pt idx="295">
                  <c:v>8.6066699999999994</c:v>
                </c:pt>
                <c:pt idx="296">
                  <c:v>8.6328959999999988</c:v>
                </c:pt>
                <c:pt idx="297">
                  <c:v>8.659122</c:v>
                </c:pt>
                <c:pt idx="298">
                  <c:v>8.6853479999999994</c:v>
                </c:pt>
                <c:pt idx="299">
                  <c:v>8.7115739999999988</c:v>
                </c:pt>
                <c:pt idx="300">
                  <c:v>8.7378</c:v>
                </c:pt>
                <c:pt idx="301">
                  <c:v>8.7640259999999994</c:v>
                </c:pt>
                <c:pt idx="302">
                  <c:v>8.7902519999999988</c:v>
                </c:pt>
                <c:pt idx="303">
                  <c:v>8.816478</c:v>
                </c:pt>
                <c:pt idx="304">
                  <c:v>8.8427039999999995</c:v>
                </c:pt>
                <c:pt idx="305">
                  <c:v>8.8689299999999989</c:v>
                </c:pt>
                <c:pt idx="306">
                  <c:v>8.8951559999999983</c:v>
                </c:pt>
                <c:pt idx="307">
                  <c:v>8.9213819999999995</c:v>
                </c:pt>
                <c:pt idx="308">
                  <c:v>8.9476079999999989</c:v>
                </c:pt>
                <c:pt idx="309">
                  <c:v>8.9738339999999983</c:v>
                </c:pt>
                <c:pt idx="310">
                  <c:v>9.0000599999999995</c:v>
                </c:pt>
                <c:pt idx="311">
                  <c:v>9.0262859999999989</c:v>
                </c:pt>
                <c:pt idx="312">
                  <c:v>9.0525119999999983</c:v>
                </c:pt>
                <c:pt idx="313">
                  <c:v>9.0787379999999995</c:v>
                </c:pt>
                <c:pt idx="314">
                  <c:v>9.1049639999999989</c:v>
                </c:pt>
                <c:pt idx="315">
                  <c:v>9.1311899999999984</c:v>
                </c:pt>
                <c:pt idx="316">
                  <c:v>9.1574159999999996</c:v>
                </c:pt>
                <c:pt idx="317">
                  <c:v>9.183641999999999</c:v>
                </c:pt>
                <c:pt idx="318">
                  <c:v>9.2098679999999984</c:v>
                </c:pt>
                <c:pt idx="319">
                  <c:v>9.2360939999999996</c:v>
                </c:pt>
                <c:pt idx="320">
                  <c:v>9.262319999999999</c:v>
                </c:pt>
                <c:pt idx="321">
                  <c:v>9.2885459999999984</c:v>
                </c:pt>
                <c:pt idx="322">
                  <c:v>9.3147719999999996</c:v>
                </c:pt>
                <c:pt idx="323">
                  <c:v>9.340997999999999</c:v>
                </c:pt>
                <c:pt idx="324">
                  <c:v>9.3672239999999984</c:v>
                </c:pt>
                <c:pt idx="325">
                  <c:v>9.3934499999999996</c:v>
                </c:pt>
                <c:pt idx="326">
                  <c:v>9.419675999999999</c:v>
                </c:pt>
                <c:pt idx="327">
                  <c:v>9.4459019999999985</c:v>
                </c:pt>
                <c:pt idx="328">
                  <c:v>9.4721279999999997</c:v>
                </c:pt>
                <c:pt idx="329">
                  <c:v>9.4983539999999991</c:v>
                </c:pt>
                <c:pt idx="330">
                  <c:v>9.5245799999999985</c:v>
                </c:pt>
                <c:pt idx="331">
                  <c:v>9.5508059999999997</c:v>
                </c:pt>
                <c:pt idx="332">
                  <c:v>9.5770319999999991</c:v>
                </c:pt>
                <c:pt idx="333">
                  <c:v>9.6032579999999985</c:v>
                </c:pt>
                <c:pt idx="334">
                  <c:v>9.6294839999999997</c:v>
                </c:pt>
                <c:pt idx="335">
                  <c:v>9.6557099999999991</c:v>
                </c:pt>
                <c:pt idx="336">
                  <c:v>9.6819359999999985</c:v>
                </c:pt>
                <c:pt idx="337">
                  <c:v>9.7081619999999997</c:v>
                </c:pt>
                <c:pt idx="338">
                  <c:v>9.7343879999999992</c:v>
                </c:pt>
                <c:pt idx="339">
                  <c:v>9.7606139999999986</c:v>
                </c:pt>
                <c:pt idx="340">
                  <c:v>9.7868399999999998</c:v>
                </c:pt>
                <c:pt idx="341">
                  <c:v>9.8130659999999992</c:v>
                </c:pt>
                <c:pt idx="342">
                  <c:v>9.8392919999999986</c:v>
                </c:pt>
                <c:pt idx="343">
                  <c:v>9.8655179999999998</c:v>
                </c:pt>
                <c:pt idx="344">
                  <c:v>9.8917439999999992</c:v>
                </c:pt>
                <c:pt idx="345">
                  <c:v>9.9179699999999986</c:v>
                </c:pt>
                <c:pt idx="346">
                  <c:v>9.9441959999999998</c:v>
                </c:pt>
                <c:pt idx="347">
                  <c:v>9.9704219999999992</c:v>
                </c:pt>
                <c:pt idx="348">
                  <c:v>9.9966479999999986</c:v>
                </c:pt>
                <c:pt idx="349">
                  <c:v>10.022874</c:v>
                </c:pt>
                <c:pt idx="350">
                  <c:v>10.049099999999999</c:v>
                </c:pt>
                <c:pt idx="351">
                  <c:v>10.075325999999999</c:v>
                </c:pt>
                <c:pt idx="352">
                  <c:v>10.101552</c:v>
                </c:pt>
                <c:pt idx="353">
                  <c:v>10.127777999999999</c:v>
                </c:pt>
                <c:pt idx="354">
                  <c:v>10.154003999999999</c:v>
                </c:pt>
                <c:pt idx="355">
                  <c:v>10.180229999999998</c:v>
                </c:pt>
                <c:pt idx="356">
                  <c:v>10.206455999999999</c:v>
                </c:pt>
                <c:pt idx="357">
                  <c:v>10.232681999999999</c:v>
                </c:pt>
                <c:pt idx="358">
                  <c:v>10.258907999999998</c:v>
                </c:pt>
                <c:pt idx="359">
                  <c:v>10.285133999999999</c:v>
                </c:pt>
                <c:pt idx="360">
                  <c:v>10.311359999999999</c:v>
                </c:pt>
                <c:pt idx="361">
                  <c:v>10.337585999999998</c:v>
                </c:pt>
                <c:pt idx="362">
                  <c:v>10.363811999999999</c:v>
                </c:pt>
                <c:pt idx="363">
                  <c:v>10.390037999999999</c:v>
                </c:pt>
                <c:pt idx="364">
                  <c:v>10.416263999999998</c:v>
                </c:pt>
                <c:pt idx="365">
                  <c:v>10.442489999999999</c:v>
                </c:pt>
                <c:pt idx="366">
                  <c:v>10.468715999999999</c:v>
                </c:pt>
                <c:pt idx="367">
                  <c:v>10.494941999999998</c:v>
                </c:pt>
                <c:pt idx="368">
                  <c:v>10.521167999999999</c:v>
                </c:pt>
                <c:pt idx="369">
                  <c:v>10.547393999999999</c:v>
                </c:pt>
                <c:pt idx="370">
                  <c:v>10.573619999999998</c:v>
                </c:pt>
                <c:pt idx="371">
                  <c:v>10.599845999999999</c:v>
                </c:pt>
                <c:pt idx="372">
                  <c:v>10.626071999999999</c:v>
                </c:pt>
                <c:pt idx="373">
                  <c:v>10.652297999999998</c:v>
                </c:pt>
                <c:pt idx="374">
                  <c:v>10.678523999999999</c:v>
                </c:pt>
                <c:pt idx="375">
                  <c:v>10.704749999999999</c:v>
                </c:pt>
                <c:pt idx="376">
                  <c:v>10.730975999999998</c:v>
                </c:pt>
                <c:pt idx="377">
                  <c:v>10.757201999999999</c:v>
                </c:pt>
                <c:pt idx="378">
                  <c:v>10.783427999999999</c:v>
                </c:pt>
                <c:pt idx="379">
                  <c:v>10.809653999999998</c:v>
                </c:pt>
                <c:pt idx="380">
                  <c:v>10.83588</c:v>
                </c:pt>
                <c:pt idx="381">
                  <c:v>10.862105999999999</c:v>
                </c:pt>
                <c:pt idx="382">
                  <c:v>10.888331999999998</c:v>
                </c:pt>
                <c:pt idx="383">
                  <c:v>10.914558</c:v>
                </c:pt>
                <c:pt idx="384">
                  <c:v>10.940783999999999</c:v>
                </c:pt>
                <c:pt idx="385">
                  <c:v>10.967009999999998</c:v>
                </c:pt>
                <c:pt idx="386">
                  <c:v>10.993236</c:v>
                </c:pt>
                <c:pt idx="387">
                  <c:v>11.019461999999999</c:v>
                </c:pt>
                <c:pt idx="388">
                  <c:v>11.045687999999998</c:v>
                </c:pt>
                <c:pt idx="389">
                  <c:v>11.071914</c:v>
                </c:pt>
                <c:pt idx="390">
                  <c:v>11.098139999999999</c:v>
                </c:pt>
                <c:pt idx="391">
                  <c:v>11.124365999999998</c:v>
                </c:pt>
                <c:pt idx="392">
                  <c:v>11.150592</c:v>
                </c:pt>
                <c:pt idx="393">
                  <c:v>11.176817999999999</c:v>
                </c:pt>
                <c:pt idx="394">
                  <c:v>11.203043999999998</c:v>
                </c:pt>
                <c:pt idx="395">
                  <c:v>11.22927</c:v>
                </c:pt>
                <c:pt idx="396">
                  <c:v>11.255495999999999</c:v>
                </c:pt>
                <c:pt idx="397">
                  <c:v>11.281721999999998</c:v>
                </c:pt>
                <c:pt idx="398">
                  <c:v>11.307948</c:v>
                </c:pt>
                <c:pt idx="399">
                  <c:v>11.334173999999999</c:v>
                </c:pt>
                <c:pt idx="400">
                  <c:v>11.360399999999998</c:v>
                </c:pt>
                <c:pt idx="401">
                  <c:v>11.386626</c:v>
                </c:pt>
                <c:pt idx="402">
                  <c:v>11.412851999999999</c:v>
                </c:pt>
                <c:pt idx="403">
                  <c:v>11.439077999999999</c:v>
                </c:pt>
                <c:pt idx="404">
                  <c:v>11.465304</c:v>
                </c:pt>
                <c:pt idx="405">
                  <c:v>11.491529999999999</c:v>
                </c:pt>
                <c:pt idx="406">
                  <c:v>11.517755999999999</c:v>
                </c:pt>
                <c:pt idx="407">
                  <c:v>11.543982</c:v>
                </c:pt>
                <c:pt idx="408">
                  <c:v>11.570207999999999</c:v>
                </c:pt>
                <c:pt idx="409">
                  <c:v>11.596433999999999</c:v>
                </c:pt>
                <c:pt idx="410">
                  <c:v>11.62266</c:v>
                </c:pt>
                <c:pt idx="411">
                  <c:v>11.648885999999999</c:v>
                </c:pt>
                <c:pt idx="412">
                  <c:v>11.675111999999999</c:v>
                </c:pt>
                <c:pt idx="413">
                  <c:v>11.701338</c:v>
                </c:pt>
                <c:pt idx="414">
                  <c:v>11.727563999999999</c:v>
                </c:pt>
                <c:pt idx="415">
                  <c:v>11.753789999999999</c:v>
                </c:pt>
                <c:pt idx="416">
                  <c:v>11.780015999999998</c:v>
                </c:pt>
                <c:pt idx="417">
                  <c:v>11.806241999999999</c:v>
                </c:pt>
                <c:pt idx="418">
                  <c:v>11.832467999999999</c:v>
                </c:pt>
                <c:pt idx="419">
                  <c:v>11.858693999999998</c:v>
                </c:pt>
                <c:pt idx="420">
                  <c:v>11.884919999999999</c:v>
                </c:pt>
                <c:pt idx="421">
                  <c:v>11.911145999999999</c:v>
                </c:pt>
                <c:pt idx="422">
                  <c:v>11.937371999999998</c:v>
                </c:pt>
                <c:pt idx="423">
                  <c:v>11.963597999999999</c:v>
                </c:pt>
                <c:pt idx="424">
                  <c:v>11.989823999999999</c:v>
                </c:pt>
                <c:pt idx="425">
                  <c:v>12.016049999999998</c:v>
                </c:pt>
                <c:pt idx="426">
                  <c:v>12.042275999999999</c:v>
                </c:pt>
                <c:pt idx="427">
                  <c:v>12.068501999999999</c:v>
                </c:pt>
                <c:pt idx="428">
                  <c:v>12.094727999999998</c:v>
                </c:pt>
                <c:pt idx="429">
                  <c:v>12.120953999999999</c:v>
                </c:pt>
                <c:pt idx="430">
                  <c:v>12.147179999999999</c:v>
                </c:pt>
                <c:pt idx="431">
                  <c:v>12.173405999999998</c:v>
                </c:pt>
                <c:pt idx="432">
                  <c:v>12.199631999999999</c:v>
                </c:pt>
                <c:pt idx="433">
                  <c:v>12.225857999999999</c:v>
                </c:pt>
                <c:pt idx="434">
                  <c:v>12.252083999999998</c:v>
                </c:pt>
                <c:pt idx="435">
                  <c:v>12.278309999999999</c:v>
                </c:pt>
                <c:pt idx="436">
                  <c:v>12.304535999999999</c:v>
                </c:pt>
                <c:pt idx="437">
                  <c:v>12.330761999999998</c:v>
                </c:pt>
                <c:pt idx="438">
                  <c:v>12.356987999999999</c:v>
                </c:pt>
                <c:pt idx="439">
                  <c:v>12.383213999999999</c:v>
                </c:pt>
                <c:pt idx="440">
                  <c:v>12.409439999999998</c:v>
                </c:pt>
                <c:pt idx="441">
                  <c:v>12.435665999999999</c:v>
                </c:pt>
                <c:pt idx="442">
                  <c:v>12.461891999999999</c:v>
                </c:pt>
                <c:pt idx="443">
                  <c:v>12.488117999999998</c:v>
                </c:pt>
                <c:pt idx="444">
                  <c:v>12.514343999999999</c:v>
                </c:pt>
                <c:pt idx="445">
                  <c:v>12.540569999999999</c:v>
                </c:pt>
                <c:pt idx="446">
                  <c:v>12.566795999999998</c:v>
                </c:pt>
                <c:pt idx="447">
                  <c:v>12.593021999999999</c:v>
                </c:pt>
                <c:pt idx="448">
                  <c:v>12.619247999999999</c:v>
                </c:pt>
                <c:pt idx="449">
                  <c:v>12.645473999999998</c:v>
                </c:pt>
                <c:pt idx="450">
                  <c:v>12.6717</c:v>
                </c:pt>
                <c:pt idx="451">
                  <c:v>12.697925999999999</c:v>
                </c:pt>
                <c:pt idx="452">
                  <c:v>12.724151999999998</c:v>
                </c:pt>
                <c:pt idx="453">
                  <c:v>12.750378</c:v>
                </c:pt>
                <c:pt idx="454">
                  <c:v>12.776603999999999</c:v>
                </c:pt>
                <c:pt idx="455">
                  <c:v>12.802829999999998</c:v>
                </c:pt>
                <c:pt idx="456">
                  <c:v>12.829056</c:v>
                </c:pt>
                <c:pt idx="457">
                  <c:v>12.855281999999999</c:v>
                </c:pt>
                <c:pt idx="458">
                  <c:v>12.881507999999998</c:v>
                </c:pt>
                <c:pt idx="459">
                  <c:v>12.907734</c:v>
                </c:pt>
                <c:pt idx="460">
                  <c:v>12.933959999999999</c:v>
                </c:pt>
                <c:pt idx="461">
                  <c:v>12.960185999999998</c:v>
                </c:pt>
                <c:pt idx="462">
                  <c:v>12.986412</c:v>
                </c:pt>
                <c:pt idx="463">
                  <c:v>13.012637999999999</c:v>
                </c:pt>
                <c:pt idx="464">
                  <c:v>13.038863999999998</c:v>
                </c:pt>
                <c:pt idx="465">
                  <c:v>13.06509</c:v>
                </c:pt>
                <c:pt idx="466">
                  <c:v>13.091315999999999</c:v>
                </c:pt>
                <c:pt idx="467">
                  <c:v>13.117541999999998</c:v>
                </c:pt>
                <c:pt idx="468">
                  <c:v>13.143768</c:v>
                </c:pt>
                <c:pt idx="469">
                  <c:v>13.169993999999999</c:v>
                </c:pt>
                <c:pt idx="470">
                  <c:v>13.196219999999999</c:v>
                </c:pt>
                <c:pt idx="471">
                  <c:v>13.222446</c:v>
                </c:pt>
                <c:pt idx="472">
                  <c:v>13.248671999999999</c:v>
                </c:pt>
                <c:pt idx="473">
                  <c:v>13.274897999999999</c:v>
                </c:pt>
                <c:pt idx="474">
                  <c:v>13.301124</c:v>
                </c:pt>
                <c:pt idx="475">
                  <c:v>13.327349999999999</c:v>
                </c:pt>
                <c:pt idx="476">
                  <c:v>13.353575999999999</c:v>
                </c:pt>
                <c:pt idx="477">
                  <c:v>13.379802</c:v>
                </c:pt>
                <c:pt idx="478">
                  <c:v>13.406027999999999</c:v>
                </c:pt>
                <c:pt idx="479">
                  <c:v>13.432253999999999</c:v>
                </c:pt>
                <c:pt idx="480">
                  <c:v>13.45848</c:v>
                </c:pt>
                <c:pt idx="481">
                  <c:v>13.484705999999999</c:v>
                </c:pt>
                <c:pt idx="482">
                  <c:v>13.510931999999999</c:v>
                </c:pt>
                <c:pt idx="483">
                  <c:v>13.537157999999998</c:v>
                </c:pt>
                <c:pt idx="484">
                  <c:v>13.563383999999999</c:v>
                </c:pt>
                <c:pt idx="485">
                  <c:v>13.589609999999999</c:v>
                </c:pt>
                <c:pt idx="486">
                  <c:v>13.615835999999998</c:v>
                </c:pt>
                <c:pt idx="487">
                  <c:v>13.642061999999999</c:v>
                </c:pt>
                <c:pt idx="488">
                  <c:v>13.668287999999999</c:v>
                </c:pt>
                <c:pt idx="489">
                  <c:v>13.694513999999998</c:v>
                </c:pt>
                <c:pt idx="490">
                  <c:v>13.720739999999999</c:v>
                </c:pt>
                <c:pt idx="491">
                  <c:v>13.746965999999999</c:v>
                </c:pt>
                <c:pt idx="492">
                  <c:v>13.773191999999998</c:v>
                </c:pt>
                <c:pt idx="493">
                  <c:v>13.799417999999999</c:v>
                </c:pt>
                <c:pt idx="494">
                  <c:v>13.825643999999999</c:v>
                </c:pt>
                <c:pt idx="495">
                  <c:v>13.851869999999998</c:v>
                </c:pt>
                <c:pt idx="496">
                  <c:v>13.878095999999999</c:v>
                </c:pt>
                <c:pt idx="497">
                  <c:v>13.904321999999999</c:v>
                </c:pt>
                <c:pt idx="498">
                  <c:v>13.930547999999998</c:v>
                </c:pt>
                <c:pt idx="499">
                  <c:v>13.956773999999999</c:v>
                </c:pt>
                <c:pt idx="500">
                  <c:v>13.982999999999999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F55-4E50-BD96-7CB2C3F3075C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635011A3-518C-4C47-9270-4AB88B7829AB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AF55-4E50-BD96-7CB2C3F3075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0537408-C46D-4727-B2A9-B3F486987909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AF55-4E50-BD96-7CB2C3F3075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800D3DA-7299-4122-B97D-A7E561513D29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F55-4E50-BD96-7CB2C3F3075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4ED1D29-7E61-4D17-A61B-55D59AB7D8C1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AF55-4E50-BD96-7CB2C3F3075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AF55-4E50-BD96-7CB2C3F3075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AF55-4E50-BD96-7CB2C3F3075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AF55-4E50-BD96-7CB2C3F3075C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'351.A0'!$K$9:$K$15</c:f>
              <c:numCache>
                <c:formatCode>General</c:formatCode>
                <c:ptCount val="7"/>
                <c:pt idx="0">
                  <c:v>6389</c:v>
                </c:pt>
                <c:pt idx="1">
                  <c:v>7286</c:v>
                </c:pt>
                <c:pt idx="2">
                  <c:v>7912</c:v>
                </c:pt>
                <c:pt idx="3">
                  <c:v>7212</c:v>
                </c:pt>
              </c:numCache>
            </c:numRef>
          </c:xVal>
          <c:yVal>
            <c:numRef>
              <c:f>'351.A0'!$L$9:$L$15</c:f>
              <c:numCache>
                <c:formatCode>0.00</c:formatCode>
                <c:ptCount val="7"/>
                <c:pt idx="0">
                  <c:v>10.178773</c:v>
                </c:pt>
                <c:pt idx="1">
                  <c:v>11.485701999999998</c:v>
                </c:pt>
                <c:pt idx="2">
                  <c:v>12.397784</c:v>
                </c:pt>
                <c:pt idx="3">
                  <c:v>11.377883999999998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'351.A0'!$I$9:$I$15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AF55-4E50-BD96-7CB2C3F30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'393.A0'!$Y$5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'393.A0'!$X$6:$X$506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21</c:v>
                </c:pt>
                <c:pt idx="4">
                  <c:v>28</c:v>
                </c:pt>
                <c:pt idx="5">
                  <c:v>35</c:v>
                </c:pt>
                <c:pt idx="6">
                  <c:v>42</c:v>
                </c:pt>
                <c:pt idx="7">
                  <c:v>49</c:v>
                </c:pt>
                <c:pt idx="8">
                  <c:v>56</c:v>
                </c:pt>
                <c:pt idx="9">
                  <c:v>63</c:v>
                </c:pt>
                <c:pt idx="10">
                  <c:v>70</c:v>
                </c:pt>
                <c:pt idx="11">
                  <c:v>77</c:v>
                </c:pt>
                <c:pt idx="12">
                  <c:v>84</c:v>
                </c:pt>
                <c:pt idx="13">
                  <c:v>91</c:v>
                </c:pt>
                <c:pt idx="14">
                  <c:v>98</c:v>
                </c:pt>
                <c:pt idx="15">
                  <c:v>105</c:v>
                </c:pt>
                <c:pt idx="16">
                  <c:v>112</c:v>
                </c:pt>
                <c:pt idx="17">
                  <c:v>119</c:v>
                </c:pt>
                <c:pt idx="18">
                  <c:v>126</c:v>
                </c:pt>
                <c:pt idx="19">
                  <c:v>133</c:v>
                </c:pt>
                <c:pt idx="20">
                  <c:v>140</c:v>
                </c:pt>
                <c:pt idx="21">
                  <c:v>147</c:v>
                </c:pt>
                <c:pt idx="22">
                  <c:v>154</c:v>
                </c:pt>
                <c:pt idx="23">
                  <c:v>161</c:v>
                </c:pt>
                <c:pt idx="24">
                  <c:v>168</c:v>
                </c:pt>
                <c:pt idx="25">
                  <c:v>175</c:v>
                </c:pt>
                <c:pt idx="26">
                  <c:v>182</c:v>
                </c:pt>
                <c:pt idx="27">
                  <c:v>189</c:v>
                </c:pt>
                <c:pt idx="28">
                  <c:v>196</c:v>
                </c:pt>
                <c:pt idx="29">
                  <c:v>203</c:v>
                </c:pt>
                <c:pt idx="30">
                  <c:v>210</c:v>
                </c:pt>
                <c:pt idx="31">
                  <c:v>217</c:v>
                </c:pt>
                <c:pt idx="32">
                  <c:v>224</c:v>
                </c:pt>
                <c:pt idx="33">
                  <c:v>231</c:v>
                </c:pt>
                <c:pt idx="34">
                  <c:v>238</c:v>
                </c:pt>
                <c:pt idx="35">
                  <c:v>245</c:v>
                </c:pt>
                <c:pt idx="36">
                  <c:v>252</c:v>
                </c:pt>
                <c:pt idx="37">
                  <c:v>259</c:v>
                </c:pt>
                <c:pt idx="38">
                  <c:v>266</c:v>
                </c:pt>
                <c:pt idx="39">
                  <c:v>273</c:v>
                </c:pt>
                <c:pt idx="40">
                  <c:v>280</c:v>
                </c:pt>
                <c:pt idx="41">
                  <c:v>287</c:v>
                </c:pt>
                <c:pt idx="42">
                  <c:v>294</c:v>
                </c:pt>
                <c:pt idx="43">
                  <c:v>301</c:v>
                </c:pt>
                <c:pt idx="44">
                  <c:v>308</c:v>
                </c:pt>
                <c:pt idx="45">
                  <c:v>315</c:v>
                </c:pt>
                <c:pt idx="46">
                  <c:v>322</c:v>
                </c:pt>
                <c:pt idx="47">
                  <c:v>329</c:v>
                </c:pt>
                <c:pt idx="48">
                  <c:v>336</c:v>
                </c:pt>
                <c:pt idx="49">
                  <c:v>343</c:v>
                </c:pt>
                <c:pt idx="50">
                  <c:v>350</c:v>
                </c:pt>
                <c:pt idx="51">
                  <c:v>357</c:v>
                </c:pt>
                <c:pt idx="52">
                  <c:v>364</c:v>
                </c:pt>
                <c:pt idx="53">
                  <c:v>371</c:v>
                </c:pt>
                <c:pt idx="54">
                  <c:v>378</c:v>
                </c:pt>
                <c:pt idx="55">
                  <c:v>385</c:v>
                </c:pt>
                <c:pt idx="56">
                  <c:v>392</c:v>
                </c:pt>
                <c:pt idx="57">
                  <c:v>399</c:v>
                </c:pt>
                <c:pt idx="58">
                  <c:v>406</c:v>
                </c:pt>
                <c:pt idx="59">
                  <c:v>413</c:v>
                </c:pt>
                <c:pt idx="60">
                  <c:v>420</c:v>
                </c:pt>
                <c:pt idx="61">
                  <c:v>427</c:v>
                </c:pt>
                <c:pt idx="62">
                  <c:v>434</c:v>
                </c:pt>
                <c:pt idx="63">
                  <c:v>441</c:v>
                </c:pt>
                <c:pt idx="64">
                  <c:v>448</c:v>
                </c:pt>
                <c:pt idx="65">
                  <c:v>455</c:v>
                </c:pt>
                <c:pt idx="66">
                  <c:v>462</c:v>
                </c:pt>
                <c:pt idx="67">
                  <c:v>469</c:v>
                </c:pt>
                <c:pt idx="68">
                  <c:v>476</c:v>
                </c:pt>
                <c:pt idx="69">
                  <c:v>483</c:v>
                </c:pt>
                <c:pt idx="70">
                  <c:v>490</c:v>
                </c:pt>
                <c:pt idx="71">
                  <c:v>497</c:v>
                </c:pt>
                <c:pt idx="72">
                  <c:v>504</c:v>
                </c:pt>
                <c:pt idx="73">
                  <c:v>511</c:v>
                </c:pt>
                <c:pt idx="74">
                  <c:v>518</c:v>
                </c:pt>
                <c:pt idx="75">
                  <c:v>525</c:v>
                </c:pt>
                <c:pt idx="76">
                  <c:v>532</c:v>
                </c:pt>
                <c:pt idx="77">
                  <c:v>539</c:v>
                </c:pt>
                <c:pt idx="78">
                  <c:v>546</c:v>
                </c:pt>
                <c:pt idx="79">
                  <c:v>553</c:v>
                </c:pt>
                <c:pt idx="80">
                  <c:v>560</c:v>
                </c:pt>
                <c:pt idx="81">
                  <c:v>567</c:v>
                </c:pt>
                <c:pt idx="82">
                  <c:v>574</c:v>
                </c:pt>
                <c:pt idx="83">
                  <c:v>581</c:v>
                </c:pt>
                <c:pt idx="84">
                  <c:v>588</c:v>
                </c:pt>
                <c:pt idx="85">
                  <c:v>595</c:v>
                </c:pt>
                <c:pt idx="86">
                  <c:v>602</c:v>
                </c:pt>
                <c:pt idx="87">
                  <c:v>609</c:v>
                </c:pt>
                <c:pt idx="88">
                  <c:v>616</c:v>
                </c:pt>
                <c:pt idx="89">
                  <c:v>623</c:v>
                </c:pt>
                <c:pt idx="90">
                  <c:v>630</c:v>
                </c:pt>
                <c:pt idx="91">
                  <c:v>637</c:v>
                </c:pt>
                <c:pt idx="92">
                  <c:v>644</c:v>
                </c:pt>
                <c:pt idx="93">
                  <c:v>651</c:v>
                </c:pt>
                <c:pt idx="94">
                  <c:v>658</c:v>
                </c:pt>
                <c:pt idx="95">
                  <c:v>665</c:v>
                </c:pt>
                <c:pt idx="96">
                  <c:v>672</c:v>
                </c:pt>
                <c:pt idx="97">
                  <c:v>679</c:v>
                </c:pt>
                <c:pt idx="98">
                  <c:v>686</c:v>
                </c:pt>
                <c:pt idx="99">
                  <c:v>693</c:v>
                </c:pt>
                <c:pt idx="100">
                  <c:v>700</c:v>
                </c:pt>
                <c:pt idx="101">
                  <c:v>707</c:v>
                </c:pt>
                <c:pt idx="102">
                  <c:v>714</c:v>
                </c:pt>
                <c:pt idx="103">
                  <c:v>721</c:v>
                </c:pt>
                <c:pt idx="104">
                  <c:v>728</c:v>
                </c:pt>
                <c:pt idx="105">
                  <c:v>735</c:v>
                </c:pt>
                <c:pt idx="106">
                  <c:v>742</c:v>
                </c:pt>
                <c:pt idx="107">
                  <c:v>749</c:v>
                </c:pt>
                <c:pt idx="108">
                  <c:v>756</c:v>
                </c:pt>
                <c:pt idx="109">
                  <c:v>763</c:v>
                </c:pt>
                <c:pt idx="110">
                  <c:v>770</c:v>
                </c:pt>
                <c:pt idx="111">
                  <c:v>777</c:v>
                </c:pt>
                <c:pt idx="112">
                  <c:v>784</c:v>
                </c:pt>
                <c:pt idx="113">
                  <c:v>791</c:v>
                </c:pt>
                <c:pt idx="114">
                  <c:v>798</c:v>
                </c:pt>
                <c:pt idx="115">
                  <c:v>805</c:v>
                </c:pt>
                <c:pt idx="116">
                  <c:v>812</c:v>
                </c:pt>
                <c:pt idx="117">
                  <c:v>819</c:v>
                </c:pt>
                <c:pt idx="118">
                  <c:v>826</c:v>
                </c:pt>
                <c:pt idx="119">
                  <c:v>833</c:v>
                </c:pt>
                <c:pt idx="120">
                  <c:v>840</c:v>
                </c:pt>
                <c:pt idx="121">
                  <c:v>847</c:v>
                </c:pt>
                <c:pt idx="122">
                  <c:v>854</c:v>
                </c:pt>
                <c:pt idx="123">
                  <c:v>861</c:v>
                </c:pt>
                <c:pt idx="124">
                  <c:v>868</c:v>
                </c:pt>
                <c:pt idx="125">
                  <c:v>875</c:v>
                </c:pt>
                <c:pt idx="126">
                  <c:v>882</c:v>
                </c:pt>
                <c:pt idx="127">
                  <c:v>889</c:v>
                </c:pt>
                <c:pt idx="128">
                  <c:v>896</c:v>
                </c:pt>
                <c:pt idx="129">
                  <c:v>903</c:v>
                </c:pt>
                <c:pt idx="130">
                  <c:v>910</c:v>
                </c:pt>
                <c:pt idx="131">
                  <c:v>917</c:v>
                </c:pt>
                <c:pt idx="132">
                  <c:v>924</c:v>
                </c:pt>
                <c:pt idx="133">
                  <c:v>931</c:v>
                </c:pt>
                <c:pt idx="134">
                  <c:v>938</c:v>
                </c:pt>
                <c:pt idx="135">
                  <c:v>945</c:v>
                </c:pt>
                <c:pt idx="136">
                  <c:v>952</c:v>
                </c:pt>
                <c:pt idx="137">
                  <c:v>959</c:v>
                </c:pt>
                <c:pt idx="138">
                  <c:v>966</c:v>
                </c:pt>
                <c:pt idx="139">
                  <c:v>973</c:v>
                </c:pt>
                <c:pt idx="140">
                  <c:v>980</c:v>
                </c:pt>
                <c:pt idx="141">
                  <c:v>987</c:v>
                </c:pt>
                <c:pt idx="142">
                  <c:v>994</c:v>
                </c:pt>
                <c:pt idx="143">
                  <c:v>1001</c:v>
                </c:pt>
                <c:pt idx="144">
                  <c:v>1008</c:v>
                </c:pt>
                <c:pt idx="145">
                  <c:v>1015</c:v>
                </c:pt>
                <c:pt idx="146">
                  <c:v>1022</c:v>
                </c:pt>
                <c:pt idx="147">
                  <c:v>1029</c:v>
                </c:pt>
                <c:pt idx="148">
                  <c:v>1036</c:v>
                </c:pt>
                <c:pt idx="149">
                  <c:v>1043</c:v>
                </c:pt>
                <c:pt idx="150">
                  <c:v>1050</c:v>
                </c:pt>
                <c:pt idx="151">
                  <c:v>1057</c:v>
                </c:pt>
                <c:pt idx="152">
                  <c:v>1064</c:v>
                </c:pt>
                <c:pt idx="153">
                  <c:v>1071</c:v>
                </c:pt>
                <c:pt idx="154">
                  <c:v>1078</c:v>
                </c:pt>
                <c:pt idx="155">
                  <c:v>1085</c:v>
                </c:pt>
                <c:pt idx="156">
                  <c:v>1092</c:v>
                </c:pt>
                <c:pt idx="157">
                  <c:v>1099</c:v>
                </c:pt>
                <c:pt idx="158">
                  <c:v>1106</c:v>
                </c:pt>
                <c:pt idx="159">
                  <c:v>1113</c:v>
                </c:pt>
                <c:pt idx="160">
                  <c:v>1120</c:v>
                </c:pt>
                <c:pt idx="161">
                  <c:v>1127</c:v>
                </c:pt>
                <c:pt idx="162">
                  <c:v>1134</c:v>
                </c:pt>
                <c:pt idx="163">
                  <c:v>1141</c:v>
                </c:pt>
                <c:pt idx="164">
                  <c:v>1148</c:v>
                </c:pt>
                <c:pt idx="165">
                  <c:v>1155</c:v>
                </c:pt>
                <c:pt idx="166">
                  <c:v>1162</c:v>
                </c:pt>
                <c:pt idx="167">
                  <c:v>1169</c:v>
                </c:pt>
                <c:pt idx="168">
                  <c:v>1176</c:v>
                </c:pt>
                <c:pt idx="169">
                  <c:v>1183</c:v>
                </c:pt>
                <c:pt idx="170">
                  <c:v>1190</c:v>
                </c:pt>
                <c:pt idx="171">
                  <c:v>1197</c:v>
                </c:pt>
                <c:pt idx="172">
                  <c:v>1204</c:v>
                </c:pt>
                <c:pt idx="173">
                  <c:v>1211</c:v>
                </c:pt>
                <c:pt idx="174">
                  <c:v>1218</c:v>
                </c:pt>
                <c:pt idx="175">
                  <c:v>1225</c:v>
                </c:pt>
                <c:pt idx="176">
                  <c:v>1232</c:v>
                </c:pt>
                <c:pt idx="177">
                  <c:v>1239</c:v>
                </c:pt>
                <c:pt idx="178">
                  <c:v>1246</c:v>
                </c:pt>
                <c:pt idx="179">
                  <c:v>1253</c:v>
                </c:pt>
                <c:pt idx="180">
                  <c:v>1260</c:v>
                </c:pt>
                <c:pt idx="181">
                  <c:v>1267</c:v>
                </c:pt>
                <c:pt idx="182">
                  <c:v>1274</c:v>
                </c:pt>
                <c:pt idx="183">
                  <c:v>1281</c:v>
                </c:pt>
                <c:pt idx="184">
                  <c:v>1288</c:v>
                </c:pt>
                <c:pt idx="185">
                  <c:v>1295</c:v>
                </c:pt>
                <c:pt idx="186">
                  <c:v>1302</c:v>
                </c:pt>
                <c:pt idx="187">
                  <c:v>1309</c:v>
                </c:pt>
                <c:pt idx="188">
                  <c:v>1316</c:v>
                </c:pt>
                <c:pt idx="189">
                  <c:v>1323</c:v>
                </c:pt>
                <c:pt idx="190">
                  <c:v>1330</c:v>
                </c:pt>
                <c:pt idx="191">
                  <c:v>1337</c:v>
                </c:pt>
                <c:pt idx="192">
                  <c:v>1344</c:v>
                </c:pt>
                <c:pt idx="193">
                  <c:v>1351</c:v>
                </c:pt>
                <c:pt idx="194">
                  <c:v>1358</c:v>
                </c:pt>
                <c:pt idx="195">
                  <c:v>1365</c:v>
                </c:pt>
                <c:pt idx="196">
                  <c:v>1372</c:v>
                </c:pt>
                <c:pt idx="197">
                  <c:v>1379</c:v>
                </c:pt>
                <c:pt idx="198">
                  <c:v>1386</c:v>
                </c:pt>
                <c:pt idx="199">
                  <c:v>1393</c:v>
                </c:pt>
                <c:pt idx="200">
                  <c:v>1400</c:v>
                </c:pt>
                <c:pt idx="201">
                  <c:v>1407</c:v>
                </c:pt>
                <c:pt idx="202">
                  <c:v>1414</c:v>
                </c:pt>
                <c:pt idx="203">
                  <c:v>1421</c:v>
                </c:pt>
                <c:pt idx="204">
                  <c:v>1428</c:v>
                </c:pt>
                <c:pt idx="205">
                  <c:v>1435</c:v>
                </c:pt>
                <c:pt idx="206">
                  <c:v>1442</c:v>
                </c:pt>
                <c:pt idx="207">
                  <c:v>1449</c:v>
                </c:pt>
                <c:pt idx="208">
                  <c:v>1456</c:v>
                </c:pt>
                <c:pt idx="209">
                  <c:v>1463</c:v>
                </c:pt>
                <c:pt idx="210">
                  <c:v>1470</c:v>
                </c:pt>
                <c:pt idx="211">
                  <c:v>1477</c:v>
                </c:pt>
                <c:pt idx="212">
                  <c:v>1484</c:v>
                </c:pt>
                <c:pt idx="213">
                  <c:v>1491</c:v>
                </c:pt>
                <c:pt idx="214">
                  <c:v>1498</c:v>
                </c:pt>
                <c:pt idx="215">
                  <c:v>1505</c:v>
                </c:pt>
                <c:pt idx="216">
                  <c:v>1512</c:v>
                </c:pt>
                <c:pt idx="217">
                  <c:v>1519</c:v>
                </c:pt>
                <c:pt idx="218">
                  <c:v>1526</c:v>
                </c:pt>
                <c:pt idx="219">
                  <c:v>1533</c:v>
                </c:pt>
                <c:pt idx="220">
                  <c:v>1540</c:v>
                </c:pt>
                <c:pt idx="221">
                  <c:v>1547</c:v>
                </c:pt>
                <c:pt idx="222">
                  <c:v>1554</c:v>
                </c:pt>
                <c:pt idx="223">
                  <c:v>1561</c:v>
                </c:pt>
                <c:pt idx="224">
                  <c:v>1568</c:v>
                </c:pt>
                <c:pt idx="225">
                  <c:v>1575</c:v>
                </c:pt>
                <c:pt idx="226">
                  <c:v>1582</c:v>
                </c:pt>
                <c:pt idx="227">
                  <c:v>1589</c:v>
                </c:pt>
                <c:pt idx="228">
                  <c:v>1596</c:v>
                </c:pt>
                <c:pt idx="229">
                  <c:v>1603</c:v>
                </c:pt>
                <c:pt idx="230">
                  <c:v>1610</c:v>
                </c:pt>
                <c:pt idx="231">
                  <c:v>1617</c:v>
                </c:pt>
                <c:pt idx="232">
                  <c:v>1624</c:v>
                </c:pt>
                <c:pt idx="233">
                  <c:v>1631</c:v>
                </c:pt>
                <c:pt idx="234">
                  <c:v>1638</c:v>
                </c:pt>
                <c:pt idx="235">
                  <c:v>1645</c:v>
                </c:pt>
                <c:pt idx="236">
                  <c:v>1652</c:v>
                </c:pt>
                <c:pt idx="237">
                  <c:v>1659</c:v>
                </c:pt>
                <c:pt idx="238">
                  <c:v>1666</c:v>
                </c:pt>
                <c:pt idx="239">
                  <c:v>1673</c:v>
                </c:pt>
                <c:pt idx="240">
                  <c:v>1680</c:v>
                </c:pt>
                <c:pt idx="241">
                  <c:v>1687</c:v>
                </c:pt>
                <c:pt idx="242">
                  <c:v>1694</c:v>
                </c:pt>
                <c:pt idx="243">
                  <c:v>1701</c:v>
                </c:pt>
                <c:pt idx="244">
                  <c:v>1708</c:v>
                </c:pt>
                <c:pt idx="245">
                  <c:v>1715</c:v>
                </c:pt>
                <c:pt idx="246">
                  <c:v>1722</c:v>
                </c:pt>
                <c:pt idx="247">
                  <c:v>1729</c:v>
                </c:pt>
                <c:pt idx="248">
                  <c:v>1736</c:v>
                </c:pt>
                <c:pt idx="249">
                  <c:v>1743</c:v>
                </c:pt>
                <c:pt idx="250">
                  <c:v>1750</c:v>
                </c:pt>
                <c:pt idx="251">
                  <c:v>1757</c:v>
                </c:pt>
                <c:pt idx="252">
                  <c:v>1764</c:v>
                </c:pt>
                <c:pt idx="253">
                  <c:v>1771</c:v>
                </c:pt>
                <c:pt idx="254">
                  <c:v>1778</c:v>
                </c:pt>
                <c:pt idx="255">
                  <c:v>1785</c:v>
                </c:pt>
                <c:pt idx="256">
                  <c:v>1792</c:v>
                </c:pt>
                <c:pt idx="257">
                  <c:v>1799</c:v>
                </c:pt>
                <c:pt idx="258">
                  <c:v>1806</c:v>
                </c:pt>
                <c:pt idx="259">
                  <c:v>1813</c:v>
                </c:pt>
                <c:pt idx="260">
                  <c:v>1820</c:v>
                </c:pt>
                <c:pt idx="261">
                  <c:v>1827</c:v>
                </c:pt>
                <c:pt idx="262">
                  <c:v>1834</c:v>
                </c:pt>
                <c:pt idx="263">
                  <c:v>1841</c:v>
                </c:pt>
                <c:pt idx="264">
                  <c:v>1848</c:v>
                </c:pt>
                <c:pt idx="265">
                  <c:v>1855</c:v>
                </c:pt>
                <c:pt idx="266">
                  <c:v>1862</c:v>
                </c:pt>
                <c:pt idx="267">
                  <c:v>1869</c:v>
                </c:pt>
                <c:pt idx="268">
                  <c:v>1876</c:v>
                </c:pt>
                <c:pt idx="269">
                  <c:v>1883</c:v>
                </c:pt>
                <c:pt idx="270">
                  <c:v>1890</c:v>
                </c:pt>
                <c:pt idx="271">
                  <c:v>1897</c:v>
                </c:pt>
                <c:pt idx="272">
                  <c:v>1904</c:v>
                </c:pt>
                <c:pt idx="273">
                  <c:v>1911</c:v>
                </c:pt>
                <c:pt idx="274">
                  <c:v>1918</c:v>
                </c:pt>
                <c:pt idx="275">
                  <c:v>1925</c:v>
                </c:pt>
                <c:pt idx="276">
                  <c:v>1932</c:v>
                </c:pt>
                <c:pt idx="277">
                  <c:v>1939</c:v>
                </c:pt>
                <c:pt idx="278">
                  <c:v>1946</c:v>
                </c:pt>
                <c:pt idx="279">
                  <c:v>1953</c:v>
                </c:pt>
                <c:pt idx="280">
                  <c:v>1960</c:v>
                </c:pt>
                <c:pt idx="281">
                  <c:v>1967</c:v>
                </c:pt>
                <c:pt idx="282">
                  <c:v>1974</c:v>
                </c:pt>
                <c:pt idx="283">
                  <c:v>1981</c:v>
                </c:pt>
                <c:pt idx="284">
                  <c:v>1988</c:v>
                </c:pt>
                <c:pt idx="285">
                  <c:v>1995</c:v>
                </c:pt>
                <c:pt idx="286">
                  <c:v>2002</c:v>
                </c:pt>
                <c:pt idx="287">
                  <c:v>2009</c:v>
                </c:pt>
                <c:pt idx="288">
                  <c:v>2016</c:v>
                </c:pt>
                <c:pt idx="289">
                  <c:v>2023</c:v>
                </c:pt>
                <c:pt idx="290">
                  <c:v>2030</c:v>
                </c:pt>
                <c:pt idx="291">
                  <c:v>2037</c:v>
                </c:pt>
                <c:pt idx="292">
                  <c:v>2044</c:v>
                </c:pt>
                <c:pt idx="293">
                  <c:v>2051</c:v>
                </c:pt>
                <c:pt idx="294">
                  <c:v>2058</c:v>
                </c:pt>
                <c:pt idx="295">
                  <c:v>2065</c:v>
                </c:pt>
                <c:pt idx="296">
                  <c:v>2072</c:v>
                </c:pt>
                <c:pt idx="297">
                  <c:v>2079</c:v>
                </c:pt>
                <c:pt idx="298">
                  <c:v>2086</c:v>
                </c:pt>
                <c:pt idx="299">
                  <c:v>2093</c:v>
                </c:pt>
                <c:pt idx="300">
                  <c:v>2100</c:v>
                </c:pt>
                <c:pt idx="301">
                  <c:v>2107</c:v>
                </c:pt>
                <c:pt idx="302">
                  <c:v>2114</c:v>
                </c:pt>
                <c:pt idx="303">
                  <c:v>2121</c:v>
                </c:pt>
                <c:pt idx="304">
                  <c:v>2128</c:v>
                </c:pt>
                <c:pt idx="305">
                  <c:v>2135</c:v>
                </c:pt>
                <c:pt idx="306">
                  <c:v>2142</c:v>
                </c:pt>
                <c:pt idx="307">
                  <c:v>2149</c:v>
                </c:pt>
                <c:pt idx="308">
                  <c:v>2156</c:v>
                </c:pt>
                <c:pt idx="309">
                  <c:v>2163</c:v>
                </c:pt>
                <c:pt idx="310">
                  <c:v>2170</c:v>
                </c:pt>
                <c:pt idx="311">
                  <c:v>2177</c:v>
                </c:pt>
                <c:pt idx="312">
                  <c:v>2184</c:v>
                </c:pt>
                <c:pt idx="313">
                  <c:v>2191</c:v>
                </c:pt>
                <c:pt idx="314">
                  <c:v>2198</c:v>
                </c:pt>
                <c:pt idx="315">
                  <c:v>2205</c:v>
                </c:pt>
                <c:pt idx="316">
                  <c:v>2212</c:v>
                </c:pt>
                <c:pt idx="317">
                  <c:v>2219</c:v>
                </c:pt>
                <c:pt idx="318">
                  <c:v>2226</c:v>
                </c:pt>
                <c:pt idx="319">
                  <c:v>2233</c:v>
                </c:pt>
                <c:pt idx="320">
                  <c:v>2240</c:v>
                </c:pt>
                <c:pt idx="321">
                  <c:v>2247</c:v>
                </c:pt>
                <c:pt idx="322">
                  <c:v>2254</c:v>
                </c:pt>
                <c:pt idx="323">
                  <c:v>2261</c:v>
                </c:pt>
                <c:pt idx="324">
                  <c:v>2268</c:v>
                </c:pt>
                <c:pt idx="325">
                  <c:v>2275</c:v>
                </c:pt>
                <c:pt idx="326">
                  <c:v>2282</c:v>
                </c:pt>
                <c:pt idx="327">
                  <c:v>2289</c:v>
                </c:pt>
                <c:pt idx="328">
                  <c:v>2296</c:v>
                </c:pt>
                <c:pt idx="329">
                  <c:v>2303</c:v>
                </c:pt>
                <c:pt idx="330">
                  <c:v>2310</c:v>
                </c:pt>
                <c:pt idx="331">
                  <c:v>2317</c:v>
                </c:pt>
                <c:pt idx="332">
                  <c:v>2324</c:v>
                </c:pt>
                <c:pt idx="333">
                  <c:v>2331</c:v>
                </c:pt>
                <c:pt idx="334">
                  <c:v>2338</c:v>
                </c:pt>
                <c:pt idx="335">
                  <c:v>2345</c:v>
                </c:pt>
                <c:pt idx="336">
                  <c:v>2352</c:v>
                </c:pt>
                <c:pt idx="337">
                  <c:v>2359</c:v>
                </c:pt>
                <c:pt idx="338">
                  <c:v>2366</c:v>
                </c:pt>
                <c:pt idx="339">
                  <c:v>2373</c:v>
                </c:pt>
                <c:pt idx="340">
                  <c:v>2380</c:v>
                </c:pt>
                <c:pt idx="341">
                  <c:v>2387</c:v>
                </c:pt>
                <c:pt idx="342">
                  <c:v>2394</c:v>
                </c:pt>
                <c:pt idx="343">
                  <c:v>2401</c:v>
                </c:pt>
                <c:pt idx="344">
                  <c:v>2408</c:v>
                </c:pt>
                <c:pt idx="345">
                  <c:v>2415</c:v>
                </c:pt>
                <c:pt idx="346">
                  <c:v>2422</c:v>
                </c:pt>
                <c:pt idx="347">
                  <c:v>2429</c:v>
                </c:pt>
                <c:pt idx="348">
                  <c:v>2436</c:v>
                </c:pt>
                <c:pt idx="349">
                  <c:v>2443</c:v>
                </c:pt>
                <c:pt idx="350">
                  <c:v>2450</c:v>
                </c:pt>
                <c:pt idx="351">
                  <c:v>2457</c:v>
                </c:pt>
                <c:pt idx="352">
                  <c:v>2464</c:v>
                </c:pt>
                <c:pt idx="353">
                  <c:v>2471</c:v>
                </c:pt>
                <c:pt idx="354">
                  <c:v>2478</c:v>
                </c:pt>
                <c:pt idx="355">
                  <c:v>2485</c:v>
                </c:pt>
                <c:pt idx="356">
                  <c:v>2492</c:v>
                </c:pt>
                <c:pt idx="357">
                  <c:v>2499</c:v>
                </c:pt>
                <c:pt idx="358">
                  <c:v>2506</c:v>
                </c:pt>
                <c:pt idx="359">
                  <c:v>2513</c:v>
                </c:pt>
                <c:pt idx="360">
                  <c:v>2520</c:v>
                </c:pt>
                <c:pt idx="361">
                  <c:v>2527</c:v>
                </c:pt>
                <c:pt idx="362">
                  <c:v>2534</c:v>
                </c:pt>
                <c:pt idx="363">
                  <c:v>2541</c:v>
                </c:pt>
                <c:pt idx="364">
                  <c:v>2548</c:v>
                </c:pt>
                <c:pt idx="365">
                  <c:v>2555</c:v>
                </c:pt>
                <c:pt idx="366">
                  <c:v>2562</c:v>
                </c:pt>
                <c:pt idx="367">
                  <c:v>2569</c:v>
                </c:pt>
                <c:pt idx="368">
                  <c:v>2576</c:v>
                </c:pt>
                <c:pt idx="369">
                  <c:v>2583</c:v>
                </c:pt>
                <c:pt idx="370">
                  <c:v>2590</c:v>
                </c:pt>
                <c:pt idx="371">
                  <c:v>2597</c:v>
                </c:pt>
                <c:pt idx="372">
                  <c:v>2604</c:v>
                </c:pt>
                <c:pt idx="373">
                  <c:v>2611</c:v>
                </c:pt>
                <c:pt idx="374">
                  <c:v>2618</c:v>
                </c:pt>
                <c:pt idx="375">
                  <c:v>2625</c:v>
                </c:pt>
                <c:pt idx="376">
                  <c:v>2632</c:v>
                </c:pt>
                <c:pt idx="377">
                  <c:v>2639</c:v>
                </c:pt>
                <c:pt idx="378">
                  <c:v>2646</c:v>
                </c:pt>
                <c:pt idx="379">
                  <c:v>2653</c:v>
                </c:pt>
                <c:pt idx="380">
                  <c:v>2660</c:v>
                </c:pt>
                <c:pt idx="381">
                  <c:v>2667</c:v>
                </c:pt>
                <c:pt idx="382">
                  <c:v>2674</c:v>
                </c:pt>
                <c:pt idx="383">
                  <c:v>2681</c:v>
                </c:pt>
                <c:pt idx="384">
                  <c:v>2688</c:v>
                </c:pt>
                <c:pt idx="385">
                  <c:v>2695</c:v>
                </c:pt>
                <c:pt idx="386">
                  <c:v>2702</c:v>
                </c:pt>
                <c:pt idx="387">
                  <c:v>2709</c:v>
                </c:pt>
                <c:pt idx="388">
                  <c:v>2716</c:v>
                </c:pt>
                <c:pt idx="389">
                  <c:v>2723</c:v>
                </c:pt>
                <c:pt idx="390">
                  <c:v>2730</c:v>
                </c:pt>
                <c:pt idx="391">
                  <c:v>2737</c:v>
                </c:pt>
                <c:pt idx="392">
                  <c:v>2744</c:v>
                </c:pt>
                <c:pt idx="393">
                  <c:v>2751</c:v>
                </c:pt>
                <c:pt idx="394">
                  <c:v>2758</c:v>
                </c:pt>
                <c:pt idx="395">
                  <c:v>2765</c:v>
                </c:pt>
                <c:pt idx="396">
                  <c:v>2772</c:v>
                </c:pt>
                <c:pt idx="397">
                  <c:v>2779</c:v>
                </c:pt>
                <c:pt idx="398">
                  <c:v>2786</c:v>
                </c:pt>
                <c:pt idx="399">
                  <c:v>2793</c:v>
                </c:pt>
                <c:pt idx="400">
                  <c:v>2800</c:v>
                </c:pt>
                <c:pt idx="401">
                  <c:v>2807</c:v>
                </c:pt>
                <c:pt idx="402">
                  <c:v>2814</c:v>
                </c:pt>
                <c:pt idx="403">
                  <c:v>2821</c:v>
                </c:pt>
                <c:pt idx="404">
                  <c:v>2828</c:v>
                </c:pt>
                <c:pt idx="405">
                  <c:v>2835</c:v>
                </c:pt>
                <c:pt idx="406">
                  <c:v>2842</c:v>
                </c:pt>
                <c:pt idx="407">
                  <c:v>2849</c:v>
                </c:pt>
                <c:pt idx="408">
                  <c:v>2856</c:v>
                </c:pt>
                <c:pt idx="409">
                  <c:v>2863</c:v>
                </c:pt>
                <c:pt idx="410">
                  <c:v>2870</c:v>
                </c:pt>
                <c:pt idx="411">
                  <c:v>2877</c:v>
                </c:pt>
                <c:pt idx="412">
                  <c:v>2884</c:v>
                </c:pt>
                <c:pt idx="413">
                  <c:v>2891</c:v>
                </c:pt>
                <c:pt idx="414">
                  <c:v>2898</c:v>
                </c:pt>
                <c:pt idx="415">
                  <c:v>2905</c:v>
                </c:pt>
                <c:pt idx="416">
                  <c:v>2912</c:v>
                </c:pt>
                <c:pt idx="417">
                  <c:v>2919</c:v>
                </c:pt>
                <c:pt idx="418">
                  <c:v>2926</c:v>
                </c:pt>
                <c:pt idx="419">
                  <c:v>2933</c:v>
                </c:pt>
                <c:pt idx="420">
                  <c:v>2940</c:v>
                </c:pt>
                <c:pt idx="421">
                  <c:v>2947</c:v>
                </c:pt>
                <c:pt idx="422">
                  <c:v>2954</c:v>
                </c:pt>
                <c:pt idx="423">
                  <c:v>2961</c:v>
                </c:pt>
                <c:pt idx="424">
                  <c:v>2968</c:v>
                </c:pt>
                <c:pt idx="425">
                  <c:v>2975</c:v>
                </c:pt>
                <c:pt idx="426">
                  <c:v>2982</c:v>
                </c:pt>
                <c:pt idx="427">
                  <c:v>2989</c:v>
                </c:pt>
                <c:pt idx="428">
                  <c:v>2996</c:v>
                </c:pt>
                <c:pt idx="429">
                  <c:v>3003</c:v>
                </c:pt>
                <c:pt idx="430">
                  <c:v>3010</c:v>
                </c:pt>
                <c:pt idx="431">
                  <c:v>3017</c:v>
                </c:pt>
                <c:pt idx="432">
                  <c:v>3024</c:v>
                </c:pt>
                <c:pt idx="433">
                  <c:v>3031</c:v>
                </c:pt>
                <c:pt idx="434">
                  <c:v>3038</c:v>
                </c:pt>
                <c:pt idx="435">
                  <c:v>3045</c:v>
                </c:pt>
                <c:pt idx="436">
                  <c:v>3052</c:v>
                </c:pt>
                <c:pt idx="437">
                  <c:v>3059</c:v>
                </c:pt>
                <c:pt idx="438">
                  <c:v>3066</c:v>
                </c:pt>
                <c:pt idx="439">
                  <c:v>3073</c:v>
                </c:pt>
                <c:pt idx="440">
                  <c:v>3080</c:v>
                </c:pt>
                <c:pt idx="441">
                  <c:v>3087</c:v>
                </c:pt>
                <c:pt idx="442">
                  <c:v>3094</c:v>
                </c:pt>
                <c:pt idx="443">
                  <c:v>3101</c:v>
                </c:pt>
                <c:pt idx="444">
                  <c:v>3108</c:v>
                </c:pt>
                <c:pt idx="445">
                  <c:v>3115</c:v>
                </c:pt>
                <c:pt idx="446">
                  <c:v>3122</c:v>
                </c:pt>
                <c:pt idx="447">
                  <c:v>3129</c:v>
                </c:pt>
                <c:pt idx="448">
                  <c:v>3136</c:v>
                </c:pt>
                <c:pt idx="449">
                  <c:v>3143</c:v>
                </c:pt>
                <c:pt idx="450">
                  <c:v>3150</c:v>
                </c:pt>
                <c:pt idx="451">
                  <c:v>3157</c:v>
                </c:pt>
                <c:pt idx="452">
                  <c:v>3164</c:v>
                </c:pt>
                <c:pt idx="453">
                  <c:v>3171</c:v>
                </c:pt>
                <c:pt idx="454">
                  <c:v>3178</c:v>
                </c:pt>
                <c:pt idx="455">
                  <c:v>3185</c:v>
                </c:pt>
                <c:pt idx="456">
                  <c:v>3192</c:v>
                </c:pt>
                <c:pt idx="457">
                  <c:v>3199</c:v>
                </c:pt>
                <c:pt idx="458">
                  <c:v>3206</c:v>
                </c:pt>
                <c:pt idx="459">
                  <c:v>3213</c:v>
                </c:pt>
                <c:pt idx="460">
                  <c:v>3220</c:v>
                </c:pt>
                <c:pt idx="461">
                  <c:v>3227</c:v>
                </c:pt>
                <c:pt idx="462">
                  <c:v>3234</c:v>
                </c:pt>
                <c:pt idx="463">
                  <c:v>3241</c:v>
                </c:pt>
                <c:pt idx="464">
                  <c:v>3248</c:v>
                </c:pt>
                <c:pt idx="465">
                  <c:v>3255</c:v>
                </c:pt>
                <c:pt idx="466">
                  <c:v>3262</c:v>
                </c:pt>
                <c:pt idx="467">
                  <c:v>3269</c:v>
                </c:pt>
                <c:pt idx="468">
                  <c:v>3276</c:v>
                </c:pt>
                <c:pt idx="469">
                  <c:v>3283</c:v>
                </c:pt>
                <c:pt idx="470">
                  <c:v>3290</c:v>
                </c:pt>
                <c:pt idx="471">
                  <c:v>3297</c:v>
                </c:pt>
                <c:pt idx="472">
                  <c:v>3304</c:v>
                </c:pt>
                <c:pt idx="473">
                  <c:v>3311</c:v>
                </c:pt>
                <c:pt idx="474">
                  <c:v>3318</c:v>
                </c:pt>
                <c:pt idx="475">
                  <c:v>3325</c:v>
                </c:pt>
                <c:pt idx="476">
                  <c:v>3332</c:v>
                </c:pt>
                <c:pt idx="477">
                  <c:v>3339</c:v>
                </c:pt>
                <c:pt idx="478">
                  <c:v>3346</c:v>
                </c:pt>
                <c:pt idx="479">
                  <c:v>3353</c:v>
                </c:pt>
                <c:pt idx="480">
                  <c:v>3360</c:v>
                </c:pt>
                <c:pt idx="481">
                  <c:v>3367</c:v>
                </c:pt>
                <c:pt idx="482">
                  <c:v>3374</c:v>
                </c:pt>
                <c:pt idx="483">
                  <c:v>3381</c:v>
                </c:pt>
                <c:pt idx="484">
                  <c:v>3388</c:v>
                </c:pt>
                <c:pt idx="485">
                  <c:v>3395</c:v>
                </c:pt>
                <c:pt idx="486">
                  <c:v>3402</c:v>
                </c:pt>
                <c:pt idx="487">
                  <c:v>3409</c:v>
                </c:pt>
                <c:pt idx="488">
                  <c:v>3416</c:v>
                </c:pt>
                <c:pt idx="489">
                  <c:v>3423</c:v>
                </c:pt>
                <c:pt idx="490">
                  <c:v>3430</c:v>
                </c:pt>
                <c:pt idx="491">
                  <c:v>3437</c:v>
                </c:pt>
                <c:pt idx="492">
                  <c:v>3444</c:v>
                </c:pt>
                <c:pt idx="493">
                  <c:v>3451</c:v>
                </c:pt>
                <c:pt idx="494">
                  <c:v>3458</c:v>
                </c:pt>
                <c:pt idx="495">
                  <c:v>3465</c:v>
                </c:pt>
                <c:pt idx="496">
                  <c:v>3472</c:v>
                </c:pt>
                <c:pt idx="497">
                  <c:v>3479</c:v>
                </c:pt>
                <c:pt idx="498">
                  <c:v>3486</c:v>
                </c:pt>
                <c:pt idx="499">
                  <c:v>3493</c:v>
                </c:pt>
                <c:pt idx="500">
                  <c:v>3500</c:v>
                </c:pt>
              </c:numCache>
            </c:numRef>
          </c:xVal>
          <c:yVal>
            <c:numRef>
              <c:f>'393.A0'!$Y$6:$Y$506</c:f>
              <c:numCache>
                <c:formatCode>0.00</c:formatCode>
                <c:ptCount val="501"/>
                <c:pt idx="0">
                  <c:v>0</c:v>
                </c:pt>
                <c:pt idx="1">
                  <c:v>1.0815E-2</c:v>
                </c:pt>
                <c:pt idx="2">
                  <c:v>2.163E-2</c:v>
                </c:pt>
                <c:pt idx="3">
                  <c:v>3.2445000000000002E-2</c:v>
                </c:pt>
                <c:pt idx="4">
                  <c:v>4.326E-2</c:v>
                </c:pt>
                <c:pt idx="5">
                  <c:v>5.4074999999999998E-2</c:v>
                </c:pt>
                <c:pt idx="6">
                  <c:v>6.4890000000000003E-2</c:v>
                </c:pt>
                <c:pt idx="7">
                  <c:v>7.5704999999999995E-2</c:v>
                </c:pt>
                <c:pt idx="8">
                  <c:v>8.652E-2</c:v>
                </c:pt>
                <c:pt idx="9">
                  <c:v>9.7334999999999991E-2</c:v>
                </c:pt>
                <c:pt idx="10">
                  <c:v>0.10815</c:v>
                </c:pt>
                <c:pt idx="11">
                  <c:v>0.118965</c:v>
                </c:pt>
                <c:pt idx="12">
                  <c:v>0.12978000000000001</c:v>
                </c:pt>
                <c:pt idx="13">
                  <c:v>0.140595</c:v>
                </c:pt>
                <c:pt idx="14">
                  <c:v>0.15140999999999999</c:v>
                </c:pt>
                <c:pt idx="15">
                  <c:v>0.16222499999999998</c:v>
                </c:pt>
                <c:pt idx="16">
                  <c:v>0.17304</c:v>
                </c:pt>
                <c:pt idx="17">
                  <c:v>0.18385499999999999</c:v>
                </c:pt>
                <c:pt idx="18">
                  <c:v>0.19466999999999998</c:v>
                </c:pt>
                <c:pt idx="19">
                  <c:v>0.205485</c:v>
                </c:pt>
                <c:pt idx="20">
                  <c:v>0.21629999999999999</c:v>
                </c:pt>
                <c:pt idx="21">
                  <c:v>0.22711499999999998</c:v>
                </c:pt>
                <c:pt idx="22">
                  <c:v>0.23793</c:v>
                </c:pt>
                <c:pt idx="23">
                  <c:v>0.24874499999999999</c:v>
                </c:pt>
                <c:pt idx="24">
                  <c:v>0.25956000000000001</c:v>
                </c:pt>
                <c:pt idx="25">
                  <c:v>0.27037499999999998</c:v>
                </c:pt>
                <c:pt idx="26">
                  <c:v>0.28119</c:v>
                </c:pt>
                <c:pt idx="27">
                  <c:v>0.29200500000000001</c:v>
                </c:pt>
                <c:pt idx="28">
                  <c:v>0.30281999999999998</c:v>
                </c:pt>
                <c:pt idx="29">
                  <c:v>0.313635</c:v>
                </c:pt>
                <c:pt idx="30">
                  <c:v>0.32444999999999996</c:v>
                </c:pt>
                <c:pt idx="31">
                  <c:v>0.33526499999999998</c:v>
                </c:pt>
                <c:pt idx="32">
                  <c:v>0.34608</c:v>
                </c:pt>
                <c:pt idx="33">
                  <c:v>0.35689499999999996</c:v>
                </c:pt>
                <c:pt idx="34">
                  <c:v>0.36770999999999998</c:v>
                </c:pt>
                <c:pt idx="35">
                  <c:v>0.378525</c:v>
                </c:pt>
                <c:pt idx="36">
                  <c:v>0.38933999999999996</c:v>
                </c:pt>
                <c:pt idx="37">
                  <c:v>0.40015499999999998</c:v>
                </c:pt>
                <c:pt idx="38">
                  <c:v>0.41097</c:v>
                </c:pt>
                <c:pt idx="39">
                  <c:v>0.42178499999999997</c:v>
                </c:pt>
                <c:pt idx="40">
                  <c:v>0.43259999999999998</c:v>
                </c:pt>
                <c:pt idx="41">
                  <c:v>0.443415</c:v>
                </c:pt>
                <c:pt idx="42">
                  <c:v>0.45422999999999997</c:v>
                </c:pt>
                <c:pt idx="43">
                  <c:v>0.46504499999999999</c:v>
                </c:pt>
                <c:pt idx="44">
                  <c:v>0.47586000000000001</c:v>
                </c:pt>
                <c:pt idx="45">
                  <c:v>0.48667499999999997</c:v>
                </c:pt>
                <c:pt idx="46">
                  <c:v>0.49748999999999999</c:v>
                </c:pt>
                <c:pt idx="47">
                  <c:v>0.50830500000000001</c:v>
                </c:pt>
                <c:pt idx="48">
                  <c:v>0.51912000000000003</c:v>
                </c:pt>
                <c:pt idx="49">
                  <c:v>0.52993499999999993</c:v>
                </c:pt>
                <c:pt idx="50">
                  <c:v>0.54074999999999995</c:v>
                </c:pt>
                <c:pt idx="51">
                  <c:v>0.55156499999999997</c:v>
                </c:pt>
                <c:pt idx="52">
                  <c:v>0.56237999999999999</c:v>
                </c:pt>
                <c:pt idx="53">
                  <c:v>0.57319500000000001</c:v>
                </c:pt>
                <c:pt idx="54">
                  <c:v>0.58401000000000003</c:v>
                </c:pt>
                <c:pt idx="55">
                  <c:v>0.59482499999999994</c:v>
                </c:pt>
                <c:pt idx="56">
                  <c:v>0.60563999999999996</c:v>
                </c:pt>
                <c:pt idx="57">
                  <c:v>0.61645499999999998</c:v>
                </c:pt>
                <c:pt idx="58">
                  <c:v>0.62726999999999999</c:v>
                </c:pt>
                <c:pt idx="59">
                  <c:v>0.63808500000000001</c:v>
                </c:pt>
                <c:pt idx="60">
                  <c:v>0.64889999999999992</c:v>
                </c:pt>
                <c:pt idx="61">
                  <c:v>0.65971499999999994</c:v>
                </c:pt>
                <c:pt idx="62">
                  <c:v>0.67052999999999996</c:v>
                </c:pt>
                <c:pt idx="63">
                  <c:v>0.68134499999999998</c:v>
                </c:pt>
                <c:pt idx="64">
                  <c:v>0.69216</c:v>
                </c:pt>
                <c:pt idx="65">
                  <c:v>0.70297500000000002</c:v>
                </c:pt>
                <c:pt idx="66">
                  <c:v>0.71378999999999992</c:v>
                </c:pt>
                <c:pt idx="67">
                  <c:v>0.72460499999999994</c:v>
                </c:pt>
                <c:pt idx="68">
                  <c:v>0.73541999999999996</c:v>
                </c:pt>
                <c:pt idx="69">
                  <c:v>0.74623499999999998</c:v>
                </c:pt>
                <c:pt idx="70">
                  <c:v>0.75705</c:v>
                </c:pt>
                <c:pt idx="71">
                  <c:v>0.76786500000000002</c:v>
                </c:pt>
                <c:pt idx="72">
                  <c:v>0.77867999999999993</c:v>
                </c:pt>
                <c:pt idx="73">
                  <c:v>0.78949499999999995</c:v>
                </c:pt>
                <c:pt idx="74">
                  <c:v>0.80030999999999997</c:v>
                </c:pt>
                <c:pt idx="75">
                  <c:v>0.81112499999999998</c:v>
                </c:pt>
                <c:pt idx="76">
                  <c:v>0.82194</c:v>
                </c:pt>
                <c:pt idx="77">
                  <c:v>0.83275499999999991</c:v>
                </c:pt>
                <c:pt idx="78">
                  <c:v>0.84356999999999993</c:v>
                </c:pt>
                <c:pt idx="79">
                  <c:v>0.85438499999999995</c:v>
                </c:pt>
                <c:pt idx="80">
                  <c:v>0.86519999999999997</c:v>
                </c:pt>
                <c:pt idx="81">
                  <c:v>0.87601499999999999</c:v>
                </c:pt>
                <c:pt idx="82">
                  <c:v>0.88683000000000001</c:v>
                </c:pt>
                <c:pt idx="83">
                  <c:v>0.89764499999999992</c:v>
                </c:pt>
                <c:pt idx="84">
                  <c:v>0.90845999999999993</c:v>
                </c:pt>
                <c:pt idx="85">
                  <c:v>0.91927499999999995</c:v>
                </c:pt>
                <c:pt idx="86">
                  <c:v>0.93008999999999997</c:v>
                </c:pt>
                <c:pt idx="87">
                  <c:v>0.94090499999999999</c:v>
                </c:pt>
                <c:pt idx="88">
                  <c:v>0.95172000000000001</c:v>
                </c:pt>
                <c:pt idx="89">
                  <c:v>0.96253499999999992</c:v>
                </c:pt>
                <c:pt idx="90">
                  <c:v>0.97334999999999994</c:v>
                </c:pt>
                <c:pt idx="91">
                  <c:v>0.98416499999999996</c:v>
                </c:pt>
                <c:pt idx="92">
                  <c:v>0.99497999999999998</c:v>
                </c:pt>
                <c:pt idx="93">
                  <c:v>1.005795</c:v>
                </c:pt>
                <c:pt idx="94">
                  <c:v>1.01661</c:v>
                </c:pt>
                <c:pt idx="95">
                  <c:v>1.027425</c:v>
                </c:pt>
                <c:pt idx="96">
                  <c:v>1.0382400000000001</c:v>
                </c:pt>
                <c:pt idx="97">
                  <c:v>1.0490549999999998</c:v>
                </c:pt>
                <c:pt idx="98">
                  <c:v>1.0598699999999999</c:v>
                </c:pt>
                <c:pt idx="99">
                  <c:v>1.0706849999999999</c:v>
                </c:pt>
                <c:pt idx="100">
                  <c:v>1.0814999999999999</c:v>
                </c:pt>
                <c:pt idx="101">
                  <c:v>1.0923149999999999</c:v>
                </c:pt>
                <c:pt idx="102">
                  <c:v>1.1031299999999999</c:v>
                </c:pt>
                <c:pt idx="103">
                  <c:v>1.113945</c:v>
                </c:pt>
                <c:pt idx="104">
                  <c:v>1.12476</c:v>
                </c:pt>
                <c:pt idx="105">
                  <c:v>1.135575</c:v>
                </c:pt>
                <c:pt idx="106">
                  <c:v>1.14639</c:v>
                </c:pt>
                <c:pt idx="107">
                  <c:v>1.157205</c:v>
                </c:pt>
                <c:pt idx="108">
                  <c:v>1.1680200000000001</c:v>
                </c:pt>
                <c:pt idx="109">
                  <c:v>1.1788349999999999</c:v>
                </c:pt>
                <c:pt idx="110">
                  <c:v>2.6478599999999997</c:v>
                </c:pt>
                <c:pt idx="111">
                  <c:v>2.6563859999999999</c:v>
                </c:pt>
                <c:pt idx="112">
                  <c:v>2.6649119999999997</c:v>
                </c:pt>
                <c:pt idx="113">
                  <c:v>2.673438</c:v>
                </c:pt>
                <c:pt idx="114">
                  <c:v>2.6819639999999998</c:v>
                </c:pt>
                <c:pt idx="115">
                  <c:v>2.69049</c:v>
                </c:pt>
                <c:pt idx="116">
                  <c:v>2.6990159999999999</c:v>
                </c:pt>
                <c:pt idx="117">
                  <c:v>2.7075420000000001</c:v>
                </c:pt>
                <c:pt idx="118">
                  <c:v>2.7160679999999999</c:v>
                </c:pt>
                <c:pt idx="119">
                  <c:v>2.7245939999999997</c:v>
                </c:pt>
                <c:pt idx="120">
                  <c:v>2.7331199999999995</c:v>
                </c:pt>
                <c:pt idx="121">
                  <c:v>2.7416459999999998</c:v>
                </c:pt>
                <c:pt idx="122">
                  <c:v>2.7501720000000001</c:v>
                </c:pt>
                <c:pt idx="123">
                  <c:v>2.7586979999999999</c:v>
                </c:pt>
                <c:pt idx="124">
                  <c:v>2.7672239999999997</c:v>
                </c:pt>
                <c:pt idx="125">
                  <c:v>2.7757499999999999</c:v>
                </c:pt>
                <c:pt idx="126">
                  <c:v>2.7842760000000002</c:v>
                </c:pt>
                <c:pt idx="127">
                  <c:v>2.792802</c:v>
                </c:pt>
                <c:pt idx="128">
                  <c:v>2.8013279999999998</c:v>
                </c:pt>
                <c:pt idx="129">
                  <c:v>2.8098539999999996</c:v>
                </c:pt>
                <c:pt idx="130">
                  <c:v>2.8183799999999999</c:v>
                </c:pt>
                <c:pt idx="131">
                  <c:v>2.8269060000000001</c:v>
                </c:pt>
                <c:pt idx="132">
                  <c:v>2.835432</c:v>
                </c:pt>
                <c:pt idx="133">
                  <c:v>2.8439579999999998</c:v>
                </c:pt>
                <c:pt idx="134">
                  <c:v>2.8524839999999996</c:v>
                </c:pt>
                <c:pt idx="135">
                  <c:v>2.8610099999999998</c:v>
                </c:pt>
                <c:pt idx="136">
                  <c:v>2.8695360000000001</c:v>
                </c:pt>
                <c:pt idx="137">
                  <c:v>2.8780619999999999</c:v>
                </c:pt>
                <c:pt idx="138">
                  <c:v>2.8865879999999997</c:v>
                </c:pt>
                <c:pt idx="139">
                  <c:v>2.895114</c:v>
                </c:pt>
                <c:pt idx="140">
                  <c:v>2.9036399999999998</c:v>
                </c:pt>
                <c:pt idx="141">
                  <c:v>2.912166</c:v>
                </c:pt>
                <c:pt idx="142">
                  <c:v>2.9206919999999998</c:v>
                </c:pt>
                <c:pt idx="143">
                  <c:v>2.9292179999999997</c:v>
                </c:pt>
                <c:pt idx="144">
                  <c:v>2.9377439999999999</c:v>
                </c:pt>
                <c:pt idx="145">
                  <c:v>2.9462700000000002</c:v>
                </c:pt>
                <c:pt idx="146">
                  <c:v>2.954796</c:v>
                </c:pt>
                <c:pt idx="147">
                  <c:v>2.9633219999999998</c:v>
                </c:pt>
                <c:pt idx="148">
                  <c:v>2.9718479999999996</c:v>
                </c:pt>
                <c:pt idx="149">
                  <c:v>2.9803739999999999</c:v>
                </c:pt>
                <c:pt idx="150">
                  <c:v>2.9889000000000001</c:v>
                </c:pt>
                <c:pt idx="151">
                  <c:v>2.9974259999999999</c:v>
                </c:pt>
                <c:pt idx="152">
                  <c:v>3.0059519999999997</c:v>
                </c:pt>
                <c:pt idx="153">
                  <c:v>3.0144779999999995</c:v>
                </c:pt>
                <c:pt idx="154">
                  <c:v>3.0230039999999998</c:v>
                </c:pt>
                <c:pt idx="155">
                  <c:v>3.0315300000000001</c:v>
                </c:pt>
                <c:pt idx="156">
                  <c:v>3.0400559999999999</c:v>
                </c:pt>
                <c:pt idx="157">
                  <c:v>3.0485819999999997</c:v>
                </c:pt>
                <c:pt idx="158">
                  <c:v>3.0571079999999999</c:v>
                </c:pt>
                <c:pt idx="159">
                  <c:v>3.0656339999999997</c:v>
                </c:pt>
                <c:pt idx="160">
                  <c:v>3.07416</c:v>
                </c:pt>
                <c:pt idx="161">
                  <c:v>3.0826859999999998</c:v>
                </c:pt>
                <c:pt idx="162">
                  <c:v>3.0912119999999996</c:v>
                </c:pt>
                <c:pt idx="163">
                  <c:v>3.0997379999999999</c:v>
                </c:pt>
                <c:pt idx="164">
                  <c:v>3.1082640000000001</c:v>
                </c:pt>
                <c:pt idx="165">
                  <c:v>3.1167899999999999</c:v>
                </c:pt>
                <c:pt idx="166">
                  <c:v>3.1253159999999998</c:v>
                </c:pt>
                <c:pt idx="167">
                  <c:v>3.1338419999999996</c:v>
                </c:pt>
                <c:pt idx="168">
                  <c:v>3.1423679999999998</c:v>
                </c:pt>
                <c:pt idx="169">
                  <c:v>3.1508940000000001</c:v>
                </c:pt>
                <c:pt idx="170">
                  <c:v>3.1594199999999999</c:v>
                </c:pt>
                <c:pt idx="171">
                  <c:v>3.1679459999999997</c:v>
                </c:pt>
                <c:pt idx="172">
                  <c:v>3.1764719999999995</c:v>
                </c:pt>
                <c:pt idx="173">
                  <c:v>3.1849979999999998</c:v>
                </c:pt>
                <c:pt idx="174">
                  <c:v>3.193524</c:v>
                </c:pt>
                <c:pt idx="175">
                  <c:v>3.2020499999999998</c:v>
                </c:pt>
                <c:pt idx="176">
                  <c:v>3.2105759999999997</c:v>
                </c:pt>
                <c:pt idx="177">
                  <c:v>3.2191019999999999</c:v>
                </c:pt>
                <c:pt idx="178">
                  <c:v>3.2276280000000002</c:v>
                </c:pt>
                <c:pt idx="179">
                  <c:v>3.236154</c:v>
                </c:pt>
                <c:pt idx="180">
                  <c:v>3.2446799999999998</c:v>
                </c:pt>
                <c:pt idx="181">
                  <c:v>3.2532059999999996</c:v>
                </c:pt>
                <c:pt idx="182">
                  <c:v>3.2617319999999999</c:v>
                </c:pt>
                <c:pt idx="183">
                  <c:v>3.2702580000000001</c:v>
                </c:pt>
                <c:pt idx="184">
                  <c:v>3.2787839999999999</c:v>
                </c:pt>
                <c:pt idx="185">
                  <c:v>3.2873099999999997</c:v>
                </c:pt>
                <c:pt idx="186">
                  <c:v>3.2958359999999995</c:v>
                </c:pt>
                <c:pt idx="187">
                  <c:v>3.3043619999999998</c:v>
                </c:pt>
                <c:pt idx="188">
                  <c:v>3.3128880000000001</c:v>
                </c:pt>
                <c:pt idx="189">
                  <c:v>3.3214139999999999</c:v>
                </c:pt>
                <c:pt idx="190">
                  <c:v>3.3299399999999997</c:v>
                </c:pt>
                <c:pt idx="191">
                  <c:v>3.3384659999999999</c:v>
                </c:pt>
                <c:pt idx="192">
                  <c:v>3.3469919999999997</c:v>
                </c:pt>
                <c:pt idx="193">
                  <c:v>3.355518</c:v>
                </c:pt>
                <c:pt idx="194">
                  <c:v>3.3640439999999998</c:v>
                </c:pt>
                <c:pt idx="195">
                  <c:v>3.3725699999999996</c:v>
                </c:pt>
                <c:pt idx="196">
                  <c:v>3.3810959999999999</c:v>
                </c:pt>
                <c:pt idx="197">
                  <c:v>3.3896220000000001</c:v>
                </c:pt>
                <c:pt idx="198">
                  <c:v>3.3981479999999999</c:v>
                </c:pt>
                <c:pt idx="199">
                  <c:v>3.4066739999999998</c:v>
                </c:pt>
                <c:pt idx="200">
                  <c:v>3.4151999999999996</c:v>
                </c:pt>
                <c:pt idx="201">
                  <c:v>3.4237259999999998</c:v>
                </c:pt>
                <c:pt idx="202">
                  <c:v>3.4322520000000001</c:v>
                </c:pt>
                <c:pt idx="203">
                  <c:v>3.4407779999999999</c:v>
                </c:pt>
                <c:pt idx="204">
                  <c:v>3.4493039999999997</c:v>
                </c:pt>
                <c:pt idx="205">
                  <c:v>3.4578299999999995</c:v>
                </c:pt>
                <c:pt idx="206">
                  <c:v>3.4663559999999998</c:v>
                </c:pt>
                <c:pt idx="207">
                  <c:v>3.474882</c:v>
                </c:pt>
                <c:pt idx="208">
                  <c:v>3.4834079999999998</c:v>
                </c:pt>
                <c:pt idx="209">
                  <c:v>3.4919339999999996</c:v>
                </c:pt>
                <c:pt idx="210">
                  <c:v>3.5004599999999999</c:v>
                </c:pt>
                <c:pt idx="211">
                  <c:v>3.5089859999999997</c:v>
                </c:pt>
                <c:pt idx="212">
                  <c:v>3.517512</c:v>
                </c:pt>
                <c:pt idx="213">
                  <c:v>3.5260379999999998</c:v>
                </c:pt>
                <c:pt idx="214">
                  <c:v>3.5345639999999996</c:v>
                </c:pt>
                <c:pt idx="215">
                  <c:v>3.5430899999999999</c:v>
                </c:pt>
                <c:pt idx="216">
                  <c:v>3.5516160000000001</c:v>
                </c:pt>
                <c:pt idx="217">
                  <c:v>3.5601419999999999</c:v>
                </c:pt>
                <c:pt idx="218">
                  <c:v>3.5686679999999997</c:v>
                </c:pt>
                <c:pt idx="219">
                  <c:v>3.5771939999999995</c:v>
                </c:pt>
                <c:pt idx="220">
                  <c:v>3.5857199999999998</c:v>
                </c:pt>
                <c:pt idx="221">
                  <c:v>3.5942460000000001</c:v>
                </c:pt>
                <c:pt idx="222">
                  <c:v>3.6027719999999999</c:v>
                </c:pt>
                <c:pt idx="223">
                  <c:v>3.6112979999999997</c:v>
                </c:pt>
                <c:pt idx="224">
                  <c:v>3.6198239999999995</c:v>
                </c:pt>
                <c:pt idx="225">
                  <c:v>3.6283499999999997</c:v>
                </c:pt>
                <c:pt idx="226">
                  <c:v>3.636876</c:v>
                </c:pt>
                <c:pt idx="227">
                  <c:v>3.6454019999999998</c:v>
                </c:pt>
                <c:pt idx="228">
                  <c:v>3.6539279999999996</c:v>
                </c:pt>
                <c:pt idx="229">
                  <c:v>3.6624539999999999</c:v>
                </c:pt>
                <c:pt idx="230">
                  <c:v>3.6709800000000001</c:v>
                </c:pt>
                <c:pt idx="231">
                  <c:v>3.6795059999999999</c:v>
                </c:pt>
                <c:pt idx="232">
                  <c:v>3.6880319999999998</c:v>
                </c:pt>
                <c:pt idx="233">
                  <c:v>3.6965579999999996</c:v>
                </c:pt>
                <c:pt idx="234">
                  <c:v>3.7050839999999998</c:v>
                </c:pt>
                <c:pt idx="235">
                  <c:v>3.7136099999999996</c:v>
                </c:pt>
                <c:pt idx="236">
                  <c:v>3.7221359999999999</c:v>
                </c:pt>
                <c:pt idx="237">
                  <c:v>3.7306619999999997</c:v>
                </c:pt>
                <c:pt idx="238">
                  <c:v>3.739188</c:v>
                </c:pt>
                <c:pt idx="239">
                  <c:v>3.7477139999999998</c:v>
                </c:pt>
                <c:pt idx="240">
                  <c:v>3.7562399999999996</c:v>
                </c:pt>
                <c:pt idx="241">
                  <c:v>3.7647659999999998</c:v>
                </c:pt>
                <c:pt idx="242">
                  <c:v>3.7732919999999996</c:v>
                </c:pt>
                <c:pt idx="243">
                  <c:v>3.7818179999999999</c:v>
                </c:pt>
                <c:pt idx="244">
                  <c:v>3.7903439999999997</c:v>
                </c:pt>
                <c:pt idx="245">
                  <c:v>3.79887</c:v>
                </c:pt>
                <c:pt idx="246">
                  <c:v>3.8073959999999998</c:v>
                </c:pt>
                <c:pt idx="247">
                  <c:v>3.8159219999999996</c:v>
                </c:pt>
                <c:pt idx="248">
                  <c:v>3.8244479999999998</c:v>
                </c:pt>
                <c:pt idx="249">
                  <c:v>3.8329739999999997</c:v>
                </c:pt>
                <c:pt idx="250">
                  <c:v>3.8414999999999999</c:v>
                </c:pt>
                <c:pt idx="251">
                  <c:v>3.8500259999999997</c:v>
                </c:pt>
                <c:pt idx="252">
                  <c:v>3.858552</c:v>
                </c:pt>
                <c:pt idx="253">
                  <c:v>3.8670779999999998</c:v>
                </c:pt>
                <c:pt idx="254">
                  <c:v>3.8756039999999996</c:v>
                </c:pt>
                <c:pt idx="255">
                  <c:v>3.8841299999999999</c:v>
                </c:pt>
                <c:pt idx="256">
                  <c:v>3.8926559999999997</c:v>
                </c:pt>
                <c:pt idx="257">
                  <c:v>3.9011819999999999</c:v>
                </c:pt>
                <c:pt idx="258">
                  <c:v>3.9097079999999997</c:v>
                </c:pt>
                <c:pt idx="259">
                  <c:v>3.918234</c:v>
                </c:pt>
                <c:pt idx="260">
                  <c:v>3.9267599999999998</c:v>
                </c:pt>
                <c:pt idx="261">
                  <c:v>3.9352859999999996</c:v>
                </c:pt>
                <c:pt idx="262">
                  <c:v>3.9438119999999999</c:v>
                </c:pt>
                <c:pt idx="263">
                  <c:v>3.9523379999999997</c:v>
                </c:pt>
                <c:pt idx="264">
                  <c:v>3.9608639999999999</c:v>
                </c:pt>
                <c:pt idx="265">
                  <c:v>3.9693899999999998</c:v>
                </c:pt>
                <c:pt idx="266">
                  <c:v>3.9779159999999996</c:v>
                </c:pt>
                <c:pt idx="267">
                  <c:v>3.9864419999999998</c:v>
                </c:pt>
                <c:pt idx="268">
                  <c:v>3.9949679999999996</c:v>
                </c:pt>
                <c:pt idx="269">
                  <c:v>4.0034939999999999</c:v>
                </c:pt>
                <c:pt idx="270">
                  <c:v>4.0120199999999997</c:v>
                </c:pt>
                <c:pt idx="271">
                  <c:v>4.0205459999999995</c:v>
                </c:pt>
                <c:pt idx="272">
                  <c:v>4.0290719999999993</c:v>
                </c:pt>
                <c:pt idx="273">
                  <c:v>4.0375979999999991</c:v>
                </c:pt>
                <c:pt idx="274">
                  <c:v>4.0461239999999998</c:v>
                </c:pt>
                <c:pt idx="275">
                  <c:v>4.0546499999999996</c:v>
                </c:pt>
                <c:pt idx="276">
                  <c:v>4.0631760000000003</c:v>
                </c:pt>
                <c:pt idx="277">
                  <c:v>4.0717020000000002</c:v>
                </c:pt>
                <c:pt idx="278">
                  <c:v>4.080228</c:v>
                </c:pt>
                <c:pt idx="279">
                  <c:v>4.0887539999999998</c:v>
                </c:pt>
                <c:pt idx="280">
                  <c:v>4.0972799999999996</c:v>
                </c:pt>
                <c:pt idx="281">
                  <c:v>4.1058059999999994</c:v>
                </c:pt>
                <c:pt idx="282">
                  <c:v>4.1143319999999992</c:v>
                </c:pt>
                <c:pt idx="283">
                  <c:v>4.1228579999999999</c:v>
                </c:pt>
                <c:pt idx="284">
                  <c:v>4.1313839999999997</c:v>
                </c:pt>
                <c:pt idx="285">
                  <c:v>4.1399100000000004</c:v>
                </c:pt>
                <c:pt idx="286">
                  <c:v>4.1484360000000002</c:v>
                </c:pt>
                <c:pt idx="287">
                  <c:v>4.156962</c:v>
                </c:pt>
                <c:pt idx="288">
                  <c:v>4.1654879999999999</c:v>
                </c:pt>
                <c:pt idx="289">
                  <c:v>4.1740139999999997</c:v>
                </c:pt>
                <c:pt idx="290">
                  <c:v>4.1825399999999995</c:v>
                </c:pt>
                <c:pt idx="291">
                  <c:v>4.1910659999999993</c:v>
                </c:pt>
                <c:pt idx="292">
                  <c:v>4.1995919999999991</c:v>
                </c:pt>
                <c:pt idx="293">
                  <c:v>4.2081179999999998</c:v>
                </c:pt>
                <c:pt idx="294">
                  <c:v>4.2166439999999996</c:v>
                </c:pt>
                <c:pt idx="295">
                  <c:v>4.2251700000000003</c:v>
                </c:pt>
                <c:pt idx="296">
                  <c:v>4.2336960000000001</c:v>
                </c:pt>
                <c:pt idx="297">
                  <c:v>4.2422219999999999</c:v>
                </c:pt>
                <c:pt idx="298">
                  <c:v>4.2507479999999997</c:v>
                </c:pt>
                <c:pt idx="299">
                  <c:v>4.2592739999999996</c:v>
                </c:pt>
                <c:pt idx="300">
                  <c:v>4.2677999999999994</c:v>
                </c:pt>
                <c:pt idx="301">
                  <c:v>4.2763259999999992</c:v>
                </c:pt>
                <c:pt idx="302">
                  <c:v>4.2848519999999999</c:v>
                </c:pt>
                <c:pt idx="303">
                  <c:v>4.2933779999999997</c:v>
                </c:pt>
                <c:pt idx="304">
                  <c:v>4.3019040000000004</c:v>
                </c:pt>
                <c:pt idx="305">
                  <c:v>4.3104300000000002</c:v>
                </c:pt>
                <c:pt idx="306">
                  <c:v>4.318956</c:v>
                </c:pt>
                <c:pt idx="307">
                  <c:v>4.3274819999999998</c:v>
                </c:pt>
                <c:pt idx="308">
                  <c:v>4.3360079999999996</c:v>
                </c:pt>
                <c:pt idx="309">
                  <c:v>4.3445339999999995</c:v>
                </c:pt>
                <c:pt idx="310">
                  <c:v>4.3530599999999993</c:v>
                </c:pt>
                <c:pt idx="311">
                  <c:v>4.361586</c:v>
                </c:pt>
                <c:pt idx="312">
                  <c:v>4.3701119999999998</c:v>
                </c:pt>
                <c:pt idx="313">
                  <c:v>4.3786379999999996</c:v>
                </c:pt>
                <c:pt idx="314">
                  <c:v>4.3871640000000003</c:v>
                </c:pt>
                <c:pt idx="315">
                  <c:v>4.3956900000000001</c:v>
                </c:pt>
                <c:pt idx="316">
                  <c:v>4.4042159999999999</c:v>
                </c:pt>
                <c:pt idx="317">
                  <c:v>4.4127419999999997</c:v>
                </c:pt>
                <c:pt idx="318">
                  <c:v>4.4212679999999995</c:v>
                </c:pt>
                <c:pt idx="319">
                  <c:v>4.4297939999999993</c:v>
                </c:pt>
                <c:pt idx="320">
                  <c:v>4.4383199999999992</c:v>
                </c:pt>
                <c:pt idx="321">
                  <c:v>4.4468459999999999</c:v>
                </c:pt>
                <c:pt idx="322">
                  <c:v>4.4553719999999997</c:v>
                </c:pt>
                <c:pt idx="323">
                  <c:v>4.4638980000000004</c:v>
                </c:pt>
                <c:pt idx="324">
                  <c:v>4.4724240000000002</c:v>
                </c:pt>
                <c:pt idx="325">
                  <c:v>4.48095</c:v>
                </c:pt>
                <c:pt idx="326">
                  <c:v>4.4894759999999998</c:v>
                </c:pt>
                <c:pt idx="327">
                  <c:v>4.4980019999999996</c:v>
                </c:pt>
                <c:pt idx="328">
                  <c:v>4.5065279999999994</c:v>
                </c:pt>
                <c:pt idx="329">
                  <c:v>4.5150539999999992</c:v>
                </c:pt>
                <c:pt idx="330">
                  <c:v>4.5235799999999999</c:v>
                </c:pt>
                <c:pt idx="331">
                  <c:v>4.5321059999999997</c:v>
                </c:pt>
                <c:pt idx="332">
                  <c:v>4.5406319999999996</c:v>
                </c:pt>
                <c:pt idx="333">
                  <c:v>4.5491580000000003</c:v>
                </c:pt>
                <c:pt idx="334">
                  <c:v>4.5576840000000001</c:v>
                </c:pt>
                <c:pt idx="335">
                  <c:v>4.5662099999999999</c:v>
                </c:pt>
                <c:pt idx="336">
                  <c:v>4.5747359999999997</c:v>
                </c:pt>
                <c:pt idx="337">
                  <c:v>4.5832619999999995</c:v>
                </c:pt>
                <c:pt idx="338">
                  <c:v>4.5917879999999993</c:v>
                </c:pt>
                <c:pt idx="339">
                  <c:v>4.6003139999999991</c:v>
                </c:pt>
                <c:pt idx="340">
                  <c:v>4.6088399999999998</c:v>
                </c:pt>
                <c:pt idx="341">
                  <c:v>4.6173659999999996</c:v>
                </c:pt>
                <c:pt idx="342">
                  <c:v>4.6258920000000003</c:v>
                </c:pt>
                <c:pt idx="343">
                  <c:v>4.6344180000000001</c:v>
                </c:pt>
                <c:pt idx="344">
                  <c:v>4.642944</c:v>
                </c:pt>
                <c:pt idx="345">
                  <c:v>4.6514699999999998</c:v>
                </c:pt>
                <c:pt idx="346">
                  <c:v>4.6599959999999996</c:v>
                </c:pt>
                <c:pt idx="347">
                  <c:v>4.6685219999999994</c:v>
                </c:pt>
                <c:pt idx="348">
                  <c:v>4.6770479999999992</c:v>
                </c:pt>
                <c:pt idx="349">
                  <c:v>4.6855739999999999</c:v>
                </c:pt>
                <c:pt idx="350">
                  <c:v>4.6940999999999997</c:v>
                </c:pt>
                <c:pt idx="351">
                  <c:v>4.7026259999999995</c:v>
                </c:pt>
                <c:pt idx="352">
                  <c:v>4.7111520000000002</c:v>
                </c:pt>
                <c:pt idx="353">
                  <c:v>4.719678</c:v>
                </c:pt>
                <c:pt idx="354">
                  <c:v>4.7282039999999999</c:v>
                </c:pt>
                <c:pt idx="355">
                  <c:v>4.7367299999999997</c:v>
                </c:pt>
                <c:pt idx="356">
                  <c:v>4.7452559999999995</c:v>
                </c:pt>
                <c:pt idx="357">
                  <c:v>4.7537819999999993</c:v>
                </c:pt>
                <c:pt idx="358">
                  <c:v>4.7623079999999991</c:v>
                </c:pt>
                <c:pt idx="359">
                  <c:v>4.7708339999999998</c:v>
                </c:pt>
                <c:pt idx="360">
                  <c:v>4.7793599999999996</c:v>
                </c:pt>
                <c:pt idx="361">
                  <c:v>4.7878860000000003</c:v>
                </c:pt>
                <c:pt idx="362">
                  <c:v>4.7964120000000001</c:v>
                </c:pt>
                <c:pt idx="363">
                  <c:v>4.8049379999999999</c:v>
                </c:pt>
                <c:pt idx="364">
                  <c:v>4.8134639999999997</c:v>
                </c:pt>
                <c:pt idx="365">
                  <c:v>4.8219899999999996</c:v>
                </c:pt>
                <c:pt idx="366">
                  <c:v>4.8305159999999994</c:v>
                </c:pt>
                <c:pt idx="367">
                  <c:v>4.8390419999999992</c:v>
                </c:pt>
                <c:pt idx="368">
                  <c:v>4.8475679999999999</c:v>
                </c:pt>
                <c:pt idx="369">
                  <c:v>4.8560939999999997</c:v>
                </c:pt>
                <c:pt idx="370">
                  <c:v>4.8646199999999995</c:v>
                </c:pt>
                <c:pt idx="371">
                  <c:v>4.8731460000000002</c:v>
                </c:pt>
                <c:pt idx="372">
                  <c:v>4.881672</c:v>
                </c:pt>
                <c:pt idx="373">
                  <c:v>4.8901979999999998</c:v>
                </c:pt>
                <c:pt idx="374">
                  <c:v>4.8987239999999996</c:v>
                </c:pt>
                <c:pt idx="375">
                  <c:v>4.9072499999999994</c:v>
                </c:pt>
                <c:pt idx="376">
                  <c:v>4.9157759999999993</c:v>
                </c:pt>
                <c:pt idx="377">
                  <c:v>4.9243019999999991</c:v>
                </c:pt>
                <c:pt idx="378">
                  <c:v>4.9328279999999998</c:v>
                </c:pt>
                <c:pt idx="379">
                  <c:v>4.9413539999999996</c:v>
                </c:pt>
                <c:pt idx="380">
                  <c:v>4.9498800000000003</c:v>
                </c:pt>
                <c:pt idx="381">
                  <c:v>4.9584060000000001</c:v>
                </c:pt>
                <c:pt idx="382">
                  <c:v>4.9669319999999999</c:v>
                </c:pt>
                <c:pt idx="383">
                  <c:v>4.9754579999999997</c:v>
                </c:pt>
                <c:pt idx="384">
                  <c:v>4.9839839999999995</c:v>
                </c:pt>
                <c:pt idx="385">
                  <c:v>4.9925099999999993</c:v>
                </c:pt>
                <c:pt idx="386">
                  <c:v>5.0010359999999991</c:v>
                </c:pt>
                <c:pt idx="387">
                  <c:v>5.0095619999999998</c:v>
                </c:pt>
                <c:pt idx="388">
                  <c:v>5.0180879999999997</c:v>
                </c:pt>
                <c:pt idx="389">
                  <c:v>5.0266139999999995</c:v>
                </c:pt>
                <c:pt idx="390">
                  <c:v>5.0351400000000002</c:v>
                </c:pt>
                <c:pt idx="391">
                  <c:v>5.043666</c:v>
                </c:pt>
                <c:pt idx="392">
                  <c:v>5.0521919999999998</c:v>
                </c:pt>
                <c:pt idx="393">
                  <c:v>5.0607179999999996</c:v>
                </c:pt>
                <c:pt idx="394">
                  <c:v>5.0692439999999994</c:v>
                </c:pt>
                <c:pt idx="395">
                  <c:v>5.0777699999999992</c:v>
                </c:pt>
                <c:pt idx="396">
                  <c:v>5.086295999999999</c:v>
                </c:pt>
                <c:pt idx="397">
                  <c:v>5.0948219999999997</c:v>
                </c:pt>
                <c:pt idx="398">
                  <c:v>5.1033479999999996</c:v>
                </c:pt>
                <c:pt idx="399">
                  <c:v>5.1118740000000003</c:v>
                </c:pt>
                <c:pt idx="400">
                  <c:v>5.1204000000000001</c:v>
                </c:pt>
                <c:pt idx="401">
                  <c:v>5.1289259999999999</c:v>
                </c:pt>
                <c:pt idx="402">
                  <c:v>5.1374519999999997</c:v>
                </c:pt>
                <c:pt idx="403">
                  <c:v>5.1459779999999995</c:v>
                </c:pt>
                <c:pt idx="404">
                  <c:v>5.1545039999999993</c:v>
                </c:pt>
                <c:pt idx="405">
                  <c:v>5.1630299999999991</c:v>
                </c:pt>
                <c:pt idx="406">
                  <c:v>5.1715559999999998</c:v>
                </c:pt>
                <c:pt idx="407">
                  <c:v>5.1800819999999996</c:v>
                </c:pt>
                <c:pt idx="408">
                  <c:v>5.1886080000000003</c:v>
                </c:pt>
                <c:pt idx="409">
                  <c:v>5.1971340000000001</c:v>
                </c:pt>
                <c:pt idx="410">
                  <c:v>5.20566</c:v>
                </c:pt>
                <c:pt idx="411">
                  <c:v>5.2141859999999998</c:v>
                </c:pt>
                <c:pt idx="412">
                  <c:v>5.2227119999999996</c:v>
                </c:pt>
                <c:pt idx="413">
                  <c:v>5.2312379999999994</c:v>
                </c:pt>
                <c:pt idx="414">
                  <c:v>5.2397639999999992</c:v>
                </c:pt>
                <c:pt idx="415">
                  <c:v>5.248289999999999</c:v>
                </c:pt>
                <c:pt idx="416">
                  <c:v>5.2568159999999997</c:v>
                </c:pt>
                <c:pt idx="417">
                  <c:v>5.2653419999999995</c:v>
                </c:pt>
                <c:pt idx="418">
                  <c:v>5.2738680000000002</c:v>
                </c:pt>
                <c:pt idx="419">
                  <c:v>5.282394</c:v>
                </c:pt>
                <c:pt idx="420">
                  <c:v>5.2909199999999998</c:v>
                </c:pt>
                <c:pt idx="421">
                  <c:v>5.2994459999999997</c:v>
                </c:pt>
                <c:pt idx="422">
                  <c:v>5.3079719999999995</c:v>
                </c:pt>
                <c:pt idx="423">
                  <c:v>5.3164979999999993</c:v>
                </c:pt>
                <c:pt idx="424">
                  <c:v>5.3250239999999991</c:v>
                </c:pt>
                <c:pt idx="425">
                  <c:v>5.3335499999999998</c:v>
                </c:pt>
                <c:pt idx="426">
                  <c:v>5.3420759999999996</c:v>
                </c:pt>
                <c:pt idx="427">
                  <c:v>5.3506020000000003</c:v>
                </c:pt>
                <c:pt idx="428">
                  <c:v>5.3591280000000001</c:v>
                </c:pt>
                <c:pt idx="429">
                  <c:v>5.3676539999999999</c:v>
                </c:pt>
                <c:pt idx="430">
                  <c:v>5.3761799999999997</c:v>
                </c:pt>
                <c:pt idx="431">
                  <c:v>5.3847059999999995</c:v>
                </c:pt>
                <c:pt idx="432">
                  <c:v>5.3932319999999994</c:v>
                </c:pt>
                <c:pt idx="433">
                  <c:v>5.4017579999999992</c:v>
                </c:pt>
                <c:pt idx="434">
                  <c:v>5.4102839999999999</c:v>
                </c:pt>
                <c:pt idx="435">
                  <c:v>5.4188099999999997</c:v>
                </c:pt>
                <c:pt idx="436">
                  <c:v>5.4273359999999995</c:v>
                </c:pt>
                <c:pt idx="437">
                  <c:v>5.4358620000000002</c:v>
                </c:pt>
                <c:pt idx="438">
                  <c:v>5.444388</c:v>
                </c:pt>
                <c:pt idx="439">
                  <c:v>5.4529139999999998</c:v>
                </c:pt>
                <c:pt idx="440">
                  <c:v>5.4614399999999996</c:v>
                </c:pt>
                <c:pt idx="441">
                  <c:v>5.4699659999999994</c:v>
                </c:pt>
                <c:pt idx="442">
                  <c:v>5.4784919999999993</c:v>
                </c:pt>
                <c:pt idx="443">
                  <c:v>5.4870179999999991</c:v>
                </c:pt>
                <c:pt idx="444">
                  <c:v>5.4955439999999998</c:v>
                </c:pt>
                <c:pt idx="445">
                  <c:v>5.5040699999999996</c:v>
                </c:pt>
                <c:pt idx="446">
                  <c:v>5.5125960000000003</c:v>
                </c:pt>
                <c:pt idx="447">
                  <c:v>5.5211220000000001</c:v>
                </c:pt>
                <c:pt idx="448">
                  <c:v>5.5296479999999999</c:v>
                </c:pt>
                <c:pt idx="449">
                  <c:v>5.5381739999999997</c:v>
                </c:pt>
                <c:pt idx="450">
                  <c:v>5.5466999999999995</c:v>
                </c:pt>
                <c:pt idx="451">
                  <c:v>5.5552259999999993</c:v>
                </c:pt>
                <c:pt idx="452">
                  <c:v>5.5637519999999991</c:v>
                </c:pt>
                <c:pt idx="453">
                  <c:v>5.5722779999999998</c:v>
                </c:pt>
                <c:pt idx="454">
                  <c:v>5.5808039999999997</c:v>
                </c:pt>
                <c:pt idx="455">
                  <c:v>5.5893299999999995</c:v>
                </c:pt>
                <c:pt idx="456">
                  <c:v>5.5978560000000002</c:v>
                </c:pt>
                <c:pt idx="457">
                  <c:v>5.606382</c:v>
                </c:pt>
                <c:pt idx="458">
                  <c:v>5.6149079999999998</c:v>
                </c:pt>
                <c:pt idx="459">
                  <c:v>5.6234339999999996</c:v>
                </c:pt>
                <c:pt idx="460">
                  <c:v>5.6319599999999994</c:v>
                </c:pt>
                <c:pt idx="461">
                  <c:v>5.6404859999999992</c:v>
                </c:pt>
                <c:pt idx="462">
                  <c:v>5.649011999999999</c:v>
                </c:pt>
                <c:pt idx="463">
                  <c:v>5.6575379999999997</c:v>
                </c:pt>
                <c:pt idx="464">
                  <c:v>5.6660639999999995</c:v>
                </c:pt>
                <c:pt idx="465">
                  <c:v>5.6745900000000002</c:v>
                </c:pt>
                <c:pt idx="466">
                  <c:v>5.6831160000000001</c:v>
                </c:pt>
                <c:pt idx="467">
                  <c:v>5.6916419999999999</c:v>
                </c:pt>
                <c:pt idx="468">
                  <c:v>5.7001679999999997</c:v>
                </c:pt>
                <c:pt idx="469">
                  <c:v>5.7086939999999995</c:v>
                </c:pt>
                <c:pt idx="470">
                  <c:v>5.7172199999999993</c:v>
                </c:pt>
                <c:pt idx="471">
                  <c:v>5.725746</c:v>
                </c:pt>
                <c:pt idx="472">
                  <c:v>5.7342719999999998</c:v>
                </c:pt>
                <c:pt idx="473">
                  <c:v>5.7427979999999996</c:v>
                </c:pt>
                <c:pt idx="474">
                  <c:v>5.7513239999999994</c:v>
                </c:pt>
                <c:pt idx="475">
                  <c:v>5.7598499999999992</c:v>
                </c:pt>
                <c:pt idx="476">
                  <c:v>5.7683759999999999</c:v>
                </c:pt>
                <c:pt idx="477">
                  <c:v>5.7769019999999998</c:v>
                </c:pt>
                <c:pt idx="478">
                  <c:v>5.7854279999999996</c:v>
                </c:pt>
                <c:pt idx="479">
                  <c:v>5.7939539999999994</c:v>
                </c:pt>
                <c:pt idx="480">
                  <c:v>5.8024799999999992</c:v>
                </c:pt>
                <c:pt idx="481">
                  <c:v>5.8110059999999999</c:v>
                </c:pt>
                <c:pt idx="482">
                  <c:v>5.8195319999999997</c:v>
                </c:pt>
                <c:pt idx="483">
                  <c:v>5.8280579999999995</c:v>
                </c:pt>
                <c:pt idx="484">
                  <c:v>5.8365839999999993</c:v>
                </c:pt>
                <c:pt idx="485">
                  <c:v>5.84511</c:v>
                </c:pt>
                <c:pt idx="486">
                  <c:v>5.8536359999999998</c:v>
                </c:pt>
                <c:pt idx="487">
                  <c:v>5.8621619999999997</c:v>
                </c:pt>
                <c:pt idx="488">
                  <c:v>5.8706879999999995</c:v>
                </c:pt>
                <c:pt idx="489">
                  <c:v>5.8792139999999993</c:v>
                </c:pt>
                <c:pt idx="490">
                  <c:v>5.88774</c:v>
                </c:pt>
                <c:pt idx="491">
                  <c:v>5.8962659999999998</c:v>
                </c:pt>
                <c:pt idx="492">
                  <c:v>5.9047919999999996</c:v>
                </c:pt>
                <c:pt idx="493">
                  <c:v>5.9133179999999994</c:v>
                </c:pt>
                <c:pt idx="494">
                  <c:v>5.9218439999999992</c:v>
                </c:pt>
                <c:pt idx="495">
                  <c:v>5.9303699999999999</c:v>
                </c:pt>
                <c:pt idx="496">
                  <c:v>5.9388959999999997</c:v>
                </c:pt>
                <c:pt idx="497">
                  <c:v>5.9474219999999995</c:v>
                </c:pt>
                <c:pt idx="498">
                  <c:v>5.9559479999999994</c:v>
                </c:pt>
                <c:pt idx="499">
                  <c:v>5.9644740000000001</c:v>
                </c:pt>
                <c:pt idx="500">
                  <c:v>5.9729999999999999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B28-49C9-89B7-E668F04EE7A4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5E256348-0F67-4F1E-863C-7F1AA58F571E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AB28-49C9-89B7-E668F04EE7A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6D132C3-844B-41E7-A487-DE67194D5815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AB28-49C9-89B7-E668F04EE7A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F339C4C-B19C-4CB6-8AEA-93F615136CD2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B28-49C9-89B7-E668F04EE7A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3C9A5BB-FF08-4EDA-9191-8A618109CE85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AB28-49C9-89B7-E668F04EE7A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AB28-49C9-89B7-E668F04EE7A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AB28-49C9-89B7-E668F04EE7A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AB28-49C9-89B7-E668F04EE7A4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'393.A0'!$K$9:$K$15</c:f>
              <c:numCache>
                <c:formatCode>General</c:formatCode>
                <c:ptCount val="7"/>
                <c:pt idx="0">
                  <c:v>1237</c:v>
                </c:pt>
                <c:pt idx="1">
                  <c:v>1577</c:v>
                </c:pt>
                <c:pt idx="2">
                  <c:v>1413</c:v>
                </c:pt>
                <c:pt idx="3">
                  <c:v>1587</c:v>
                </c:pt>
              </c:numCache>
            </c:numRef>
          </c:xVal>
          <c:yVal>
            <c:numRef>
              <c:f>'393.A0'!$L$9:$L$15</c:f>
              <c:numCache>
                <c:formatCode>0.00</c:formatCode>
                <c:ptCount val="7"/>
                <c:pt idx="0">
                  <c:v>3.216666</c:v>
                </c:pt>
                <c:pt idx="1">
                  <c:v>3.6307859999999996</c:v>
                </c:pt>
                <c:pt idx="2">
                  <c:v>3.4310339999999999</c:v>
                </c:pt>
                <c:pt idx="3">
                  <c:v>3.6429659999999995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'393.A0'!$I$9:$I$15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AB28-49C9-89B7-E668F04EE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'410.B0'!$Y$5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'410.B0'!$X$6:$X$506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22</c:v>
                </c:pt>
                <c:pt idx="2">
                  <c:v>44</c:v>
                </c:pt>
                <c:pt idx="3">
                  <c:v>66</c:v>
                </c:pt>
                <c:pt idx="4">
                  <c:v>88</c:v>
                </c:pt>
                <c:pt idx="5">
                  <c:v>110</c:v>
                </c:pt>
                <c:pt idx="6">
                  <c:v>132</c:v>
                </c:pt>
                <c:pt idx="7">
                  <c:v>154</c:v>
                </c:pt>
                <c:pt idx="8">
                  <c:v>176</c:v>
                </c:pt>
                <c:pt idx="9">
                  <c:v>198</c:v>
                </c:pt>
                <c:pt idx="10">
                  <c:v>220</c:v>
                </c:pt>
                <c:pt idx="11">
                  <c:v>242</c:v>
                </c:pt>
                <c:pt idx="12">
                  <c:v>264</c:v>
                </c:pt>
                <c:pt idx="13">
                  <c:v>286</c:v>
                </c:pt>
                <c:pt idx="14">
                  <c:v>308</c:v>
                </c:pt>
                <c:pt idx="15">
                  <c:v>330</c:v>
                </c:pt>
                <c:pt idx="16">
                  <c:v>352</c:v>
                </c:pt>
                <c:pt idx="17">
                  <c:v>374</c:v>
                </c:pt>
                <c:pt idx="18">
                  <c:v>396</c:v>
                </c:pt>
                <c:pt idx="19">
                  <c:v>418</c:v>
                </c:pt>
                <c:pt idx="20">
                  <c:v>440</c:v>
                </c:pt>
                <c:pt idx="21">
                  <c:v>462</c:v>
                </c:pt>
                <c:pt idx="22">
                  <c:v>484</c:v>
                </c:pt>
                <c:pt idx="23">
                  <c:v>506</c:v>
                </c:pt>
                <c:pt idx="24">
                  <c:v>528</c:v>
                </c:pt>
                <c:pt idx="25">
                  <c:v>550</c:v>
                </c:pt>
                <c:pt idx="26">
                  <c:v>572</c:v>
                </c:pt>
                <c:pt idx="27">
                  <c:v>594</c:v>
                </c:pt>
                <c:pt idx="28">
                  <c:v>616</c:v>
                </c:pt>
                <c:pt idx="29">
                  <c:v>638</c:v>
                </c:pt>
                <c:pt idx="30">
                  <c:v>660</c:v>
                </c:pt>
                <c:pt idx="31">
                  <c:v>682</c:v>
                </c:pt>
                <c:pt idx="32">
                  <c:v>704</c:v>
                </c:pt>
                <c:pt idx="33">
                  <c:v>726</c:v>
                </c:pt>
                <c:pt idx="34">
                  <c:v>748</c:v>
                </c:pt>
                <c:pt idx="35">
                  <c:v>770</c:v>
                </c:pt>
                <c:pt idx="36">
                  <c:v>792</c:v>
                </c:pt>
                <c:pt idx="37">
                  <c:v>814</c:v>
                </c:pt>
                <c:pt idx="38">
                  <c:v>836</c:v>
                </c:pt>
                <c:pt idx="39">
                  <c:v>858</c:v>
                </c:pt>
                <c:pt idx="40">
                  <c:v>880</c:v>
                </c:pt>
                <c:pt idx="41">
                  <c:v>902</c:v>
                </c:pt>
                <c:pt idx="42">
                  <c:v>924</c:v>
                </c:pt>
                <c:pt idx="43">
                  <c:v>946</c:v>
                </c:pt>
                <c:pt idx="44">
                  <c:v>968</c:v>
                </c:pt>
                <c:pt idx="45">
                  <c:v>990</c:v>
                </c:pt>
                <c:pt idx="46">
                  <c:v>1012</c:v>
                </c:pt>
                <c:pt idx="47">
                  <c:v>1034</c:v>
                </c:pt>
                <c:pt idx="48">
                  <c:v>1056</c:v>
                </c:pt>
                <c:pt idx="49">
                  <c:v>1078</c:v>
                </c:pt>
                <c:pt idx="50">
                  <c:v>1100</c:v>
                </c:pt>
                <c:pt idx="51">
                  <c:v>1122</c:v>
                </c:pt>
                <c:pt idx="52">
                  <c:v>1144</c:v>
                </c:pt>
                <c:pt idx="53">
                  <c:v>1166</c:v>
                </c:pt>
                <c:pt idx="54">
                  <c:v>1188</c:v>
                </c:pt>
                <c:pt idx="55">
                  <c:v>1210</c:v>
                </c:pt>
                <c:pt idx="56">
                  <c:v>1232</c:v>
                </c:pt>
                <c:pt idx="57">
                  <c:v>1254</c:v>
                </c:pt>
                <c:pt idx="58">
                  <c:v>1276</c:v>
                </c:pt>
                <c:pt idx="59">
                  <c:v>1298</c:v>
                </c:pt>
                <c:pt idx="60">
                  <c:v>1320</c:v>
                </c:pt>
                <c:pt idx="61">
                  <c:v>1342</c:v>
                </c:pt>
                <c:pt idx="62">
                  <c:v>1364</c:v>
                </c:pt>
                <c:pt idx="63">
                  <c:v>1386</c:v>
                </c:pt>
                <c:pt idx="64">
                  <c:v>1408</c:v>
                </c:pt>
                <c:pt idx="65">
                  <c:v>1430</c:v>
                </c:pt>
                <c:pt idx="66">
                  <c:v>1452</c:v>
                </c:pt>
                <c:pt idx="67">
                  <c:v>1474</c:v>
                </c:pt>
                <c:pt idx="68">
                  <c:v>1496</c:v>
                </c:pt>
                <c:pt idx="69">
                  <c:v>1518</c:v>
                </c:pt>
                <c:pt idx="70">
                  <c:v>1540</c:v>
                </c:pt>
                <c:pt idx="71">
                  <c:v>1562</c:v>
                </c:pt>
                <c:pt idx="72">
                  <c:v>1584</c:v>
                </c:pt>
                <c:pt idx="73">
                  <c:v>1606</c:v>
                </c:pt>
                <c:pt idx="74">
                  <c:v>1628</c:v>
                </c:pt>
                <c:pt idx="75">
                  <c:v>1650</c:v>
                </c:pt>
                <c:pt idx="76">
                  <c:v>1672</c:v>
                </c:pt>
                <c:pt idx="77">
                  <c:v>1694</c:v>
                </c:pt>
                <c:pt idx="78">
                  <c:v>1716</c:v>
                </c:pt>
                <c:pt idx="79">
                  <c:v>1738</c:v>
                </c:pt>
                <c:pt idx="80">
                  <c:v>1760</c:v>
                </c:pt>
                <c:pt idx="81">
                  <c:v>1782</c:v>
                </c:pt>
                <c:pt idx="82">
                  <c:v>1804</c:v>
                </c:pt>
                <c:pt idx="83">
                  <c:v>1826</c:v>
                </c:pt>
                <c:pt idx="84">
                  <c:v>1848</c:v>
                </c:pt>
                <c:pt idx="85">
                  <c:v>1870</c:v>
                </c:pt>
                <c:pt idx="86">
                  <c:v>1892</c:v>
                </c:pt>
                <c:pt idx="87">
                  <c:v>1914</c:v>
                </c:pt>
                <c:pt idx="88">
                  <c:v>1936</c:v>
                </c:pt>
                <c:pt idx="89">
                  <c:v>1958</c:v>
                </c:pt>
                <c:pt idx="90">
                  <c:v>1980</c:v>
                </c:pt>
                <c:pt idx="91">
                  <c:v>2002</c:v>
                </c:pt>
                <c:pt idx="92">
                  <c:v>2024</c:v>
                </c:pt>
                <c:pt idx="93">
                  <c:v>2046</c:v>
                </c:pt>
                <c:pt idx="94">
                  <c:v>2068</c:v>
                </c:pt>
                <c:pt idx="95">
                  <c:v>2090</c:v>
                </c:pt>
                <c:pt idx="96">
                  <c:v>2112</c:v>
                </c:pt>
                <c:pt idx="97">
                  <c:v>2134</c:v>
                </c:pt>
                <c:pt idx="98">
                  <c:v>2156</c:v>
                </c:pt>
                <c:pt idx="99">
                  <c:v>2178</c:v>
                </c:pt>
                <c:pt idx="100">
                  <c:v>2200</c:v>
                </c:pt>
                <c:pt idx="101">
                  <c:v>2222</c:v>
                </c:pt>
                <c:pt idx="102">
                  <c:v>2244</c:v>
                </c:pt>
                <c:pt idx="103">
                  <c:v>2266</c:v>
                </c:pt>
                <c:pt idx="104">
                  <c:v>2288</c:v>
                </c:pt>
                <c:pt idx="105">
                  <c:v>2310</c:v>
                </c:pt>
                <c:pt idx="106">
                  <c:v>2332</c:v>
                </c:pt>
                <c:pt idx="107">
                  <c:v>2354</c:v>
                </c:pt>
                <c:pt idx="108">
                  <c:v>2376</c:v>
                </c:pt>
                <c:pt idx="109">
                  <c:v>2398</c:v>
                </c:pt>
                <c:pt idx="110">
                  <c:v>2420</c:v>
                </c:pt>
                <c:pt idx="111">
                  <c:v>2442</c:v>
                </c:pt>
                <c:pt idx="112">
                  <c:v>2464</c:v>
                </c:pt>
                <c:pt idx="113">
                  <c:v>2486</c:v>
                </c:pt>
                <c:pt idx="114">
                  <c:v>2508</c:v>
                </c:pt>
                <c:pt idx="115">
                  <c:v>2530</c:v>
                </c:pt>
                <c:pt idx="116">
                  <c:v>2552</c:v>
                </c:pt>
                <c:pt idx="117">
                  <c:v>2574</c:v>
                </c:pt>
                <c:pt idx="118">
                  <c:v>2596</c:v>
                </c:pt>
                <c:pt idx="119">
                  <c:v>2618</c:v>
                </c:pt>
                <c:pt idx="120">
                  <c:v>2640</c:v>
                </c:pt>
                <c:pt idx="121">
                  <c:v>2662</c:v>
                </c:pt>
                <c:pt idx="122">
                  <c:v>2684</c:v>
                </c:pt>
                <c:pt idx="123">
                  <c:v>2706</c:v>
                </c:pt>
                <c:pt idx="124">
                  <c:v>2728</c:v>
                </c:pt>
                <c:pt idx="125">
                  <c:v>2750</c:v>
                </c:pt>
                <c:pt idx="126">
                  <c:v>2772</c:v>
                </c:pt>
                <c:pt idx="127">
                  <c:v>2794</c:v>
                </c:pt>
                <c:pt idx="128">
                  <c:v>2816</c:v>
                </c:pt>
                <c:pt idx="129">
                  <c:v>2838</c:v>
                </c:pt>
                <c:pt idx="130">
                  <c:v>2860</c:v>
                </c:pt>
                <c:pt idx="131">
                  <c:v>2882</c:v>
                </c:pt>
                <c:pt idx="132">
                  <c:v>2904</c:v>
                </c:pt>
                <c:pt idx="133">
                  <c:v>2926</c:v>
                </c:pt>
                <c:pt idx="134">
                  <c:v>2948</c:v>
                </c:pt>
                <c:pt idx="135">
                  <c:v>2970</c:v>
                </c:pt>
                <c:pt idx="136">
                  <c:v>2992</c:v>
                </c:pt>
                <c:pt idx="137">
                  <c:v>3014</c:v>
                </c:pt>
                <c:pt idx="138">
                  <c:v>3036</c:v>
                </c:pt>
                <c:pt idx="139">
                  <c:v>3058</c:v>
                </c:pt>
                <c:pt idx="140">
                  <c:v>3080</c:v>
                </c:pt>
                <c:pt idx="141">
                  <c:v>3102</c:v>
                </c:pt>
                <c:pt idx="142">
                  <c:v>3124</c:v>
                </c:pt>
                <c:pt idx="143">
                  <c:v>3146</c:v>
                </c:pt>
                <c:pt idx="144">
                  <c:v>3168</c:v>
                </c:pt>
                <c:pt idx="145">
                  <c:v>3190</c:v>
                </c:pt>
                <c:pt idx="146">
                  <c:v>3212</c:v>
                </c:pt>
                <c:pt idx="147">
                  <c:v>3234</c:v>
                </c:pt>
                <c:pt idx="148">
                  <c:v>3256</c:v>
                </c:pt>
                <c:pt idx="149">
                  <c:v>3278</c:v>
                </c:pt>
                <c:pt idx="150">
                  <c:v>3300</c:v>
                </c:pt>
                <c:pt idx="151">
                  <c:v>3322</c:v>
                </c:pt>
                <c:pt idx="152">
                  <c:v>3344</c:v>
                </c:pt>
                <c:pt idx="153">
                  <c:v>3366</c:v>
                </c:pt>
                <c:pt idx="154">
                  <c:v>3388</c:v>
                </c:pt>
                <c:pt idx="155">
                  <c:v>3410</c:v>
                </c:pt>
                <c:pt idx="156">
                  <c:v>3432</c:v>
                </c:pt>
                <c:pt idx="157">
                  <c:v>3454</c:v>
                </c:pt>
                <c:pt idx="158">
                  <c:v>3476</c:v>
                </c:pt>
                <c:pt idx="159">
                  <c:v>3498</c:v>
                </c:pt>
                <c:pt idx="160">
                  <c:v>3520</c:v>
                </c:pt>
                <c:pt idx="161">
                  <c:v>3542</c:v>
                </c:pt>
                <c:pt idx="162">
                  <c:v>3564</c:v>
                </c:pt>
                <c:pt idx="163">
                  <c:v>3586</c:v>
                </c:pt>
                <c:pt idx="164">
                  <c:v>3608</c:v>
                </c:pt>
                <c:pt idx="165">
                  <c:v>3630</c:v>
                </c:pt>
                <c:pt idx="166">
                  <c:v>3652</c:v>
                </c:pt>
                <c:pt idx="167">
                  <c:v>3674</c:v>
                </c:pt>
                <c:pt idx="168">
                  <c:v>3696</c:v>
                </c:pt>
                <c:pt idx="169">
                  <c:v>3718</c:v>
                </c:pt>
                <c:pt idx="170">
                  <c:v>3740</c:v>
                </c:pt>
                <c:pt idx="171">
                  <c:v>3762</c:v>
                </c:pt>
                <c:pt idx="172">
                  <c:v>3784</c:v>
                </c:pt>
                <c:pt idx="173">
                  <c:v>3806</c:v>
                </c:pt>
                <c:pt idx="174">
                  <c:v>3828</c:v>
                </c:pt>
                <c:pt idx="175">
                  <c:v>3850</c:v>
                </c:pt>
                <c:pt idx="176">
                  <c:v>3872</c:v>
                </c:pt>
                <c:pt idx="177">
                  <c:v>3894</c:v>
                </c:pt>
                <c:pt idx="178">
                  <c:v>3916</c:v>
                </c:pt>
                <c:pt idx="179">
                  <c:v>3938</c:v>
                </c:pt>
                <c:pt idx="180">
                  <c:v>3960</c:v>
                </c:pt>
                <c:pt idx="181">
                  <c:v>3982</c:v>
                </c:pt>
                <c:pt idx="182">
                  <c:v>4004</c:v>
                </c:pt>
                <c:pt idx="183">
                  <c:v>4026</c:v>
                </c:pt>
                <c:pt idx="184">
                  <c:v>4048</c:v>
                </c:pt>
                <c:pt idx="185">
                  <c:v>4070</c:v>
                </c:pt>
                <c:pt idx="186">
                  <c:v>4092</c:v>
                </c:pt>
                <c:pt idx="187">
                  <c:v>4114</c:v>
                </c:pt>
                <c:pt idx="188">
                  <c:v>4136</c:v>
                </c:pt>
                <c:pt idx="189">
                  <c:v>4158</c:v>
                </c:pt>
                <c:pt idx="190">
                  <c:v>4180</c:v>
                </c:pt>
                <c:pt idx="191">
                  <c:v>4202</c:v>
                </c:pt>
                <c:pt idx="192">
                  <c:v>4224</c:v>
                </c:pt>
                <c:pt idx="193">
                  <c:v>4246</c:v>
                </c:pt>
                <c:pt idx="194">
                  <c:v>4268</c:v>
                </c:pt>
                <c:pt idx="195">
                  <c:v>4290</c:v>
                </c:pt>
                <c:pt idx="196">
                  <c:v>4312</c:v>
                </c:pt>
                <c:pt idx="197">
                  <c:v>4334</c:v>
                </c:pt>
                <c:pt idx="198">
                  <c:v>4356</c:v>
                </c:pt>
                <c:pt idx="199">
                  <c:v>4378</c:v>
                </c:pt>
                <c:pt idx="200">
                  <c:v>4400</c:v>
                </c:pt>
                <c:pt idx="201">
                  <c:v>4422</c:v>
                </c:pt>
                <c:pt idx="202">
                  <c:v>4444</c:v>
                </c:pt>
                <c:pt idx="203">
                  <c:v>4466</c:v>
                </c:pt>
                <c:pt idx="204">
                  <c:v>4488</c:v>
                </c:pt>
                <c:pt idx="205">
                  <c:v>4510</c:v>
                </c:pt>
                <c:pt idx="206">
                  <c:v>4532</c:v>
                </c:pt>
                <c:pt idx="207">
                  <c:v>4554</c:v>
                </c:pt>
                <c:pt idx="208">
                  <c:v>4576</c:v>
                </c:pt>
                <c:pt idx="209">
                  <c:v>4598</c:v>
                </c:pt>
                <c:pt idx="210">
                  <c:v>4620</c:v>
                </c:pt>
                <c:pt idx="211">
                  <c:v>4642</c:v>
                </c:pt>
                <c:pt idx="212">
                  <c:v>4664</c:v>
                </c:pt>
                <c:pt idx="213">
                  <c:v>4686</c:v>
                </c:pt>
                <c:pt idx="214">
                  <c:v>4708</c:v>
                </c:pt>
                <c:pt idx="215">
                  <c:v>4730</c:v>
                </c:pt>
                <c:pt idx="216">
                  <c:v>4752</c:v>
                </c:pt>
                <c:pt idx="217">
                  <c:v>4774</c:v>
                </c:pt>
                <c:pt idx="218">
                  <c:v>4796</c:v>
                </c:pt>
                <c:pt idx="219">
                  <c:v>4818</c:v>
                </c:pt>
                <c:pt idx="220">
                  <c:v>4840</c:v>
                </c:pt>
                <c:pt idx="221">
                  <c:v>4862</c:v>
                </c:pt>
                <c:pt idx="222">
                  <c:v>4884</c:v>
                </c:pt>
                <c:pt idx="223">
                  <c:v>4906</c:v>
                </c:pt>
                <c:pt idx="224">
                  <c:v>4928</c:v>
                </c:pt>
                <c:pt idx="225">
                  <c:v>4950</c:v>
                </c:pt>
                <c:pt idx="226">
                  <c:v>4972</c:v>
                </c:pt>
                <c:pt idx="227">
                  <c:v>4994</c:v>
                </c:pt>
                <c:pt idx="228">
                  <c:v>5016</c:v>
                </c:pt>
                <c:pt idx="229">
                  <c:v>5038</c:v>
                </c:pt>
                <c:pt idx="230">
                  <c:v>5060</c:v>
                </c:pt>
                <c:pt idx="231">
                  <c:v>5082</c:v>
                </c:pt>
                <c:pt idx="232">
                  <c:v>5104</c:v>
                </c:pt>
                <c:pt idx="233">
                  <c:v>5126</c:v>
                </c:pt>
                <c:pt idx="234">
                  <c:v>5148</c:v>
                </c:pt>
                <c:pt idx="235">
                  <c:v>5170</c:v>
                </c:pt>
                <c:pt idx="236">
                  <c:v>5192</c:v>
                </c:pt>
                <c:pt idx="237">
                  <c:v>5214</c:v>
                </c:pt>
                <c:pt idx="238">
                  <c:v>5236</c:v>
                </c:pt>
                <c:pt idx="239">
                  <c:v>5258</c:v>
                </c:pt>
                <c:pt idx="240">
                  <c:v>5280</c:v>
                </c:pt>
                <c:pt idx="241">
                  <c:v>5302</c:v>
                </c:pt>
                <c:pt idx="242">
                  <c:v>5324</c:v>
                </c:pt>
                <c:pt idx="243">
                  <c:v>5346</c:v>
                </c:pt>
                <c:pt idx="244">
                  <c:v>5368</c:v>
                </c:pt>
                <c:pt idx="245">
                  <c:v>5390</c:v>
                </c:pt>
                <c:pt idx="246">
                  <c:v>5412</c:v>
                </c:pt>
                <c:pt idx="247">
                  <c:v>5434</c:v>
                </c:pt>
                <c:pt idx="248">
                  <c:v>5456</c:v>
                </c:pt>
                <c:pt idx="249">
                  <c:v>5478</c:v>
                </c:pt>
                <c:pt idx="250">
                  <c:v>5500</c:v>
                </c:pt>
                <c:pt idx="251">
                  <c:v>5522</c:v>
                </c:pt>
                <c:pt idx="252">
                  <c:v>5544</c:v>
                </c:pt>
                <c:pt idx="253">
                  <c:v>5566</c:v>
                </c:pt>
                <c:pt idx="254">
                  <c:v>5588</c:v>
                </c:pt>
                <c:pt idx="255">
                  <c:v>5610</c:v>
                </c:pt>
                <c:pt idx="256">
                  <c:v>5632</c:v>
                </c:pt>
                <c:pt idx="257">
                  <c:v>5654</c:v>
                </c:pt>
                <c:pt idx="258">
                  <c:v>5676</c:v>
                </c:pt>
                <c:pt idx="259">
                  <c:v>5698</c:v>
                </c:pt>
                <c:pt idx="260">
                  <c:v>5720</c:v>
                </c:pt>
                <c:pt idx="261">
                  <c:v>5742</c:v>
                </c:pt>
                <c:pt idx="262">
                  <c:v>5764</c:v>
                </c:pt>
                <c:pt idx="263">
                  <c:v>5786</c:v>
                </c:pt>
                <c:pt idx="264">
                  <c:v>5808</c:v>
                </c:pt>
                <c:pt idx="265">
                  <c:v>5830</c:v>
                </c:pt>
                <c:pt idx="266">
                  <c:v>5852</c:v>
                </c:pt>
                <c:pt idx="267">
                  <c:v>5874</c:v>
                </c:pt>
                <c:pt idx="268">
                  <c:v>5896</c:v>
                </c:pt>
                <c:pt idx="269">
                  <c:v>5918</c:v>
                </c:pt>
                <c:pt idx="270">
                  <c:v>5940</c:v>
                </c:pt>
                <c:pt idx="271">
                  <c:v>5962</c:v>
                </c:pt>
                <c:pt idx="272">
                  <c:v>5984</c:v>
                </c:pt>
                <c:pt idx="273">
                  <c:v>6006</c:v>
                </c:pt>
                <c:pt idx="274">
                  <c:v>6028</c:v>
                </c:pt>
                <c:pt idx="275">
                  <c:v>6050</c:v>
                </c:pt>
                <c:pt idx="276">
                  <c:v>6072</c:v>
                </c:pt>
                <c:pt idx="277">
                  <c:v>6094</c:v>
                </c:pt>
                <c:pt idx="278">
                  <c:v>6116</c:v>
                </c:pt>
                <c:pt idx="279">
                  <c:v>6138</c:v>
                </c:pt>
                <c:pt idx="280">
                  <c:v>6160</c:v>
                </c:pt>
                <c:pt idx="281">
                  <c:v>6182</c:v>
                </c:pt>
                <c:pt idx="282">
                  <c:v>6204</c:v>
                </c:pt>
                <c:pt idx="283">
                  <c:v>6226</c:v>
                </c:pt>
                <c:pt idx="284">
                  <c:v>6248</c:v>
                </c:pt>
                <c:pt idx="285">
                  <c:v>6270</c:v>
                </c:pt>
                <c:pt idx="286">
                  <c:v>6292</c:v>
                </c:pt>
                <c:pt idx="287">
                  <c:v>6314</c:v>
                </c:pt>
                <c:pt idx="288">
                  <c:v>6336</c:v>
                </c:pt>
                <c:pt idx="289">
                  <c:v>6358</c:v>
                </c:pt>
                <c:pt idx="290">
                  <c:v>6380</c:v>
                </c:pt>
                <c:pt idx="291">
                  <c:v>6402</c:v>
                </c:pt>
                <c:pt idx="292">
                  <c:v>6424</c:v>
                </c:pt>
                <c:pt idx="293">
                  <c:v>6446</c:v>
                </c:pt>
                <c:pt idx="294">
                  <c:v>6468</c:v>
                </c:pt>
                <c:pt idx="295">
                  <c:v>6490</c:v>
                </c:pt>
                <c:pt idx="296">
                  <c:v>6512</c:v>
                </c:pt>
                <c:pt idx="297">
                  <c:v>6534</c:v>
                </c:pt>
                <c:pt idx="298">
                  <c:v>6556</c:v>
                </c:pt>
                <c:pt idx="299">
                  <c:v>6578</c:v>
                </c:pt>
                <c:pt idx="300">
                  <c:v>6600</c:v>
                </c:pt>
                <c:pt idx="301">
                  <c:v>6622</c:v>
                </c:pt>
                <c:pt idx="302">
                  <c:v>6644</c:v>
                </c:pt>
                <c:pt idx="303">
                  <c:v>6666</c:v>
                </c:pt>
                <c:pt idx="304">
                  <c:v>6688</c:v>
                </c:pt>
                <c:pt idx="305">
                  <c:v>6710</c:v>
                </c:pt>
                <c:pt idx="306">
                  <c:v>6732</c:v>
                </c:pt>
                <c:pt idx="307">
                  <c:v>6754</c:v>
                </c:pt>
                <c:pt idx="308">
                  <c:v>6776</c:v>
                </c:pt>
                <c:pt idx="309">
                  <c:v>6798</c:v>
                </c:pt>
                <c:pt idx="310">
                  <c:v>6820</c:v>
                </c:pt>
                <c:pt idx="311">
                  <c:v>6842</c:v>
                </c:pt>
                <c:pt idx="312">
                  <c:v>6864</c:v>
                </c:pt>
                <c:pt idx="313">
                  <c:v>6886</c:v>
                </c:pt>
                <c:pt idx="314">
                  <c:v>6908</c:v>
                </c:pt>
                <c:pt idx="315">
                  <c:v>6930</c:v>
                </c:pt>
                <c:pt idx="316">
                  <c:v>6952</c:v>
                </c:pt>
                <c:pt idx="317">
                  <c:v>6974</c:v>
                </c:pt>
                <c:pt idx="318">
                  <c:v>6996</c:v>
                </c:pt>
                <c:pt idx="319">
                  <c:v>7018</c:v>
                </c:pt>
                <c:pt idx="320">
                  <c:v>7040</c:v>
                </c:pt>
                <c:pt idx="321">
                  <c:v>7062</c:v>
                </c:pt>
                <c:pt idx="322">
                  <c:v>7084</c:v>
                </c:pt>
                <c:pt idx="323">
                  <c:v>7106</c:v>
                </c:pt>
                <c:pt idx="324">
                  <c:v>7128</c:v>
                </c:pt>
                <c:pt idx="325">
                  <c:v>7150</c:v>
                </c:pt>
                <c:pt idx="326">
                  <c:v>7172</c:v>
                </c:pt>
                <c:pt idx="327">
                  <c:v>7194</c:v>
                </c:pt>
                <c:pt idx="328">
                  <c:v>7216</c:v>
                </c:pt>
                <c:pt idx="329">
                  <c:v>7238</c:v>
                </c:pt>
                <c:pt idx="330">
                  <c:v>7260</c:v>
                </c:pt>
                <c:pt idx="331">
                  <c:v>7282</c:v>
                </c:pt>
                <c:pt idx="332">
                  <c:v>7304</c:v>
                </c:pt>
                <c:pt idx="333">
                  <c:v>7326</c:v>
                </c:pt>
                <c:pt idx="334">
                  <c:v>7348</c:v>
                </c:pt>
                <c:pt idx="335">
                  <c:v>7370</c:v>
                </c:pt>
                <c:pt idx="336">
                  <c:v>7392</c:v>
                </c:pt>
                <c:pt idx="337">
                  <c:v>7414</c:v>
                </c:pt>
                <c:pt idx="338">
                  <c:v>7436</c:v>
                </c:pt>
                <c:pt idx="339">
                  <c:v>7458</c:v>
                </c:pt>
                <c:pt idx="340">
                  <c:v>7480</c:v>
                </c:pt>
                <c:pt idx="341">
                  <c:v>7502</c:v>
                </c:pt>
                <c:pt idx="342">
                  <c:v>7524</c:v>
                </c:pt>
                <c:pt idx="343">
                  <c:v>7546</c:v>
                </c:pt>
                <c:pt idx="344">
                  <c:v>7568</c:v>
                </c:pt>
                <c:pt idx="345">
                  <c:v>7590</c:v>
                </c:pt>
                <c:pt idx="346">
                  <c:v>7612</c:v>
                </c:pt>
                <c:pt idx="347">
                  <c:v>7634</c:v>
                </c:pt>
                <c:pt idx="348">
                  <c:v>7656</c:v>
                </c:pt>
                <c:pt idx="349">
                  <c:v>7678</c:v>
                </c:pt>
                <c:pt idx="350">
                  <c:v>7700</c:v>
                </c:pt>
                <c:pt idx="351">
                  <c:v>7722</c:v>
                </c:pt>
                <c:pt idx="352">
                  <c:v>7744</c:v>
                </c:pt>
                <c:pt idx="353">
                  <c:v>7766</c:v>
                </c:pt>
                <c:pt idx="354">
                  <c:v>7788</c:v>
                </c:pt>
                <c:pt idx="355">
                  <c:v>7810</c:v>
                </c:pt>
                <c:pt idx="356">
                  <c:v>7832</c:v>
                </c:pt>
                <c:pt idx="357">
                  <c:v>7854</c:v>
                </c:pt>
                <c:pt idx="358">
                  <c:v>7876</c:v>
                </c:pt>
                <c:pt idx="359">
                  <c:v>7898</c:v>
                </c:pt>
                <c:pt idx="360">
                  <c:v>7920</c:v>
                </c:pt>
                <c:pt idx="361">
                  <c:v>7942</c:v>
                </c:pt>
                <c:pt idx="362">
                  <c:v>7964</c:v>
                </c:pt>
                <c:pt idx="363">
                  <c:v>7986</c:v>
                </c:pt>
                <c:pt idx="364">
                  <c:v>8008</c:v>
                </c:pt>
                <c:pt idx="365">
                  <c:v>8030</c:v>
                </c:pt>
                <c:pt idx="366">
                  <c:v>8052</c:v>
                </c:pt>
                <c:pt idx="367">
                  <c:v>8074</c:v>
                </c:pt>
                <c:pt idx="368">
                  <c:v>8096</c:v>
                </c:pt>
                <c:pt idx="369">
                  <c:v>8118</c:v>
                </c:pt>
                <c:pt idx="370">
                  <c:v>8140</c:v>
                </c:pt>
                <c:pt idx="371">
                  <c:v>8162</c:v>
                </c:pt>
                <c:pt idx="372">
                  <c:v>8184</c:v>
                </c:pt>
                <c:pt idx="373">
                  <c:v>8206</c:v>
                </c:pt>
                <c:pt idx="374">
                  <c:v>8228</c:v>
                </c:pt>
                <c:pt idx="375">
                  <c:v>8250</c:v>
                </c:pt>
                <c:pt idx="376">
                  <c:v>8272</c:v>
                </c:pt>
                <c:pt idx="377">
                  <c:v>8294</c:v>
                </c:pt>
                <c:pt idx="378">
                  <c:v>8316</c:v>
                </c:pt>
                <c:pt idx="379">
                  <c:v>8338</c:v>
                </c:pt>
                <c:pt idx="380">
                  <c:v>8360</c:v>
                </c:pt>
                <c:pt idx="381">
                  <c:v>8382</c:v>
                </c:pt>
                <c:pt idx="382">
                  <c:v>8404</c:v>
                </c:pt>
                <c:pt idx="383">
                  <c:v>8426</c:v>
                </c:pt>
                <c:pt idx="384">
                  <c:v>8448</c:v>
                </c:pt>
                <c:pt idx="385">
                  <c:v>8470</c:v>
                </c:pt>
                <c:pt idx="386">
                  <c:v>8492</c:v>
                </c:pt>
                <c:pt idx="387">
                  <c:v>8514</c:v>
                </c:pt>
                <c:pt idx="388">
                  <c:v>8536</c:v>
                </c:pt>
                <c:pt idx="389">
                  <c:v>8558</c:v>
                </c:pt>
                <c:pt idx="390">
                  <c:v>8580</c:v>
                </c:pt>
                <c:pt idx="391">
                  <c:v>8602</c:v>
                </c:pt>
                <c:pt idx="392">
                  <c:v>8624</c:v>
                </c:pt>
                <c:pt idx="393">
                  <c:v>8646</c:v>
                </c:pt>
                <c:pt idx="394">
                  <c:v>8668</c:v>
                </c:pt>
                <c:pt idx="395">
                  <c:v>8690</c:v>
                </c:pt>
                <c:pt idx="396">
                  <c:v>8712</c:v>
                </c:pt>
                <c:pt idx="397">
                  <c:v>8734</c:v>
                </c:pt>
                <c:pt idx="398">
                  <c:v>8756</c:v>
                </c:pt>
                <c:pt idx="399">
                  <c:v>8778</c:v>
                </c:pt>
                <c:pt idx="400">
                  <c:v>8800</c:v>
                </c:pt>
                <c:pt idx="401">
                  <c:v>8822</c:v>
                </c:pt>
                <c:pt idx="402">
                  <c:v>8844</c:v>
                </c:pt>
                <c:pt idx="403">
                  <c:v>8866</c:v>
                </c:pt>
                <c:pt idx="404">
                  <c:v>8888</c:v>
                </c:pt>
                <c:pt idx="405">
                  <c:v>8910</c:v>
                </c:pt>
                <c:pt idx="406">
                  <c:v>8932</c:v>
                </c:pt>
                <c:pt idx="407">
                  <c:v>8954</c:v>
                </c:pt>
                <c:pt idx="408">
                  <c:v>8976</c:v>
                </c:pt>
                <c:pt idx="409">
                  <c:v>8998</c:v>
                </c:pt>
                <c:pt idx="410">
                  <c:v>9020</c:v>
                </c:pt>
                <c:pt idx="411">
                  <c:v>9042</c:v>
                </c:pt>
                <c:pt idx="412">
                  <c:v>9064</c:v>
                </c:pt>
                <c:pt idx="413">
                  <c:v>9086</c:v>
                </c:pt>
                <c:pt idx="414">
                  <c:v>9108</c:v>
                </c:pt>
                <c:pt idx="415">
                  <c:v>9130</c:v>
                </c:pt>
                <c:pt idx="416">
                  <c:v>9152</c:v>
                </c:pt>
                <c:pt idx="417">
                  <c:v>9174</c:v>
                </c:pt>
                <c:pt idx="418">
                  <c:v>9196</c:v>
                </c:pt>
                <c:pt idx="419">
                  <c:v>9218</c:v>
                </c:pt>
                <c:pt idx="420">
                  <c:v>9240</c:v>
                </c:pt>
                <c:pt idx="421">
                  <c:v>9262</c:v>
                </c:pt>
                <c:pt idx="422">
                  <c:v>9284</c:v>
                </c:pt>
                <c:pt idx="423">
                  <c:v>9306</c:v>
                </c:pt>
                <c:pt idx="424">
                  <c:v>9328</c:v>
                </c:pt>
                <c:pt idx="425">
                  <c:v>9350</c:v>
                </c:pt>
                <c:pt idx="426">
                  <c:v>9372</c:v>
                </c:pt>
                <c:pt idx="427">
                  <c:v>9394</c:v>
                </c:pt>
                <c:pt idx="428">
                  <c:v>9416</c:v>
                </c:pt>
                <c:pt idx="429">
                  <c:v>9438</c:v>
                </c:pt>
                <c:pt idx="430">
                  <c:v>9460</c:v>
                </c:pt>
                <c:pt idx="431">
                  <c:v>9482</c:v>
                </c:pt>
                <c:pt idx="432">
                  <c:v>9504</c:v>
                </c:pt>
                <c:pt idx="433">
                  <c:v>9526</c:v>
                </c:pt>
                <c:pt idx="434">
                  <c:v>9548</c:v>
                </c:pt>
                <c:pt idx="435">
                  <c:v>9570</c:v>
                </c:pt>
                <c:pt idx="436">
                  <c:v>9592</c:v>
                </c:pt>
                <c:pt idx="437">
                  <c:v>9614</c:v>
                </c:pt>
                <c:pt idx="438">
                  <c:v>9636</c:v>
                </c:pt>
                <c:pt idx="439">
                  <c:v>9658</c:v>
                </c:pt>
                <c:pt idx="440">
                  <c:v>9680</c:v>
                </c:pt>
                <c:pt idx="441">
                  <c:v>9702</c:v>
                </c:pt>
                <c:pt idx="442">
                  <c:v>9724</c:v>
                </c:pt>
                <c:pt idx="443">
                  <c:v>9746</c:v>
                </c:pt>
                <c:pt idx="444">
                  <c:v>9768</c:v>
                </c:pt>
                <c:pt idx="445">
                  <c:v>9790</c:v>
                </c:pt>
                <c:pt idx="446">
                  <c:v>9812</c:v>
                </c:pt>
                <c:pt idx="447">
                  <c:v>9834</c:v>
                </c:pt>
                <c:pt idx="448">
                  <c:v>9856</c:v>
                </c:pt>
                <c:pt idx="449">
                  <c:v>9878</c:v>
                </c:pt>
                <c:pt idx="450">
                  <c:v>9900</c:v>
                </c:pt>
                <c:pt idx="451">
                  <c:v>9922</c:v>
                </c:pt>
                <c:pt idx="452">
                  <c:v>9944</c:v>
                </c:pt>
                <c:pt idx="453">
                  <c:v>9966</c:v>
                </c:pt>
                <c:pt idx="454">
                  <c:v>9988</c:v>
                </c:pt>
                <c:pt idx="455">
                  <c:v>10010</c:v>
                </c:pt>
                <c:pt idx="456">
                  <c:v>10032</c:v>
                </c:pt>
                <c:pt idx="457">
                  <c:v>10054</c:v>
                </c:pt>
                <c:pt idx="458">
                  <c:v>10076</c:v>
                </c:pt>
                <c:pt idx="459">
                  <c:v>10098</c:v>
                </c:pt>
                <c:pt idx="460">
                  <c:v>10120</c:v>
                </c:pt>
                <c:pt idx="461">
                  <c:v>10142</c:v>
                </c:pt>
                <c:pt idx="462">
                  <c:v>10164</c:v>
                </c:pt>
                <c:pt idx="463">
                  <c:v>10186</c:v>
                </c:pt>
                <c:pt idx="464">
                  <c:v>10208</c:v>
                </c:pt>
                <c:pt idx="465">
                  <c:v>10230</c:v>
                </c:pt>
                <c:pt idx="466">
                  <c:v>10252</c:v>
                </c:pt>
                <c:pt idx="467">
                  <c:v>10274</c:v>
                </c:pt>
                <c:pt idx="468">
                  <c:v>10296</c:v>
                </c:pt>
                <c:pt idx="469">
                  <c:v>10318</c:v>
                </c:pt>
                <c:pt idx="470">
                  <c:v>10340</c:v>
                </c:pt>
                <c:pt idx="471">
                  <c:v>10362</c:v>
                </c:pt>
                <c:pt idx="472">
                  <c:v>10384</c:v>
                </c:pt>
                <c:pt idx="473">
                  <c:v>10406</c:v>
                </c:pt>
                <c:pt idx="474">
                  <c:v>10428</c:v>
                </c:pt>
                <c:pt idx="475">
                  <c:v>10450</c:v>
                </c:pt>
                <c:pt idx="476">
                  <c:v>10472</c:v>
                </c:pt>
                <c:pt idx="477">
                  <c:v>10494</c:v>
                </c:pt>
                <c:pt idx="478">
                  <c:v>10516</c:v>
                </c:pt>
                <c:pt idx="479">
                  <c:v>10538</c:v>
                </c:pt>
                <c:pt idx="480">
                  <c:v>10560</c:v>
                </c:pt>
                <c:pt idx="481">
                  <c:v>10582</c:v>
                </c:pt>
                <c:pt idx="482">
                  <c:v>10604</c:v>
                </c:pt>
                <c:pt idx="483">
                  <c:v>10626</c:v>
                </c:pt>
                <c:pt idx="484">
                  <c:v>10648</c:v>
                </c:pt>
                <c:pt idx="485">
                  <c:v>10670</c:v>
                </c:pt>
                <c:pt idx="486">
                  <c:v>10692</c:v>
                </c:pt>
                <c:pt idx="487">
                  <c:v>10714</c:v>
                </c:pt>
                <c:pt idx="488">
                  <c:v>10736</c:v>
                </c:pt>
                <c:pt idx="489">
                  <c:v>10758</c:v>
                </c:pt>
                <c:pt idx="490">
                  <c:v>10780</c:v>
                </c:pt>
                <c:pt idx="491">
                  <c:v>10802</c:v>
                </c:pt>
                <c:pt idx="492">
                  <c:v>10824</c:v>
                </c:pt>
                <c:pt idx="493">
                  <c:v>10846</c:v>
                </c:pt>
                <c:pt idx="494">
                  <c:v>10868</c:v>
                </c:pt>
                <c:pt idx="495">
                  <c:v>10890</c:v>
                </c:pt>
                <c:pt idx="496">
                  <c:v>10912</c:v>
                </c:pt>
                <c:pt idx="497">
                  <c:v>10934</c:v>
                </c:pt>
                <c:pt idx="498">
                  <c:v>10956</c:v>
                </c:pt>
                <c:pt idx="499">
                  <c:v>10978</c:v>
                </c:pt>
                <c:pt idx="500">
                  <c:v>11000</c:v>
                </c:pt>
              </c:numCache>
            </c:numRef>
          </c:xVal>
          <c:yVal>
            <c:numRef>
              <c:f>'410.B0'!$Y$6:$Y$506</c:f>
              <c:numCache>
                <c:formatCode>0.00</c:formatCode>
                <c:ptCount val="501"/>
                <c:pt idx="0">
                  <c:v>0</c:v>
                </c:pt>
                <c:pt idx="1">
                  <c:v>3.3989999999999999E-2</c:v>
                </c:pt>
                <c:pt idx="2">
                  <c:v>6.7979999999999999E-2</c:v>
                </c:pt>
                <c:pt idx="3">
                  <c:v>0.10196999999999999</c:v>
                </c:pt>
                <c:pt idx="4">
                  <c:v>0.13596</c:v>
                </c:pt>
                <c:pt idx="5">
                  <c:v>0.16994999999999999</c:v>
                </c:pt>
                <c:pt idx="6">
                  <c:v>0.20393999999999998</c:v>
                </c:pt>
                <c:pt idx="7">
                  <c:v>0.23793</c:v>
                </c:pt>
                <c:pt idx="8">
                  <c:v>0.27192</c:v>
                </c:pt>
                <c:pt idx="9">
                  <c:v>0.30590999999999996</c:v>
                </c:pt>
                <c:pt idx="10">
                  <c:v>0.33989999999999998</c:v>
                </c:pt>
                <c:pt idx="11">
                  <c:v>0.37389</c:v>
                </c:pt>
                <c:pt idx="12">
                  <c:v>0.40787999999999996</c:v>
                </c:pt>
                <c:pt idx="13">
                  <c:v>0.44186999999999999</c:v>
                </c:pt>
                <c:pt idx="14">
                  <c:v>0.47586000000000001</c:v>
                </c:pt>
                <c:pt idx="15">
                  <c:v>0.50985000000000003</c:v>
                </c:pt>
                <c:pt idx="16">
                  <c:v>0.54383999999999999</c:v>
                </c:pt>
                <c:pt idx="17">
                  <c:v>0.57782999999999995</c:v>
                </c:pt>
                <c:pt idx="18">
                  <c:v>0.61181999999999992</c:v>
                </c:pt>
                <c:pt idx="19">
                  <c:v>1.09423</c:v>
                </c:pt>
                <c:pt idx="20">
                  <c:v>1.1434</c:v>
                </c:pt>
                <c:pt idx="21">
                  <c:v>1.1925699999999999</c:v>
                </c:pt>
                <c:pt idx="22">
                  <c:v>1.2417399999999998</c:v>
                </c:pt>
                <c:pt idx="23">
                  <c:v>1.29091</c:v>
                </c:pt>
                <c:pt idx="24">
                  <c:v>1.3400799999999999</c:v>
                </c:pt>
                <c:pt idx="25">
                  <c:v>1.3892499999999999</c:v>
                </c:pt>
                <c:pt idx="26">
                  <c:v>1.43842</c:v>
                </c:pt>
                <c:pt idx="27">
                  <c:v>1.48759</c:v>
                </c:pt>
                <c:pt idx="28">
                  <c:v>1.5367599999999999</c:v>
                </c:pt>
                <c:pt idx="29">
                  <c:v>1.5859299999999998</c:v>
                </c:pt>
                <c:pt idx="30">
                  <c:v>1.6351</c:v>
                </c:pt>
                <c:pt idx="31">
                  <c:v>1.6842699999999999</c:v>
                </c:pt>
                <c:pt idx="32">
                  <c:v>1.7334399999999999</c:v>
                </c:pt>
                <c:pt idx="33">
                  <c:v>1.78261</c:v>
                </c:pt>
                <c:pt idx="34">
                  <c:v>1.83178</c:v>
                </c:pt>
                <c:pt idx="35">
                  <c:v>1.8809499999999999</c:v>
                </c:pt>
                <c:pt idx="36">
                  <c:v>1.9301199999999998</c:v>
                </c:pt>
                <c:pt idx="37">
                  <c:v>1.97929</c:v>
                </c:pt>
                <c:pt idx="38">
                  <c:v>2.0284599999999999</c:v>
                </c:pt>
                <c:pt idx="39">
                  <c:v>2.0776300000000001</c:v>
                </c:pt>
                <c:pt idx="40">
                  <c:v>2.1268000000000002</c:v>
                </c:pt>
                <c:pt idx="41">
                  <c:v>2.17597</c:v>
                </c:pt>
                <c:pt idx="42">
                  <c:v>2.2251400000000001</c:v>
                </c:pt>
                <c:pt idx="43">
                  <c:v>2.2743100000000003</c:v>
                </c:pt>
                <c:pt idx="44">
                  <c:v>2.32348</c:v>
                </c:pt>
                <c:pt idx="45">
                  <c:v>2.3726500000000001</c:v>
                </c:pt>
                <c:pt idx="46">
                  <c:v>2.4218200000000003</c:v>
                </c:pt>
                <c:pt idx="47">
                  <c:v>2.47099</c:v>
                </c:pt>
                <c:pt idx="48">
                  <c:v>2.5122399999999998</c:v>
                </c:pt>
                <c:pt idx="49">
                  <c:v>2.5406199999999997</c:v>
                </c:pt>
                <c:pt idx="50">
                  <c:v>2.569</c:v>
                </c:pt>
                <c:pt idx="51">
                  <c:v>2.5973799999999998</c:v>
                </c:pt>
                <c:pt idx="52">
                  <c:v>2.6257599999999996</c:v>
                </c:pt>
                <c:pt idx="53">
                  <c:v>2.6541399999999999</c:v>
                </c:pt>
                <c:pt idx="54">
                  <c:v>2.6825199999999998</c:v>
                </c:pt>
                <c:pt idx="55">
                  <c:v>2.7108999999999996</c:v>
                </c:pt>
                <c:pt idx="56">
                  <c:v>2.7392799999999999</c:v>
                </c:pt>
                <c:pt idx="57">
                  <c:v>2.7676599999999998</c:v>
                </c:pt>
                <c:pt idx="58">
                  <c:v>2.7960399999999996</c:v>
                </c:pt>
                <c:pt idx="59">
                  <c:v>2.8244199999999999</c:v>
                </c:pt>
                <c:pt idx="60">
                  <c:v>2.8527999999999998</c:v>
                </c:pt>
                <c:pt idx="61">
                  <c:v>2.8811799999999996</c:v>
                </c:pt>
                <c:pt idx="62">
                  <c:v>2.9095599999999999</c:v>
                </c:pt>
                <c:pt idx="63">
                  <c:v>2.9379399999999998</c:v>
                </c:pt>
                <c:pt idx="64">
                  <c:v>2.9663199999999996</c:v>
                </c:pt>
                <c:pt idx="65">
                  <c:v>2.9946999999999999</c:v>
                </c:pt>
                <c:pt idx="66">
                  <c:v>3.0230799999999998</c:v>
                </c:pt>
                <c:pt idx="67">
                  <c:v>3.0514599999999996</c:v>
                </c:pt>
                <c:pt idx="68">
                  <c:v>3.0798399999999999</c:v>
                </c:pt>
                <c:pt idx="69">
                  <c:v>3.1082199999999998</c:v>
                </c:pt>
                <c:pt idx="70">
                  <c:v>3.1365999999999996</c:v>
                </c:pt>
                <c:pt idx="71">
                  <c:v>3.1649799999999999</c:v>
                </c:pt>
                <c:pt idx="72">
                  <c:v>3.1933599999999998</c:v>
                </c:pt>
                <c:pt idx="73">
                  <c:v>3.2217399999999996</c:v>
                </c:pt>
                <c:pt idx="74">
                  <c:v>3.2501199999999999</c:v>
                </c:pt>
                <c:pt idx="75">
                  <c:v>3.2784999999999997</c:v>
                </c:pt>
                <c:pt idx="76">
                  <c:v>3.3068799999999996</c:v>
                </c:pt>
                <c:pt idx="77">
                  <c:v>3.3352599999999999</c:v>
                </c:pt>
                <c:pt idx="78">
                  <c:v>3.3636399999999997</c:v>
                </c:pt>
                <c:pt idx="79">
                  <c:v>3.3920199999999996</c:v>
                </c:pt>
                <c:pt idx="80">
                  <c:v>3.4203999999999999</c:v>
                </c:pt>
                <c:pt idx="81">
                  <c:v>3.4487799999999997</c:v>
                </c:pt>
                <c:pt idx="82">
                  <c:v>3.4771599999999996</c:v>
                </c:pt>
                <c:pt idx="83">
                  <c:v>3.5055399999999999</c:v>
                </c:pt>
                <c:pt idx="84">
                  <c:v>3.5339199999999997</c:v>
                </c:pt>
                <c:pt idx="85">
                  <c:v>3.5622999999999996</c:v>
                </c:pt>
                <c:pt idx="86">
                  <c:v>3.5906799999999999</c:v>
                </c:pt>
                <c:pt idx="87">
                  <c:v>3.6190599999999997</c:v>
                </c:pt>
                <c:pt idx="88">
                  <c:v>3.6474399999999996</c:v>
                </c:pt>
                <c:pt idx="89">
                  <c:v>3.6758199999999999</c:v>
                </c:pt>
                <c:pt idx="90">
                  <c:v>3.7041999999999997</c:v>
                </c:pt>
                <c:pt idx="91">
                  <c:v>3.7325799999999996</c:v>
                </c:pt>
                <c:pt idx="92">
                  <c:v>3.7609599999999999</c:v>
                </c:pt>
                <c:pt idx="93">
                  <c:v>3.7893399999999997</c:v>
                </c:pt>
                <c:pt idx="94">
                  <c:v>3.8177199999999996</c:v>
                </c:pt>
                <c:pt idx="95">
                  <c:v>3.8460999999999999</c:v>
                </c:pt>
                <c:pt idx="96">
                  <c:v>3.8744799999999997</c:v>
                </c:pt>
                <c:pt idx="97">
                  <c:v>3.9028599999999996</c:v>
                </c:pt>
                <c:pt idx="98">
                  <c:v>3.9312399999999998</c:v>
                </c:pt>
                <c:pt idx="99">
                  <c:v>3.9596199999999997</c:v>
                </c:pt>
                <c:pt idx="100">
                  <c:v>3.9879999999999995</c:v>
                </c:pt>
                <c:pt idx="101">
                  <c:v>4.0163799999999998</c:v>
                </c:pt>
                <c:pt idx="102">
                  <c:v>4.0447600000000001</c:v>
                </c:pt>
                <c:pt idx="103">
                  <c:v>4.0731399999999995</c:v>
                </c:pt>
                <c:pt idx="104">
                  <c:v>4.1015199999999998</c:v>
                </c:pt>
                <c:pt idx="105">
                  <c:v>4.1298999999999992</c:v>
                </c:pt>
                <c:pt idx="106">
                  <c:v>4.1582799999999995</c:v>
                </c:pt>
                <c:pt idx="107">
                  <c:v>4.1866599999999998</c:v>
                </c:pt>
                <c:pt idx="108">
                  <c:v>4.2150400000000001</c:v>
                </c:pt>
                <c:pt idx="109">
                  <c:v>4.2434199999999995</c:v>
                </c:pt>
                <c:pt idx="110">
                  <c:v>4.2717999999999998</c:v>
                </c:pt>
                <c:pt idx="111">
                  <c:v>4.3001799999999992</c:v>
                </c:pt>
                <c:pt idx="112">
                  <c:v>4.3285599999999995</c:v>
                </c:pt>
                <c:pt idx="113">
                  <c:v>4.3569399999999998</c:v>
                </c:pt>
                <c:pt idx="114">
                  <c:v>4.3853200000000001</c:v>
                </c:pt>
                <c:pt idx="115">
                  <c:v>4.4136999999999995</c:v>
                </c:pt>
                <c:pt idx="116">
                  <c:v>4.4420799999999998</c:v>
                </c:pt>
                <c:pt idx="117">
                  <c:v>4.4704599999999992</c:v>
                </c:pt>
                <c:pt idx="118">
                  <c:v>4.4988399999999995</c:v>
                </c:pt>
                <c:pt idx="119">
                  <c:v>4.5272199999999998</c:v>
                </c:pt>
                <c:pt idx="120">
                  <c:v>4.5556000000000001</c:v>
                </c:pt>
                <c:pt idx="121">
                  <c:v>4.5839799999999995</c:v>
                </c:pt>
                <c:pt idx="122">
                  <c:v>4.6123599999999998</c:v>
                </c:pt>
                <c:pt idx="123">
                  <c:v>4.6407399999999992</c:v>
                </c:pt>
                <c:pt idx="124">
                  <c:v>4.6691199999999995</c:v>
                </c:pt>
                <c:pt idx="125">
                  <c:v>4.6974999999999998</c:v>
                </c:pt>
                <c:pt idx="126">
                  <c:v>4.7258800000000001</c:v>
                </c:pt>
                <c:pt idx="127">
                  <c:v>4.7542599999999995</c:v>
                </c:pt>
                <c:pt idx="128">
                  <c:v>4.7826399999999998</c:v>
                </c:pt>
                <c:pt idx="129">
                  <c:v>4.8110199999999992</c:v>
                </c:pt>
                <c:pt idx="130">
                  <c:v>4.8393999999999995</c:v>
                </c:pt>
                <c:pt idx="131">
                  <c:v>4.8677799999999998</c:v>
                </c:pt>
                <c:pt idx="132">
                  <c:v>4.8961600000000001</c:v>
                </c:pt>
                <c:pt idx="133">
                  <c:v>4.9245399999999995</c:v>
                </c:pt>
                <c:pt idx="134">
                  <c:v>4.9529199999999998</c:v>
                </c:pt>
                <c:pt idx="135">
                  <c:v>4.9812999999999992</c:v>
                </c:pt>
                <c:pt idx="136">
                  <c:v>5.0096799999999995</c:v>
                </c:pt>
                <c:pt idx="137">
                  <c:v>5.0380599999999998</c:v>
                </c:pt>
                <c:pt idx="138">
                  <c:v>5.0664400000000001</c:v>
                </c:pt>
                <c:pt idx="139">
                  <c:v>5.0948199999999995</c:v>
                </c:pt>
                <c:pt idx="140">
                  <c:v>5.1231999999999998</c:v>
                </c:pt>
                <c:pt idx="141">
                  <c:v>5.1515799999999992</c:v>
                </c:pt>
                <c:pt idx="142">
                  <c:v>5.1799599999999995</c:v>
                </c:pt>
                <c:pt idx="143">
                  <c:v>5.2083399999999997</c:v>
                </c:pt>
                <c:pt idx="144">
                  <c:v>5.23672</c:v>
                </c:pt>
                <c:pt idx="145">
                  <c:v>5.2651000000000003</c:v>
                </c:pt>
                <c:pt idx="146">
                  <c:v>5.2934799999999989</c:v>
                </c:pt>
                <c:pt idx="147">
                  <c:v>5.3218599999999991</c:v>
                </c:pt>
                <c:pt idx="148">
                  <c:v>5.3502399999999994</c:v>
                </c:pt>
                <c:pt idx="149">
                  <c:v>5.3786199999999997</c:v>
                </c:pt>
                <c:pt idx="150">
                  <c:v>5.407</c:v>
                </c:pt>
                <c:pt idx="151">
                  <c:v>5.4353800000000003</c:v>
                </c:pt>
                <c:pt idx="152">
                  <c:v>5.4637599999999988</c:v>
                </c:pt>
                <c:pt idx="153">
                  <c:v>5.4921399999999991</c:v>
                </c:pt>
                <c:pt idx="154">
                  <c:v>5.5205199999999994</c:v>
                </c:pt>
                <c:pt idx="155">
                  <c:v>5.5488999999999997</c:v>
                </c:pt>
                <c:pt idx="156">
                  <c:v>5.57728</c:v>
                </c:pt>
                <c:pt idx="157">
                  <c:v>5.6056600000000003</c:v>
                </c:pt>
                <c:pt idx="158">
                  <c:v>5.6340399999999988</c:v>
                </c:pt>
                <c:pt idx="159">
                  <c:v>5.6624199999999991</c:v>
                </c:pt>
                <c:pt idx="160">
                  <c:v>5.6907999999999994</c:v>
                </c:pt>
                <c:pt idx="161">
                  <c:v>5.7191799999999997</c:v>
                </c:pt>
                <c:pt idx="162">
                  <c:v>5.74756</c:v>
                </c:pt>
                <c:pt idx="163">
                  <c:v>5.7759400000000003</c:v>
                </c:pt>
                <c:pt idx="164">
                  <c:v>5.8043199999999988</c:v>
                </c:pt>
                <c:pt idx="165">
                  <c:v>5.8326999999999991</c:v>
                </c:pt>
                <c:pt idx="166">
                  <c:v>5.8610799999999994</c:v>
                </c:pt>
                <c:pt idx="167">
                  <c:v>5.8894599999999997</c:v>
                </c:pt>
                <c:pt idx="168">
                  <c:v>5.91784</c:v>
                </c:pt>
                <c:pt idx="169">
                  <c:v>5.9462200000000003</c:v>
                </c:pt>
                <c:pt idx="170">
                  <c:v>5.9745999999999988</c:v>
                </c:pt>
                <c:pt idx="171">
                  <c:v>6.0029799999999991</c:v>
                </c:pt>
                <c:pt idx="172">
                  <c:v>6.0313599999999994</c:v>
                </c:pt>
                <c:pt idx="173">
                  <c:v>6.0597399999999997</c:v>
                </c:pt>
                <c:pt idx="174">
                  <c:v>6.08812</c:v>
                </c:pt>
                <c:pt idx="175">
                  <c:v>6.1165000000000003</c:v>
                </c:pt>
                <c:pt idx="176">
                  <c:v>6.1448799999999988</c:v>
                </c:pt>
                <c:pt idx="177">
                  <c:v>6.1732599999999991</c:v>
                </c:pt>
                <c:pt idx="178">
                  <c:v>6.2016399999999994</c:v>
                </c:pt>
                <c:pt idx="179">
                  <c:v>6.2300199999999997</c:v>
                </c:pt>
                <c:pt idx="180">
                  <c:v>6.2584</c:v>
                </c:pt>
                <c:pt idx="181">
                  <c:v>6.2867800000000003</c:v>
                </c:pt>
                <c:pt idx="182">
                  <c:v>6.3151599999999988</c:v>
                </c:pt>
                <c:pt idx="183">
                  <c:v>6.3435399999999991</c:v>
                </c:pt>
                <c:pt idx="184">
                  <c:v>6.3719199999999994</c:v>
                </c:pt>
                <c:pt idx="185">
                  <c:v>6.4002999999999997</c:v>
                </c:pt>
                <c:pt idx="186">
                  <c:v>6.4286799999999999</c:v>
                </c:pt>
                <c:pt idx="187">
                  <c:v>6.4570600000000002</c:v>
                </c:pt>
                <c:pt idx="188">
                  <c:v>6.4854399999999988</c:v>
                </c:pt>
                <c:pt idx="189">
                  <c:v>6.5138199999999991</c:v>
                </c:pt>
                <c:pt idx="190">
                  <c:v>6.5421999999999993</c:v>
                </c:pt>
                <c:pt idx="191">
                  <c:v>6.5705799999999996</c:v>
                </c:pt>
                <c:pt idx="192">
                  <c:v>6.5989599999999999</c:v>
                </c:pt>
                <c:pt idx="193">
                  <c:v>6.6273400000000002</c:v>
                </c:pt>
                <c:pt idx="194">
                  <c:v>6.6557199999999987</c:v>
                </c:pt>
                <c:pt idx="195">
                  <c:v>6.684099999999999</c:v>
                </c:pt>
                <c:pt idx="196">
                  <c:v>6.7124799999999993</c:v>
                </c:pt>
                <c:pt idx="197">
                  <c:v>6.7408599999999996</c:v>
                </c:pt>
                <c:pt idx="198">
                  <c:v>6.7692399999999999</c:v>
                </c:pt>
                <c:pt idx="199">
                  <c:v>6.7976200000000002</c:v>
                </c:pt>
                <c:pt idx="200">
                  <c:v>6.8259999999999987</c:v>
                </c:pt>
                <c:pt idx="201">
                  <c:v>6.854379999999999</c:v>
                </c:pt>
                <c:pt idx="202">
                  <c:v>6.8827599999999993</c:v>
                </c:pt>
                <c:pt idx="203">
                  <c:v>6.9111399999999996</c:v>
                </c:pt>
                <c:pt idx="204">
                  <c:v>6.9395199999999999</c:v>
                </c:pt>
                <c:pt idx="205">
                  <c:v>6.9679000000000002</c:v>
                </c:pt>
                <c:pt idx="206">
                  <c:v>6.9962799999999987</c:v>
                </c:pt>
                <c:pt idx="207">
                  <c:v>7.024659999999999</c:v>
                </c:pt>
                <c:pt idx="208">
                  <c:v>7.0530399999999993</c:v>
                </c:pt>
                <c:pt idx="209">
                  <c:v>7.0814199999999996</c:v>
                </c:pt>
                <c:pt idx="210">
                  <c:v>7.1097999999999999</c:v>
                </c:pt>
                <c:pt idx="211">
                  <c:v>7.1381800000000002</c:v>
                </c:pt>
                <c:pt idx="212">
                  <c:v>7.1665599999999987</c:v>
                </c:pt>
                <c:pt idx="213">
                  <c:v>7.194939999999999</c:v>
                </c:pt>
                <c:pt idx="214">
                  <c:v>7.2233199999999993</c:v>
                </c:pt>
                <c:pt idx="215">
                  <c:v>7.2516999999999996</c:v>
                </c:pt>
                <c:pt idx="216">
                  <c:v>7.2800799999999999</c:v>
                </c:pt>
                <c:pt idx="217">
                  <c:v>7.3084600000000002</c:v>
                </c:pt>
                <c:pt idx="218">
                  <c:v>7.3368399999999987</c:v>
                </c:pt>
                <c:pt idx="219">
                  <c:v>7.365219999999999</c:v>
                </c:pt>
                <c:pt idx="220">
                  <c:v>7.3935999999999993</c:v>
                </c:pt>
                <c:pt idx="221">
                  <c:v>7.4219799999999996</c:v>
                </c:pt>
                <c:pt idx="222">
                  <c:v>7.4503599999999999</c:v>
                </c:pt>
                <c:pt idx="223">
                  <c:v>7.4787400000000002</c:v>
                </c:pt>
                <c:pt idx="224">
                  <c:v>7.5071199999999987</c:v>
                </c:pt>
                <c:pt idx="225">
                  <c:v>7.535499999999999</c:v>
                </c:pt>
                <c:pt idx="226">
                  <c:v>7.5638799999999993</c:v>
                </c:pt>
                <c:pt idx="227">
                  <c:v>7.5922599999999996</c:v>
                </c:pt>
                <c:pt idx="228">
                  <c:v>7.6206399999999999</c:v>
                </c:pt>
                <c:pt idx="229">
                  <c:v>7.6490200000000002</c:v>
                </c:pt>
                <c:pt idx="230">
                  <c:v>7.6773999999999987</c:v>
                </c:pt>
                <c:pt idx="231">
                  <c:v>7.705779999999999</c:v>
                </c:pt>
                <c:pt idx="232">
                  <c:v>7.7341599999999993</c:v>
                </c:pt>
                <c:pt idx="233">
                  <c:v>7.7625399999999996</c:v>
                </c:pt>
                <c:pt idx="234">
                  <c:v>7.7909199999999998</c:v>
                </c:pt>
                <c:pt idx="235">
                  <c:v>7.8193000000000001</c:v>
                </c:pt>
                <c:pt idx="236">
                  <c:v>7.8476799999999987</c:v>
                </c:pt>
                <c:pt idx="237">
                  <c:v>7.876059999999999</c:v>
                </c:pt>
                <c:pt idx="238">
                  <c:v>7.9044399999999992</c:v>
                </c:pt>
                <c:pt idx="239">
                  <c:v>7.9328199999999995</c:v>
                </c:pt>
                <c:pt idx="240">
                  <c:v>7.9611999999999998</c:v>
                </c:pt>
                <c:pt idx="241">
                  <c:v>7.9895800000000001</c:v>
                </c:pt>
                <c:pt idx="242">
                  <c:v>8.0179599999999986</c:v>
                </c:pt>
                <c:pt idx="243">
                  <c:v>8.0463399999999989</c:v>
                </c:pt>
                <c:pt idx="244">
                  <c:v>8.0747199999999992</c:v>
                </c:pt>
                <c:pt idx="245">
                  <c:v>8.1030999999999995</c:v>
                </c:pt>
                <c:pt idx="246">
                  <c:v>8.1314799999999998</c:v>
                </c:pt>
                <c:pt idx="247">
                  <c:v>8.1598600000000001</c:v>
                </c:pt>
                <c:pt idx="248">
                  <c:v>8.1882399999999986</c:v>
                </c:pt>
                <c:pt idx="249">
                  <c:v>8.2166199999999989</c:v>
                </c:pt>
                <c:pt idx="250">
                  <c:v>8.2449999999999992</c:v>
                </c:pt>
                <c:pt idx="251">
                  <c:v>8.2733799999999995</c:v>
                </c:pt>
                <c:pt idx="252">
                  <c:v>8.3017599999999998</c:v>
                </c:pt>
                <c:pt idx="253">
                  <c:v>8.3301400000000001</c:v>
                </c:pt>
                <c:pt idx="254">
                  <c:v>8.3585199999999986</c:v>
                </c:pt>
                <c:pt idx="255">
                  <c:v>8.3868999999999989</c:v>
                </c:pt>
                <c:pt idx="256">
                  <c:v>8.4152799999999992</c:v>
                </c:pt>
                <c:pt idx="257">
                  <c:v>8.4436599999999995</c:v>
                </c:pt>
                <c:pt idx="258">
                  <c:v>8.4720399999999998</c:v>
                </c:pt>
                <c:pt idx="259">
                  <c:v>8.5004200000000001</c:v>
                </c:pt>
                <c:pt idx="260">
                  <c:v>8.5287999999999986</c:v>
                </c:pt>
                <c:pt idx="261">
                  <c:v>8.5571799999999989</c:v>
                </c:pt>
                <c:pt idx="262">
                  <c:v>8.5855599999999992</c:v>
                </c:pt>
                <c:pt idx="263">
                  <c:v>8.6139399999999995</c:v>
                </c:pt>
                <c:pt idx="264">
                  <c:v>8.6423199999999998</c:v>
                </c:pt>
                <c:pt idx="265">
                  <c:v>8.6707000000000001</c:v>
                </c:pt>
                <c:pt idx="266">
                  <c:v>8.6990799999999986</c:v>
                </c:pt>
                <c:pt idx="267">
                  <c:v>8.7274599999999989</c:v>
                </c:pt>
                <c:pt idx="268">
                  <c:v>8.7558399999999992</c:v>
                </c:pt>
                <c:pt idx="269">
                  <c:v>8.7842199999999995</c:v>
                </c:pt>
                <c:pt idx="270">
                  <c:v>8.8125999999999998</c:v>
                </c:pt>
                <c:pt idx="271">
                  <c:v>8.8409800000000001</c:v>
                </c:pt>
                <c:pt idx="272">
                  <c:v>8.8693599999999986</c:v>
                </c:pt>
                <c:pt idx="273">
                  <c:v>8.8977399999999989</c:v>
                </c:pt>
                <c:pt idx="274">
                  <c:v>8.9261199999999992</c:v>
                </c:pt>
                <c:pt idx="275">
                  <c:v>8.9544999999999995</c:v>
                </c:pt>
                <c:pt idx="276">
                  <c:v>8.9828799999999998</c:v>
                </c:pt>
                <c:pt idx="277">
                  <c:v>9.01126</c:v>
                </c:pt>
                <c:pt idx="278">
                  <c:v>9.0396399999999986</c:v>
                </c:pt>
                <c:pt idx="279">
                  <c:v>9.0680199999999989</c:v>
                </c:pt>
                <c:pt idx="280">
                  <c:v>9.0963999999999992</c:v>
                </c:pt>
                <c:pt idx="281">
                  <c:v>9.1247799999999994</c:v>
                </c:pt>
                <c:pt idx="282">
                  <c:v>9.1531599999999997</c:v>
                </c:pt>
                <c:pt idx="283">
                  <c:v>9.18154</c:v>
                </c:pt>
                <c:pt idx="284">
                  <c:v>9.2099200000000003</c:v>
                </c:pt>
                <c:pt idx="285">
                  <c:v>9.2383000000000006</c:v>
                </c:pt>
                <c:pt idx="286">
                  <c:v>9.2666799999999991</c:v>
                </c:pt>
                <c:pt idx="287">
                  <c:v>9.2950599999999994</c:v>
                </c:pt>
                <c:pt idx="288">
                  <c:v>9.3234399999999997</c:v>
                </c:pt>
                <c:pt idx="289">
                  <c:v>9.35182</c:v>
                </c:pt>
                <c:pt idx="290">
                  <c:v>9.3802000000000003</c:v>
                </c:pt>
                <c:pt idx="291">
                  <c:v>9.4085800000000006</c:v>
                </c:pt>
                <c:pt idx="292">
                  <c:v>9.4369599999999991</c:v>
                </c:pt>
                <c:pt idx="293">
                  <c:v>9.4653399999999994</c:v>
                </c:pt>
                <c:pt idx="294">
                  <c:v>9.4937199999999997</c:v>
                </c:pt>
                <c:pt idx="295">
                  <c:v>9.5221</c:v>
                </c:pt>
                <c:pt idx="296">
                  <c:v>9.5504800000000003</c:v>
                </c:pt>
                <c:pt idx="297">
                  <c:v>9.5788600000000006</c:v>
                </c:pt>
                <c:pt idx="298">
                  <c:v>9.6072399999999991</c:v>
                </c:pt>
                <c:pt idx="299">
                  <c:v>9.6356199999999994</c:v>
                </c:pt>
                <c:pt idx="300">
                  <c:v>9.6639999999999997</c:v>
                </c:pt>
                <c:pt idx="301">
                  <c:v>9.69238</c:v>
                </c:pt>
                <c:pt idx="302">
                  <c:v>9.7207600000000003</c:v>
                </c:pt>
                <c:pt idx="303">
                  <c:v>9.7491400000000006</c:v>
                </c:pt>
                <c:pt idx="304">
                  <c:v>9.7775199999999991</c:v>
                </c:pt>
                <c:pt idx="305">
                  <c:v>9.8058999999999994</c:v>
                </c:pt>
                <c:pt idx="306">
                  <c:v>9.8342799999999997</c:v>
                </c:pt>
                <c:pt idx="307">
                  <c:v>9.86266</c:v>
                </c:pt>
                <c:pt idx="308">
                  <c:v>9.8910400000000003</c:v>
                </c:pt>
                <c:pt idx="309">
                  <c:v>9.9194200000000006</c:v>
                </c:pt>
                <c:pt idx="310">
                  <c:v>9.9477999999999991</c:v>
                </c:pt>
                <c:pt idx="311">
                  <c:v>9.9761799999999994</c:v>
                </c:pt>
                <c:pt idx="312">
                  <c:v>10.00456</c:v>
                </c:pt>
                <c:pt idx="313">
                  <c:v>10.03294</c:v>
                </c:pt>
                <c:pt idx="314">
                  <c:v>10.06132</c:v>
                </c:pt>
                <c:pt idx="315">
                  <c:v>10.089700000000001</c:v>
                </c:pt>
                <c:pt idx="316">
                  <c:v>10.118079999999999</c:v>
                </c:pt>
                <c:pt idx="317">
                  <c:v>10.146459999999999</c:v>
                </c:pt>
                <c:pt idx="318">
                  <c:v>10.17484</c:v>
                </c:pt>
                <c:pt idx="319">
                  <c:v>10.20322</c:v>
                </c:pt>
                <c:pt idx="320">
                  <c:v>10.2316</c:v>
                </c:pt>
                <c:pt idx="321">
                  <c:v>10.259980000000001</c:v>
                </c:pt>
                <c:pt idx="322">
                  <c:v>10.288359999999999</c:v>
                </c:pt>
                <c:pt idx="323">
                  <c:v>10.316739999999999</c:v>
                </c:pt>
                <c:pt idx="324">
                  <c:v>10.34512</c:v>
                </c:pt>
                <c:pt idx="325">
                  <c:v>10.3735</c:v>
                </c:pt>
                <c:pt idx="326">
                  <c:v>10.40188</c:v>
                </c:pt>
                <c:pt idx="327">
                  <c:v>10.430260000000001</c:v>
                </c:pt>
                <c:pt idx="328">
                  <c:v>10.458639999999999</c:v>
                </c:pt>
                <c:pt idx="329">
                  <c:v>10.487019999999999</c:v>
                </c:pt>
                <c:pt idx="330">
                  <c:v>10.5154</c:v>
                </c:pt>
                <c:pt idx="331">
                  <c:v>10.54378</c:v>
                </c:pt>
                <c:pt idx="332">
                  <c:v>10.57216</c:v>
                </c:pt>
                <c:pt idx="333">
                  <c:v>10.600540000000001</c:v>
                </c:pt>
                <c:pt idx="334">
                  <c:v>10.628919999999999</c:v>
                </c:pt>
                <c:pt idx="335">
                  <c:v>10.657299999999999</c:v>
                </c:pt>
                <c:pt idx="336">
                  <c:v>10.68568</c:v>
                </c:pt>
                <c:pt idx="337">
                  <c:v>10.71406</c:v>
                </c:pt>
                <c:pt idx="338">
                  <c:v>10.74244</c:v>
                </c:pt>
                <c:pt idx="339">
                  <c:v>10.770820000000001</c:v>
                </c:pt>
                <c:pt idx="340">
                  <c:v>10.799199999999999</c:v>
                </c:pt>
                <c:pt idx="341">
                  <c:v>10.827579999999999</c:v>
                </c:pt>
                <c:pt idx="342">
                  <c:v>10.85596</c:v>
                </c:pt>
                <c:pt idx="343">
                  <c:v>10.88434</c:v>
                </c:pt>
                <c:pt idx="344">
                  <c:v>10.91272</c:v>
                </c:pt>
                <c:pt idx="345">
                  <c:v>10.9411</c:v>
                </c:pt>
                <c:pt idx="346">
                  <c:v>10.969479999999999</c:v>
                </c:pt>
                <c:pt idx="347">
                  <c:v>10.997859999999999</c:v>
                </c:pt>
                <c:pt idx="348">
                  <c:v>11.02624</c:v>
                </c:pt>
                <c:pt idx="349">
                  <c:v>11.05462</c:v>
                </c:pt>
                <c:pt idx="350">
                  <c:v>11.083</c:v>
                </c:pt>
                <c:pt idx="351">
                  <c:v>11.11138</c:v>
                </c:pt>
                <c:pt idx="352">
                  <c:v>11.139759999999999</c:v>
                </c:pt>
                <c:pt idx="353">
                  <c:v>11.168139999999999</c:v>
                </c:pt>
                <c:pt idx="354">
                  <c:v>11.19652</c:v>
                </c:pt>
                <c:pt idx="355">
                  <c:v>11.2249</c:v>
                </c:pt>
                <c:pt idx="356">
                  <c:v>11.25328</c:v>
                </c:pt>
                <c:pt idx="357">
                  <c:v>11.28166</c:v>
                </c:pt>
                <c:pt idx="358">
                  <c:v>11.310039999999999</c:v>
                </c:pt>
                <c:pt idx="359">
                  <c:v>11.338419999999999</c:v>
                </c:pt>
                <c:pt idx="360">
                  <c:v>11.3668</c:v>
                </c:pt>
                <c:pt idx="361">
                  <c:v>11.39518</c:v>
                </c:pt>
                <c:pt idx="362">
                  <c:v>11.42356</c:v>
                </c:pt>
                <c:pt idx="363">
                  <c:v>11.45194</c:v>
                </c:pt>
                <c:pt idx="364">
                  <c:v>11.480319999999999</c:v>
                </c:pt>
                <c:pt idx="365">
                  <c:v>11.508699999999999</c:v>
                </c:pt>
                <c:pt idx="366">
                  <c:v>11.53708</c:v>
                </c:pt>
                <c:pt idx="367">
                  <c:v>11.56546</c:v>
                </c:pt>
                <c:pt idx="368">
                  <c:v>11.59384</c:v>
                </c:pt>
                <c:pt idx="369">
                  <c:v>11.62222</c:v>
                </c:pt>
                <c:pt idx="370">
                  <c:v>11.650599999999999</c:v>
                </c:pt>
                <c:pt idx="371">
                  <c:v>11.678979999999999</c:v>
                </c:pt>
                <c:pt idx="372">
                  <c:v>11.70736</c:v>
                </c:pt>
                <c:pt idx="373">
                  <c:v>11.73574</c:v>
                </c:pt>
                <c:pt idx="374">
                  <c:v>11.76412</c:v>
                </c:pt>
                <c:pt idx="375">
                  <c:v>11.7925</c:v>
                </c:pt>
                <c:pt idx="376">
                  <c:v>11.820879999999999</c:v>
                </c:pt>
                <c:pt idx="377">
                  <c:v>11.849259999999999</c:v>
                </c:pt>
                <c:pt idx="378">
                  <c:v>11.87764</c:v>
                </c:pt>
                <c:pt idx="379">
                  <c:v>11.90602</c:v>
                </c:pt>
                <c:pt idx="380">
                  <c:v>11.9344</c:v>
                </c:pt>
                <c:pt idx="381">
                  <c:v>11.96278</c:v>
                </c:pt>
                <c:pt idx="382">
                  <c:v>11.991159999999999</c:v>
                </c:pt>
                <c:pt idx="383">
                  <c:v>12.019539999999999</c:v>
                </c:pt>
                <c:pt idx="384">
                  <c:v>12.04792</c:v>
                </c:pt>
                <c:pt idx="385">
                  <c:v>12.0763</c:v>
                </c:pt>
                <c:pt idx="386">
                  <c:v>12.10468</c:v>
                </c:pt>
                <c:pt idx="387">
                  <c:v>12.13306</c:v>
                </c:pt>
                <c:pt idx="388">
                  <c:v>12.161439999999999</c:v>
                </c:pt>
                <c:pt idx="389">
                  <c:v>12.189819999999999</c:v>
                </c:pt>
                <c:pt idx="390">
                  <c:v>12.2182</c:v>
                </c:pt>
                <c:pt idx="391">
                  <c:v>12.24658</c:v>
                </c:pt>
                <c:pt idx="392">
                  <c:v>12.27496</c:v>
                </c:pt>
                <c:pt idx="393">
                  <c:v>12.30334</c:v>
                </c:pt>
                <c:pt idx="394">
                  <c:v>12.331719999999999</c:v>
                </c:pt>
                <c:pt idx="395">
                  <c:v>12.360099999999999</c:v>
                </c:pt>
                <c:pt idx="396">
                  <c:v>12.388479999999999</c:v>
                </c:pt>
                <c:pt idx="397">
                  <c:v>12.41686</c:v>
                </c:pt>
                <c:pt idx="398">
                  <c:v>12.44524</c:v>
                </c:pt>
                <c:pt idx="399">
                  <c:v>12.47362</c:v>
                </c:pt>
                <c:pt idx="400">
                  <c:v>12.501999999999999</c:v>
                </c:pt>
                <c:pt idx="401">
                  <c:v>12.530379999999999</c:v>
                </c:pt>
                <c:pt idx="402">
                  <c:v>12.558759999999999</c:v>
                </c:pt>
                <c:pt idx="403">
                  <c:v>12.58714</c:v>
                </c:pt>
                <c:pt idx="404">
                  <c:v>12.61552</c:v>
                </c:pt>
                <c:pt idx="405">
                  <c:v>12.6439</c:v>
                </c:pt>
                <c:pt idx="406">
                  <c:v>12.672279999999999</c:v>
                </c:pt>
                <c:pt idx="407">
                  <c:v>12.700659999999999</c:v>
                </c:pt>
                <c:pt idx="408">
                  <c:v>12.729039999999999</c:v>
                </c:pt>
                <c:pt idx="409">
                  <c:v>12.75742</c:v>
                </c:pt>
                <c:pt idx="410">
                  <c:v>12.7858</c:v>
                </c:pt>
                <c:pt idx="411">
                  <c:v>12.81418</c:v>
                </c:pt>
                <c:pt idx="412">
                  <c:v>12.842559999999999</c:v>
                </c:pt>
                <c:pt idx="413">
                  <c:v>12.870939999999999</c:v>
                </c:pt>
                <c:pt idx="414">
                  <c:v>12.899319999999999</c:v>
                </c:pt>
                <c:pt idx="415">
                  <c:v>12.9277</c:v>
                </c:pt>
                <c:pt idx="416">
                  <c:v>12.95608</c:v>
                </c:pt>
                <c:pt idx="417">
                  <c:v>12.98446</c:v>
                </c:pt>
                <c:pt idx="418">
                  <c:v>13.012839999999999</c:v>
                </c:pt>
                <c:pt idx="419">
                  <c:v>13.041219999999999</c:v>
                </c:pt>
                <c:pt idx="420">
                  <c:v>13.069599999999999</c:v>
                </c:pt>
                <c:pt idx="421">
                  <c:v>13.09798</c:v>
                </c:pt>
                <c:pt idx="422">
                  <c:v>13.12636</c:v>
                </c:pt>
                <c:pt idx="423">
                  <c:v>13.15474</c:v>
                </c:pt>
                <c:pt idx="424">
                  <c:v>13.183119999999999</c:v>
                </c:pt>
                <c:pt idx="425">
                  <c:v>13.211499999999999</c:v>
                </c:pt>
                <c:pt idx="426">
                  <c:v>13.239879999999999</c:v>
                </c:pt>
                <c:pt idx="427">
                  <c:v>13.26826</c:v>
                </c:pt>
                <c:pt idx="428">
                  <c:v>13.29664</c:v>
                </c:pt>
                <c:pt idx="429">
                  <c:v>13.32502</c:v>
                </c:pt>
                <c:pt idx="430">
                  <c:v>13.353399999999999</c:v>
                </c:pt>
                <c:pt idx="431">
                  <c:v>13.381779999999999</c:v>
                </c:pt>
                <c:pt idx="432">
                  <c:v>13.410159999999999</c:v>
                </c:pt>
                <c:pt idx="433">
                  <c:v>13.43854</c:v>
                </c:pt>
                <c:pt idx="434">
                  <c:v>13.46692</c:v>
                </c:pt>
                <c:pt idx="435">
                  <c:v>13.4953</c:v>
                </c:pt>
                <c:pt idx="436">
                  <c:v>13.523679999999999</c:v>
                </c:pt>
                <c:pt idx="437">
                  <c:v>13.552059999999999</c:v>
                </c:pt>
                <c:pt idx="438">
                  <c:v>13.580439999999999</c:v>
                </c:pt>
                <c:pt idx="439">
                  <c:v>13.60882</c:v>
                </c:pt>
                <c:pt idx="440">
                  <c:v>13.6372</c:v>
                </c:pt>
                <c:pt idx="441">
                  <c:v>13.66558</c:v>
                </c:pt>
                <c:pt idx="442">
                  <c:v>13.693959999999999</c:v>
                </c:pt>
                <c:pt idx="443">
                  <c:v>13.722339999999999</c:v>
                </c:pt>
                <c:pt idx="444">
                  <c:v>13.750719999999999</c:v>
                </c:pt>
                <c:pt idx="445">
                  <c:v>13.7791</c:v>
                </c:pt>
                <c:pt idx="446">
                  <c:v>13.80748</c:v>
                </c:pt>
                <c:pt idx="447">
                  <c:v>13.83586</c:v>
                </c:pt>
                <c:pt idx="448">
                  <c:v>13.864239999999999</c:v>
                </c:pt>
                <c:pt idx="449">
                  <c:v>13.892619999999999</c:v>
                </c:pt>
                <c:pt idx="450">
                  <c:v>13.920999999999999</c:v>
                </c:pt>
                <c:pt idx="451">
                  <c:v>13.94938</c:v>
                </c:pt>
                <c:pt idx="452">
                  <c:v>13.97776</c:v>
                </c:pt>
                <c:pt idx="453">
                  <c:v>14.00614</c:v>
                </c:pt>
                <c:pt idx="454">
                  <c:v>14.034519999999999</c:v>
                </c:pt>
                <c:pt idx="455">
                  <c:v>14.062899999999999</c:v>
                </c:pt>
                <c:pt idx="456">
                  <c:v>14.091279999999999</c:v>
                </c:pt>
                <c:pt idx="457">
                  <c:v>14.11966</c:v>
                </c:pt>
                <c:pt idx="458">
                  <c:v>14.14804</c:v>
                </c:pt>
                <c:pt idx="459">
                  <c:v>14.17642</c:v>
                </c:pt>
                <c:pt idx="460">
                  <c:v>14.204799999999999</c:v>
                </c:pt>
                <c:pt idx="461">
                  <c:v>14.233179999999999</c:v>
                </c:pt>
                <c:pt idx="462">
                  <c:v>14.261559999999999</c:v>
                </c:pt>
                <c:pt idx="463">
                  <c:v>14.28994</c:v>
                </c:pt>
                <c:pt idx="464">
                  <c:v>14.31832</c:v>
                </c:pt>
                <c:pt idx="465">
                  <c:v>14.3467</c:v>
                </c:pt>
                <c:pt idx="466">
                  <c:v>14.375079999999999</c:v>
                </c:pt>
                <c:pt idx="467">
                  <c:v>14.403459999999999</c:v>
                </c:pt>
                <c:pt idx="468">
                  <c:v>14.431839999999999</c:v>
                </c:pt>
                <c:pt idx="469">
                  <c:v>14.46022</c:v>
                </c:pt>
                <c:pt idx="470">
                  <c:v>14.4886</c:v>
                </c:pt>
                <c:pt idx="471">
                  <c:v>14.51698</c:v>
                </c:pt>
                <c:pt idx="472">
                  <c:v>14.545359999999999</c:v>
                </c:pt>
                <c:pt idx="473">
                  <c:v>14.573739999999999</c:v>
                </c:pt>
                <c:pt idx="474">
                  <c:v>14.602119999999999</c:v>
                </c:pt>
                <c:pt idx="475">
                  <c:v>14.6305</c:v>
                </c:pt>
                <c:pt idx="476">
                  <c:v>14.65888</c:v>
                </c:pt>
                <c:pt idx="477">
                  <c:v>14.68726</c:v>
                </c:pt>
                <c:pt idx="478">
                  <c:v>14.715639999999999</c:v>
                </c:pt>
                <c:pt idx="479">
                  <c:v>14.744019999999999</c:v>
                </c:pt>
                <c:pt idx="480">
                  <c:v>14.772399999999999</c:v>
                </c:pt>
                <c:pt idx="481">
                  <c:v>14.80078</c:v>
                </c:pt>
                <c:pt idx="482">
                  <c:v>14.82916</c:v>
                </c:pt>
                <c:pt idx="483">
                  <c:v>14.85754</c:v>
                </c:pt>
                <c:pt idx="484">
                  <c:v>14.885919999999999</c:v>
                </c:pt>
                <c:pt idx="485">
                  <c:v>14.914299999999999</c:v>
                </c:pt>
                <c:pt idx="486">
                  <c:v>14.942679999999999</c:v>
                </c:pt>
                <c:pt idx="487">
                  <c:v>14.97106</c:v>
                </c:pt>
                <c:pt idx="488">
                  <c:v>14.99944</c:v>
                </c:pt>
                <c:pt idx="489">
                  <c:v>15.02782</c:v>
                </c:pt>
                <c:pt idx="490">
                  <c:v>15.056199999999999</c:v>
                </c:pt>
                <c:pt idx="491">
                  <c:v>15.084579999999999</c:v>
                </c:pt>
                <c:pt idx="492">
                  <c:v>15.112959999999999</c:v>
                </c:pt>
                <c:pt idx="493">
                  <c:v>15.14134</c:v>
                </c:pt>
                <c:pt idx="494">
                  <c:v>15.16972</c:v>
                </c:pt>
                <c:pt idx="495">
                  <c:v>15.1981</c:v>
                </c:pt>
                <c:pt idx="496">
                  <c:v>15.226479999999999</c:v>
                </c:pt>
                <c:pt idx="497">
                  <c:v>15.254859999999999</c:v>
                </c:pt>
                <c:pt idx="498">
                  <c:v>15.283239999999999</c:v>
                </c:pt>
                <c:pt idx="499">
                  <c:v>15.31162</c:v>
                </c:pt>
                <c:pt idx="500">
                  <c:v>15.34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44-4846-B2C4-3F4EFFB1E6FC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08AAAAEE-2EA1-4AC2-8058-2F4604C4C8CB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4344-4846-B2C4-3F4EFFB1E6F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55B32BE-68C7-4113-A694-111874A904D2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344-4846-B2C4-3F4EFFB1E6F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917A73F-9D5E-4806-B1E0-9126E714411D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344-4846-B2C4-3F4EFFB1E6F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7410480-6D5B-4DC7-807E-66FD54076325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344-4846-B2C4-3F4EFFB1E6F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4344-4846-B2C4-3F4EFFB1E6F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4344-4846-B2C4-3F4EFFB1E6F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4344-4846-B2C4-3F4EFFB1E6FC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'410.B0'!$K$9:$K$15</c:f>
              <c:numCache>
                <c:formatCode>General</c:formatCode>
                <c:ptCount val="7"/>
                <c:pt idx="0">
                  <c:v>7306</c:v>
                </c:pt>
                <c:pt idx="1">
                  <c:v>8573</c:v>
                </c:pt>
                <c:pt idx="2">
                  <c:v>9681</c:v>
                </c:pt>
                <c:pt idx="3">
                  <c:v>7699</c:v>
                </c:pt>
              </c:numCache>
            </c:numRef>
          </c:xVal>
          <c:yVal>
            <c:numRef>
              <c:f>'410.B0'!$L$9:$L$15</c:f>
              <c:numCache>
                <c:formatCode>0.00</c:formatCode>
                <c:ptCount val="7"/>
                <c:pt idx="0">
                  <c:v>10.57474</c:v>
                </c:pt>
                <c:pt idx="1">
                  <c:v>12.20917</c:v>
                </c:pt>
                <c:pt idx="2">
                  <c:v>13.638489999999999</c:v>
                </c:pt>
                <c:pt idx="3">
                  <c:v>11.081709999999999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'410.B0'!$I$9:$I$15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4344-4846-B2C4-3F4EFFB1E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'412.A0'!$Y$5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'412.A0'!$X$6:$X$506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75</c:v>
                </c:pt>
                <c:pt idx="6">
                  <c:v>90</c:v>
                </c:pt>
                <c:pt idx="7">
                  <c:v>105</c:v>
                </c:pt>
                <c:pt idx="8">
                  <c:v>120</c:v>
                </c:pt>
                <c:pt idx="9">
                  <c:v>135</c:v>
                </c:pt>
                <c:pt idx="10">
                  <c:v>150</c:v>
                </c:pt>
                <c:pt idx="11">
                  <c:v>165</c:v>
                </c:pt>
                <c:pt idx="12">
                  <c:v>180</c:v>
                </c:pt>
                <c:pt idx="13">
                  <c:v>195</c:v>
                </c:pt>
                <c:pt idx="14">
                  <c:v>210</c:v>
                </c:pt>
                <c:pt idx="15">
                  <c:v>225</c:v>
                </c:pt>
                <c:pt idx="16">
                  <c:v>240</c:v>
                </c:pt>
                <c:pt idx="17">
                  <c:v>255</c:v>
                </c:pt>
                <c:pt idx="18">
                  <c:v>270</c:v>
                </c:pt>
                <c:pt idx="19">
                  <c:v>285</c:v>
                </c:pt>
                <c:pt idx="20">
                  <c:v>300</c:v>
                </c:pt>
                <c:pt idx="21">
                  <c:v>315</c:v>
                </c:pt>
                <c:pt idx="22">
                  <c:v>330</c:v>
                </c:pt>
                <c:pt idx="23">
                  <c:v>345</c:v>
                </c:pt>
                <c:pt idx="24">
                  <c:v>360</c:v>
                </c:pt>
                <c:pt idx="25">
                  <c:v>375</c:v>
                </c:pt>
                <c:pt idx="26">
                  <c:v>390</c:v>
                </c:pt>
                <c:pt idx="27">
                  <c:v>405</c:v>
                </c:pt>
                <c:pt idx="28">
                  <c:v>420</c:v>
                </c:pt>
                <c:pt idx="29">
                  <c:v>435</c:v>
                </c:pt>
                <c:pt idx="30">
                  <c:v>450</c:v>
                </c:pt>
                <c:pt idx="31">
                  <c:v>465</c:v>
                </c:pt>
                <c:pt idx="32">
                  <c:v>480</c:v>
                </c:pt>
                <c:pt idx="33">
                  <c:v>495</c:v>
                </c:pt>
                <c:pt idx="34">
                  <c:v>510</c:v>
                </c:pt>
                <c:pt idx="35">
                  <c:v>525</c:v>
                </c:pt>
                <c:pt idx="36">
                  <c:v>540</c:v>
                </c:pt>
                <c:pt idx="37">
                  <c:v>555</c:v>
                </c:pt>
                <c:pt idx="38">
                  <c:v>570</c:v>
                </c:pt>
                <c:pt idx="39">
                  <c:v>585</c:v>
                </c:pt>
                <c:pt idx="40">
                  <c:v>600</c:v>
                </c:pt>
                <c:pt idx="41">
                  <c:v>615</c:v>
                </c:pt>
                <c:pt idx="42">
                  <c:v>630</c:v>
                </c:pt>
                <c:pt idx="43">
                  <c:v>645</c:v>
                </c:pt>
                <c:pt idx="44">
                  <c:v>660</c:v>
                </c:pt>
                <c:pt idx="45">
                  <c:v>675</c:v>
                </c:pt>
                <c:pt idx="46">
                  <c:v>690</c:v>
                </c:pt>
                <c:pt idx="47">
                  <c:v>705</c:v>
                </c:pt>
                <c:pt idx="48">
                  <c:v>720</c:v>
                </c:pt>
                <c:pt idx="49">
                  <c:v>735</c:v>
                </c:pt>
                <c:pt idx="50">
                  <c:v>750</c:v>
                </c:pt>
                <c:pt idx="51">
                  <c:v>765</c:v>
                </c:pt>
                <c:pt idx="52">
                  <c:v>780</c:v>
                </c:pt>
                <c:pt idx="53">
                  <c:v>795</c:v>
                </c:pt>
                <c:pt idx="54">
                  <c:v>810</c:v>
                </c:pt>
                <c:pt idx="55">
                  <c:v>825</c:v>
                </c:pt>
                <c:pt idx="56">
                  <c:v>840</c:v>
                </c:pt>
                <c:pt idx="57">
                  <c:v>855</c:v>
                </c:pt>
                <c:pt idx="58">
                  <c:v>870</c:v>
                </c:pt>
                <c:pt idx="59">
                  <c:v>885</c:v>
                </c:pt>
                <c:pt idx="60">
                  <c:v>900</c:v>
                </c:pt>
                <c:pt idx="61">
                  <c:v>915</c:v>
                </c:pt>
                <c:pt idx="62">
                  <c:v>930</c:v>
                </c:pt>
                <c:pt idx="63">
                  <c:v>945</c:v>
                </c:pt>
                <c:pt idx="64">
                  <c:v>960</c:v>
                </c:pt>
                <c:pt idx="65">
                  <c:v>975</c:v>
                </c:pt>
                <c:pt idx="66">
                  <c:v>990</c:v>
                </c:pt>
                <c:pt idx="67">
                  <c:v>1005</c:v>
                </c:pt>
                <c:pt idx="68">
                  <c:v>1020</c:v>
                </c:pt>
                <c:pt idx="69">
                  <c:v>1035</c:v>
                </c:pt>
                <c:pt idx="70">
                  <c:v>1050</c:v>
                </c:pt>
                <c:pt idx="71">
                  <c:v>1065</c:v>
                </c:pt>
                <c:pt idx="72">
                  <c:v>1080</c:v>
                </c:pt>
                <c:pt idx="73">
                  <c:v>1095</c:v>
                </c:pt>
                <c:pt idx="74">
                  <c:v>1110</c:v>
                </c:pt>
                <c:pt idx="75">
                  <c:v>1125</c:v>
                </c:pt>
                <c:pt idx="76">
                  <c:v>1140</c:v>
                </c:pt>
                <c:pt idx="77">
                  <c:v>1155</c:v>
                </c:pt>
                <c:pt idx="78">
                  <c:v>1170</c:v>
                </c:pt>
                <c:pt idx="79">
                  <c:v>1185</c:v>
                </c:pt>
                <c:pt idx="80">
                  <c:v>1200</c:v>
                </c:pt>
                <c:pt idx="81">
                  <c:v>1215</c:v>
                </c:pt>
                <c:pt idx="82">
                  <c:v>1230</c:v>
                </c:pt>
                <c:pt idx="83">
                  <c:v>1245</c:v>
                </c:pt>
                <c:pt idx="84">
                  <c:v>1260</c:v>
                </c:pt>
                <c:pt idx="85">
                  <c:v>1275</c:v>
                </c:pt>
                <c:pt idx="86">
                  <c:v>1290</c:v>
                </c:pt>
                <c:pt idx="87">
                  <c:v>1305</c:v>
                </c:pt>
                <c:pt idx="88">
                  <c:v>1320</c:v>
                </c:pt>
                <c:pt idx="89">
                  <c:v>1335</c:v>
                </c:pt>
                <c:pt idx="90">
                  <c:v>1350</c:v>
                </c:pt>
                <c:pt idx="91">
                  <c:v>1365</c:v>
                </c:pt>
                <c:pt idx="92">
                  <c:v>1380</c:v>
                </c:pt>
                <c:pt idx="93">
                  <c:v>1395</c:v>
                </c:pt>
                <c:pt idx="94">
                  <c:v>1410</c:v>
                </c:pt>
                <c:pt idx="95">
                  <c:v>1425</c:v>
                </c:pt>
                <c:pt idx="96">
                  <c:v>1440</c:v>
                </c:pt>
                <c:pt idx="97">
                  <c:v>1455</c:v>
                </c:pt>
                <c:pt idx="98">
                  <c:v>1470</c:v>
                </c:pt>
                <c:pt idx="99">
                  <c:v>1485</c:v>
                </c:pt>
                <c:pt idx="100">
                  <c:v>1500</c:v>
                </c:pt>
                <c:pt idx="101">
                  <c:v>1515</c:v>
                </c:pt>
                <c:pt idx="102">
                  <c:v>1530</c:v>
                </c:pt>
                <c:pt idx="103">
                  <c:v>1545</c:v>
                </c:pt>
                <c:pt idx="104">
                  <c:v>1560</c:v>
                </c:pt>
                <c:pt idx="105">
                  <c:v>1575</c:v>
                </c:pt>
                <c:pt idx="106">
                  <c:v>1590</c:v>
                </c:pt>
                <c:pt idx="107">
                  <c:v>1605</c:v>
                </c:pt>
                <c:pt idx="108">
                  <c:v>1620</c:v>
                </c:pt>
                <c:pt idx="109">
                  <c:v>1635</c:v>
                </c:pt>
                <c:pt idx="110">
                  <c:v>1650</c:v>
                </c:pt>
                <c:pt idx="111">
                  <c:v>1665</c:v>
                </c:pt>
                <c:pt idx="112">
                  <c:v>1680</c:v>
                </c:pt>
                <c:pt idx="113">
                  <c:v>1695</c:v>
                </c:pt>
                <c:pt idx="114">
                  <c:v>1710</c:v>
                </c:pt>
                <c:pt idx="115">
                  <c:v>1725</c:v>
                </c:pt>
                <c:pt idx="116">
                  <c:v>1740</c:v>
                </c:pt>
                <c:pt idx="117">
                  <c:v>1755</c:v>
                </c:pt>
                <c:pt idx="118">
                  <c:v>1770</c:v>
                </c:pt>
                <c:pt idx="119">
                  <c:v>1785</c:v>
                </c:pt>
                <c:pt idx="120">
                  <c:v>1800</c:v>
                </c:pt>
                <c:pt idx="121">
                  <c:v>1815</c:v>
                </c:pt>
                <c:pt idx="122">
                  <c:v>1830</c:v>
                </c:pt>
                <c:pt idx="123">
                  <c:v>1845</c:v>
                </c:pt>
                <c:pt idx="124">
                  <c:v>1860</c:v>
                </c:pt>
                <c:pt idx="125">
                  <c:v>1875</c:v>
                </c:pt>
                <c:pt idx="126">
                  <c:v>1890</c:v>
                </c:pt>
                <c:pt idx="127">
                  <c:v>1905</c:v>
                </c:pt>
                <c:pt idx="128">
                  <c:v>1920</c:v>
                </c:pt>
                <c:pt idx="129">
                  <c:v>1935</c:v>
                </c:pt>
                <c:pt idx="130">
                  <c:v>1950</c:v>
                </c:pt>
                <c:pt idx="131">
                  <c:v>1965</c:v>
                </c:pt>
                <c:pt idx="132">
                  <c:v>1980</c:v>
                </c:pt>
                <c:pt idx="133">
                  <c:v>1995</c:v>
                </c:pt>
                <c:pt idx="134">
                  <c:v>2010</c:v>
                </c:pt>
                <c:pt idx="135">
                  <c:v>2025</c:v>
                </c:pt>
                <c:pt idx="136">
                  <c:v>2040</c:v>
                </c:pt>
                <c:pt idx="137">
                  <c:v>2055</c:v>
                </c:pt>
                <c:pt idx="138">
                  <c:v>2070</c:v>
                </c:pt>
                <c:pt idx="139">
                  <c:v>2085</c:v>
                </c:pt>
                <c:pt idx="140">
                  <c:v>2100</c:v>
                </c:pt>
                <c:pt idx="141">
                  <c:v>2115</c:v>
                </c:pt>
                <c:pt idx="142">
                  <c:v>2130</c:v>
                </c:pt>
                <c:pt idx="143">
                  <c:v>2145</c:v>
                </c:pt>
                <c:pt idx="144">
                  <c:v>2160</c:v>
                </c:pt>
                <c:pt idx="145">
                  <c:v>2175</c:v>
                </c:pt>
                <c:pt idx="146">
                  <c:v>2190</c:v>
                </c:pt>
                <c:pt idx="147">
                  <c:v>2205</c:v>
                </c:pt>
                <c:pt idx="148">
                  <c:v>2220</c:v>
                </c:pt>
                <c:pt idx="149">
                  <c:v>2235</c:v>
                </c:pt>
                <c:pt idx="150">
                  <c:v>2250</c:v>
                </c:pt>
                <c:pt idx="151">
                  <c:v>2265</c:v>
                </c:pt>
                <c:pt idx="152">
                  <c:v>2280</c:v>
                </c:pt>
                <c:pt idx="153">
                  <c:v>2295</c:v>
                </c:pt>
                <c:pt idx="154">
                  <c:v>2310</c:v>
                </c:pt>
                <c:pt idx="155">
                  <c:v>2325</c:v>
                </c:pt>
                <c:pt idx="156">
                  <c:v>2340</c:v>
                </c:pt>
                <c:pt idx="157">
                  <c:v>2355</c:v>
                </c:pt>
                <c:pt idx="158">
                  <c:v>2370</c:v>
                </c:pt>
                <c:pt idx="159">
                  <c:v>2385</c:v>
                </c:pt>
                <c:pt idx="160">
                  <c:v>2400</c:v>
                </c:pt>
                <c:pt idx="161">
                  <c:v>2415</c:v>
                </c:pt>
                <c:pt idx="162">
                  <c:v>2430</c:v>
                </c:pt>
                <c:pt idx="163">
                  <c:v>2445</c:v>
                </c:pt>
                <c:pt idx="164">
                  <c:v>2460</c:v>
                </c:pt>
                <c:pt idx="165">
                  <c:v>2475</c:v>
                </c:pt>
                <c:pt idx="166">
                  <c:v>2490</c:v>
                </c:pt>
                <c:pt idx="167">
                  <c:v>2505</c:v>
                </c:pt>
                <c:pt idx="168">
                  <c:v>2520</c:v>
                </c:pt>
                <c:pt idx="169">
                  <c:v>2535</c:v>
                </c:pt>
                <c:pt idx="170">
                  <c:v>2550</c:v>
                </c:pt>
                <c:pt idx="171">
                  <c:v>2565</c:v>
                </c:pt>
                <c:pt idx="172">
                  <c:v>2580</c:v>
                </c:pt>
                <c:pt idx="173">
                  <c:v>2595</c:v>
                </c:pt>
                <c:pt idx="174">
                  <c:v>2610</c:v>
                </c:pt>
                <c:pt idx="175">
                  <c:v>2625</c:v>
                </c:pt>
                <c:pt idx="176">
                  <c:v>2640</c:v>
                </c:pt>
                <c:pt idx="177">
                  <c:v>2655</c:v>
                </c:pt>
                <c:pt idx="178">
                  <c:v>2670</c:v>
                </c:pt>
                <c:pt idx="179">
                  <c:v>2685</c:v>
                </c:pt>
                <c:pt idx="180">
                  <c:v>2700</c:v>
                </c:pt>
                <c:pt idx="181">
                  <c:v>2715</c:v>
                </c:pt>
                <c:pt idx="182">
                  <c:v>2730</c:v>
                </c:pt>
                <c:pt idx="183">
                  <c:v>2745</c:v>
                </c:pt>
                <c:pt idx="184">
                  <c:v>2760</c:v>
                </c:pt>
                <c:pt idx="185">
                  <c:v>2775</c:v>
                </c:pt>
                <c:pt idx="186">
                  <c:v>2790</c:v>
                </c:pt>
                <c:pt idx="187">
                  <c:v>2805</c:v>
                </c:pt>
                <c:pt idx="188">
                  <c:v>2820</c:v>
                </c:pt>
                <c:pt idx="189">
                  <c:v>2835</c:v>
                </c:pt>
                <c:pt idx="190">
                  <c:v>2850</c:v>
                </c:pt>
                <c:pt idx="191">
                  <c:v>2865</c:v>
                </c:pt>
                <c:pt idx="192">
                  <c:v>2880</c:v>
                </c:pt>
                <c:pt idx="193">
                  <c:v>2895</c:v>
                </c:pt>
                <c:pt idx="194">
                  <c:v>2910</c:v>
                </c:pt>
                <c:pt idx="195">
                  <c:v>2925</c:v>
                </c:pt>
                <c:pt idx="196">
                  <c:v>2940</c:v>
                </c:pt>
                <c:pt idx="197">
                  <c:v>2955</c:v>
                </c:pt>
                <c:pt idx="198">
                  <c:v>2970</c:v>
                </c:pt>
                <c:pt idx="199">
                  <c:v>2985</c:v>
                </c:pt>
                <c:pt idx="200">
                  <c:v>3000</c:v>
                </c:pt>
                <c:pt idx="201">
                  <c:v>3015</c:v>
                </c:pt>
                <c:pt idx="202">
                  <c:v>3030</c:v>
                </c:pt>
                <c:pt idx="203">
                  <c:v>3045</c:v>
                </c:pt>
                <c:pt idx="204">
                  <c:v>3060</c:v>
                </c:pt>
                <c:pt idx="205">
                  <c:v>3075</c:v>
                </c:pt>
                <c:pt idx="206">
                  <c:v>3090</c:v>
                </c:pt>
                <c:pt idx="207">
                  <c:v>3105</c:v>
                </c:pt>
                <c:pt idx="208">
                  <c:v>3120</c:v>
                </c:pt>
                <c:pt idx="209">
                  <c:v>3135</c:v>
                </c:pt>
                <c:pt idx="210">
                  <c:v>3150</c:v>
                </c:pt>
                <c:pt idx="211">
                  <c:v>3165</c:v>
                </c:pt>
                <c:pt idx="212">
                  <c:v>3180</c:v>
                </c:pt>
                <c:pt idx="213">
                  <c:v>3195</c:v>
                </c:pt>
                <c:pt idx="214">
                  <c:v>3210</c:v>
                </c:pt>
                <c:pt idx="215">
                  <c:v>3225</c:v>
                </c:pt>
                <c:pt idx="216">
                  <c:v>3240</c:v>
                </c:pt>
                <c:pt idx="217">
                  <c:v>3255</c:v>
                </c:pt>
                <c:pt idx="218">
                  <c:v>3270</c:v>
                </c:pt>
                <c:pt idx="219">
                  <c:v>3285</c:v>
                </c:pt>
                <c:pt idx="220">
                  <c:v>3300</c:v>
                </c:pt>
                <c:pt idx="221">
                  <c:v>3315</c:v>
                </c:pt>
                <c:pt idx="222">
                  <c:v>3330</c:v>
                </c:pt>
                <c:pt idx="223">
                  <c:v>3345</c:v>
                </c:pt>
                <c:pt idx="224">
                  <c:v>3360</c:v>
                </c:pt>
                <c:pt idx="225">
                  <c:v>3375</c:v>
                </c:pt>
                <c:pt idx="226">
                  <c:v>3390</c:v>
                </c:pt>
                <c:pt idx="227">
                  <c:v>3405</c:v>
                </c:pt>
                <c:pt idx="228">
                  <c:v>3420</c:v>
                </c:pt>
                <c:pt idx="229">
                  <c:v>3435</c:v>
                </c:pt>
                <c:pt idx="230">
                  <c:v>3450</c:v>
                </c:pt>
                <c:pt idx="231">
                  <c:v>3465</c:v>
                </c:pt>
                <c:pt idx="232">
                  <c:v>3480</c:v>
                </c:pt>
                <c:pt idx="233">
                  <c:v>3495</c:v>
                </c:pt>
                <c:pt idx="234">
                  <c:v>3510</c:v>
                </c:pt>
                <c:pt idx="235">
                  <c:v>3525</c:v>
                </c:pt>
                <c:pt idx="236">
                  <c:v>3540</c:v>
                </c:pt>
                <c:pt idx="237">
                  <c:v>3555</c:v>
                </c:pt>
                <c:pt idx="238">
                  <c:v>3570</c:v>
                </c:pt>
                <c:pt idx="239">
                  <c:v>3585</c:v>
                </c:pt>
                <c:pt idx="240">
                  <c:v>3600</c:v>
                </c:pt>
                <c:pt idx="241">
                  <c:v>3615</c:v>
                </c:pt>
                <c:pt idx="242">
                  <c:v>3630</c:v>
                </c:pt>
                <c:pt idx="243">
                  <c:v>3645</c:v>
                </c:pt>
                <c:pt idx="244">
                  <c:v>3660</c:v>
                </c:pt>
                <c:pt idx="245">
                  <c:v>3675</c:v>
                </c:pt>
                <c:pt idx="246">
                  <c:v>3690</c:v>
                </c:pt>
                <c:pt idx="247">
                  <c:v>3705</c:v>
                </c:pt>
                <c:pt idx="248">
                  <c:v>3720</c:v>
                </c:pt>
                <c:pt idx="249">
                  <c:v>3735</c:v>
                </c:pt>
                <c:pt idx="250">
                  <c:v>3750</c:v>
                </c:pt>
                <c:pt idx="251">
                  <c:v>3765</c:v>
                </c:pt>
                <c:pt idx="252">
                  <c:v>3780</c:v>
                </c:pt>
                <c:pt idx="253">
                  <c:v>3795</c:v>
                </c:pt>
                <c:pt idx="254">
                  <c:v>3810</c:v>
                </c:pt>
                <c:pt idx="255">
                  <c:v>3825</c:v>
                </c:pt>
                <c:pt idx="256">
                  <c:v>3840</c:v>
                </c:pt>
                <c:pt idx="257">
                  <c:v>3855</c:v>
                </c:pt>
                <c:pt idx="258">
                  <c:v>3870</c:v>
                </c:pt>
                <c:pt idx="259">
                  <c:v>3885</c:v>
                </c:pt>
                <c:pt idx="260">
                  <c:v>3900</c:v>
                </c:pt>
                <c:pt idx="261">
                  <c:v>3915</c:v>
                </c:pt>
                <c:pt idx="262">
                  <c:v>3930</c:v>
                </c:pt>
                <c:pt idx="263">
                  <c:v>3945</c:v>
                </c:pt>
                <c:pt idx="264">
                  <c:v>3960</c:v>
                </c:pt>
                <c:pt idx="265">
                  <c:v>3975</c:v>
                </c:pt>
                <c:pt idx="266">
                  <c:v>3990</c:v>
                </c:pt>
                <c:pt idx="267">
                  <c:v>4005</c:v>
                </c:pt>
                <c:pt idx="268">
                  <c:v>4020</c:v>
                </c:pt>
                <c:pt idx="269">
                  <c:v>4035</c:v>
                </c:pt>
                <c:pt idx="270">
                  <c:v>4050</c:v>
                </c:pt>
                <c:pt idx="271">
                  <c:v>4065</c:v>
                </c:pt>
                <c:pt idx="272">
                  <c:v>4080</c:v>
                </c:pt>
                <c:pt idx="273">
                  <c:v>4095</c:v>
                </c:pt>
                <c:pt idx="274">
                  <c:v>4110</c:v>
                </c:pt>
                <c:pt idx="275">
                  <c:v>4125</c:v>
                </c:pt>
                <c:pt idx="276">
                  <c:v>4140</c:v>
                </c:pt>
                <c:pt idx="277">
                  <c:v>4155</c:v>
                </c:pt>
                <c:pt idx="278">
                  <c:v>4170</c:v>
                </c:pt>
                <c:pt idx="279">
                  <c:v>4185</c:v>
                </c:pt>
                <c:pt idx="280">
                  <c:v>4200</c:v>
                </c:pt>
                <c:pt idx="281">
                  <c:v>4215</c:v>
                </c:pt>
                <c:pt idx="282">
                  <c:v>4230</c:v>
                </c:pt>
                <c:pt idx="283">
                  <c:v>4245</c:v>
                </c:pt>
                <c:pt idx="284">
                  <c:v>4260</c:v>
                </c:pt>
                <c:pt idx="285">
                  <c:v>4275</c:v>
                </c:pt>
                <c:pt idx="286">
                  <c:v>4290</c:v>
                </c:pt>
                <c:pt idx="287">
                  <c:v>4305</c:v>
                </c:pt>
                <c:pt idx="288">
                  <c:v>4320</c:v>
                </c:pt>
                <c:pt idx="289">
                  <c:v>4335</c:v>
                </c:pt>
                <c:pt idx="290">
                  <c:v>4350</c:v>
                </c:pt>
                <c:pt idx="291">
                  <c:v>4365</c:v>
                </c:pt>
                <c:pt idx="292">
                  <c:v>4380</c:v>
                </c:pt>
                <c:pt idx="293">
                  <c:v>4395</c:v>
                </c:pt>
                <c:pt idx="294">
                  <c:v>4410</c:v>
                </c:pt>
                <c:pt idx="295">
                  <c:v>4425</c:v>
                </c:pt>
                <c:pt idx="296">
                  <c:v>4440</c:v>
                </c:pt>
                <c:pt idx="297">
                  <c:v>4455</c:v>
                </c:pt>
                <c:pt idx="298">
                  <c:v>4470</c:v>
                </c:pt>
                <c:pt idx="299">
                  <c:v>4485</c:v>
                </c:pt>
                <c:pt idx="300">
                  <c:v>4500</c:v>
                </c:pt>
                <c:pt idx="301">
                  <c:v>4515</c:v>
                </c:pt>
                <c:pt idx="302">
                  <c:v>4530</c:v>
                </c:pt>
                <c:pt idx="303">
                  <c:v>4545</c:v>
                </c:pt>
                <c:pt idx="304">
                  <c:v>4560</c:v>
                </c:pt>
                <c:pt idx="305">
                  <c:v>4575</c:v>
                </c:pt>
                <c:pt idx="306">
                  <c:v>4590</c:v>
                </c:pt>
                <c:pt idx="307">
                  <c:v>4605</c:v>
                </c:pt>
                <c:pt idx="308">
                  <c:v>4620</c:v>
                </c:pt>
                <c:pt idx="309">
                  <c:v>4635</c:v>
                </c:pt>
                <c:pt idx="310">
                  <c:v>4650</c:v>
                </c:pt>
                <c:pt idx="311">
                  <c:v>4665</c:v>
                </c:pt>
                <c:pt idx="312">
                  <c:v>4680</c:v>
                </c:pt>
                <c:pt idx="313">
                  <c:v>4695</c:v>
                </c:pt>
                <c:pt idx="314">
                  <c:v>4710</c:v>
                </c:pt>
                <c:pt idx="315">
                  <c:v>4725</c:v>
                </c:pt>
                <c:pt idx="316">
                  <c:v>4740</c:v>
                </c:pt>
                <c:pt idx="317">
                  <c:v>4755</c:v>
                </c:pt>
                <c:pt idx="318">
                  <c:v>4770</c:v>
                </c:pt>
                <c:pt idx="319">
                  <c:v>4785</c:v>
                </c:pt>
                <c:pt idx="320">
                  <c:v>4800</c:v>
                </c:pt>
                <c:pt idx="321">
                  <c:v>4815</c:v>
                </c:pt>
                <c:pt idx="322">
                  <c:v>4830</c:v>
                </c:pt>
                <c:pt idx="323">
                  <c:v>4845</c:v>
                </c:pt>
                <c:pt idx="324">
                  <c:v>4860</c:v>
                </c:pt>
                <c:pt idx="325">
                  <c:v>4875</c:v>
                </c:pt>
                <c:pt idx="326">
                  <c:v>4890</c:v>
                </c:pt>
                <c:pt idx="327">
                  <c:v>4905</c:v>
                </c:pt>
                <c:pt idx="328">
                  <c:v>4920</c:v>
                </c:pt>
                <c:pt idx="329">
                  <c:v>4935</c:v>
                </c:pt>
                <c:pt idx="330">
                  <c:v>4950</c:v>
                </c:pt>
                <c:pt idx="331">
                  <c:v>4965</c:v>
                </c:pt>
                <c:pt idx="332">
                  <c:v>4980</c:v>
                </c:pt>
                <c:pt idx="333">
                  <c:v>4995</c:v>
                </c:pt>
                <c:pt idx="334">
                  <c:v>5010</c:v>
                </c:pt>
                <c:pt idx="335">
                  <c:v>5025</c:v>
                </c:pt>
                <c:pt idx="336">
                  <c:v>5040</c:v>
                </c:pt>
                <c:pt idx="337">
                  <c:v>5055</c:v>
                </c:pt>
                <c:pt idx="338">
                  <c:v>5070</c:v>
                </c:pt>
                <c:pt idx="339">
                  <c:v>5085</c:v>
                </c:pt>
                <c:pt idx="340">
                  <c:v>5100</c:v>
                </c:pt>
                <c:pt idx="341">
                  <c:v>5115</c:v>
                </c:pt>
                <c:pt idx="342">
                  <c:v>5130</c:v>
                </c:pt>
                <c:pt idx="343">
                  <c:v>5145</c:v>
                </c:pt>
                <c:pt idx="344">
                  <c:v>5160</c:v>
                </c:pt>
                <c:pt idx="345">
                  <c:v>5175</c:v>
                </c:pt>
                <c:pt idx="346">
                  <c:v>5190</c:v>
                </c:pt>
                <c:pt idx="347">
                  <c:v>5205</c:v>
                </c:pt>
                <c:pt idx="348">
                  <c:v>5220</c:v>
                </c:pt>
                <c:pt idx="349">
                  <c:v>5235</c:v>
                </c:pt>
                <c:pt idx="350">
                  <c:v>5250</c:v>
                </c:pt>
                <c:pt idx="351">
                  <c:v>5265</c:v>
                </c:pt>
                <c:pt idx="352">
                  <c:v>5280</c:v>
                </c:pt>
                <c:pt idx="353">
                  <c:v>5295</c:v>
                </c:pt>
                <c:pt idx="354">
                  <c:v>5310</c:v>
                </c:pt>
                <c:pt idx="355">
                  <c:v>5325</c:v>
                </c:pt>
                <c:pt idx="356">
                  <c:v>5340</c:v>
                </c:pt>
                <c:pt idx="357">
                  <c:v>5355</c:v>
                </c:pt>
                <c:pt idx="358">
                  <c:v>5370</c:v>
                </c:pt>
                <c:pt idx="359">
                  <c:v>5385</c:v>
                </c:pt>
                <c:pt idx="360">
                  <c:v>5400</c:v>
                </c:pt>
                <c:pt idx="361">
                  <c:v>5415</c:v>
                </c:pt>
                <c:pt idx="362">
                  <c:v>5430</c:v>
                </c:pt>
                <c:pt idx="363">
                  <c:v>5445</c:v>
                </c:pt>
                <c:pt idx="364">
                  <c:v>5460</c:v>
                </c:pt>
                <c:pt idx="365">
                  <c:v>5475</c:v>
                </c:pt>
                <c:pt idx="366">
                  <c:v>5490</c:v>
                </c:pt>
                <c:pt idx="367">
                  <c:v>5505</c:v>
                </c:pt>
                <c:pt idx="368">
                  <c:v>5520</c:v>
                </c:pt>
                <c:pt idx="369">
                  <c:v>5535</c:v>
                </c:pt>
                <c:pt idx="370">
                  <c:v>5550</c:v>
                </c:pt>
                <c:pt idx="371">
                  <c:v>5565</c:v>
                </c:pt>
                <c:pt idx="372">
                  <c:v>5580</c:v>
                </c:pt>
                <c:pt idx="373">
                  <c:v>5595</c:v>
                </c:pt>
                <c:pt idx="374">
                  <c:v>5610</c:v>
                </c:pt>
                <c:pt idx="375">
                  <c:v>5625</c:v>
                </c:pt>
                <c:pt idx="376">
                  <c:v>5640</c:v>
                </c:pt>
                <c:pt idx="377">
                  <c:v>5655</c:v>
                </c:pt>
                <c:pt idx="378">
                  <c:v>5670</c:v>
                </c:pt>
                <c:pt idx="379">
                  <c:v>5685</c:v>
                </c:pt>
                <c:pt idx="380">
                  <c:v>5700</c:v>
                </c:pt>
                <c:pt idx="381">
                  <c:v>5715</c:v>
                </c:pt>
                <c:pt idx="382">
                  <c:v>5730</c:v>
                </c:pt>
                <c:pt idx="383">
                  <c:v>5745</c:v>
                </c:pt>
                <c:pt idx="384">
                  <c:v>5760</c:v>
                </c:pt>
                <c:pt idx="385">
                  <c:v>5775</c:v>
                </c:pt>
                <c:pt idx="386">
                  <c:v>5790</c:v>
                </c:pt>
                <c:pt idx="387">
                  <c:v>5805</c:v>
                </c:pt>
                <c:pt idx="388">
                  <c:v>5820</c:v>
                </c:pt>
                <c:pt idx="389">
                  <c:v>5835</c:v>
                </c:pt>
                <c:pt idx="390">
                  <c:v>5850</c:v>
                </c:pt>
                <c:pt idx="391">
                  <c:v>5865</c:v>
                </c:pt>
                <c:pt idx="392">
                  <c:v>5880</c:v>
                </c:pt>
                <c:pt idx="393">
                  <c:v>5895</c:v>
                </c:pt>
                <c:pt idx="394">
                  <c:v>5910</c:v>
                </c:pt>
                <c:pt idx="395">
                  <c:v>5925</c:v>
                </c:pt>
                <c:pt idx="396">
                  <c:v>5940</c:v>
                </c:pt>
                <c:pt idx="397">
                  <c:v>5955</c:v>
                </c:pt>
                <c:pt idx="398">
                  <c:v>5970</c:v>
                </c:pt>
                <c:pt idx="399">
                  <c:v>5985</c:v>
                </c:pt>
                <c:pt idx="400">
                  <c:v>6000</c:v>
                </c:pt>
                <c:pt idx="401">
                  <c:v>6015</c:v>
                </c:pt>
                <c:pt idx="402">
                  <c:v>6030</c:v>
                </c:pt>
                <c:pt idx="403">
                  <c:v>6045</c:v>
                </c:pt>
                <c:pt idx="404">
                  <c:v>6060</c:v>
                </c:pt>
                <c:pt idx="405">
                  <c:v>6075</c:v>
                </c:pt>
                <c:pt idx="406">
                  <c:v>6090</c:v>
                </c:pt>
                <c:pt idx="407">
                  <c:v>6105</c:v>
                </c:pt>
                <c:pt idx="408">
                  <c:v>6120</c:v>
                </c:pt>
                <c:pt idx="409">
                  <c:v>6135</c:v>
                </c:pt>
                <c:pt idx="410">
                  <c:v>6150</c:v>
                </c:pt>
                <c:pt idx="411">
                  <c:v>6165</c:v>
                </c:pt>
                <c:pt idx="412">
                  <c:v>6180</c:v>
                </c:pt>
                <c:pt idx="413">
                  <c:v>6195</c:v>
                </c:pt>
                <c:pt idx="414">
                  <c:v>6210</c:v>
                </c:pt>
                <c:pt idx="415">
                  <c:v>6225</c:v>
                </c:pt>
                <c:pt idx="416">
                  <c:v>6240</c:v>
                </c:pt>
                <c:pt idx="417">
                  <c:v>6255</c:v>
                </c:pt>
                <c:pt idx="418">
                  <c:v>6270</c:v>
                </c:pt>
                <c:pt idx="419">
                  <c:v>6285</c:v>
                </c:pt>
                <c:pt idx="420">
                  <c:v>6300</c:v>
                </c:pt>
                <c:pt idx="421">
                  <c:v>6315</c:v>
                </c:pt>
                <c:pt idx="422">
                  <c:v>6330</c:v>
                </c:pt>
                <c:pt idx="423">
                  <c:v>6345</c:v>
                </c:pt>
                <c:pt idx="424">
                  <c:v>6360</c:v>
                </c:pt>
                <c:pt idx="425">
                  <c:v>6375</c:v>
                </c:pt>
                <c:pt idx="426">
                  <c:v>6390</c:v>
                </c:pt>
                <c:pt idx="427">
                  <c:v>6405</c:v>
                </c:pt>
                <c:pt idx="428">
                  <c:v>6420</c:v>
                </c:pt>
                <c:pt idx="429">
                  <c:v>6435</c:v>
                </c:pt>
                <c:pt idx="430">
                  <c:v>6450</c:v>
                </c:pt>
                <c:pt idx="431">
                  <c:v>6465</c:v>
                </c:pt>
                <c:pt idx="432">
                  <c:v>6480</c:v>
                </c:pt>
                <c:pt idx="433">
                  <c:v>6495</c:v>
                </c:pt>
                <c:pt idx="434">
                  <c:v>6510</c:v>
                </c:pt>
                <c:pt idx="435">
                  <c:v>6525</c:v>
                </c:pt>
                <c:pt idx="436">
                  <c:v>6540</c:v>
                </c:pt>
                <c:pt idx="437">
                  <c:v>6555</c:v>
                </c:pt>
                <c:pt idx="438">
                  <c:v>6570</c:v>
                </c:pt>
                <c:pt idx="439">
                  <c:v>6585</c:v>
                </c:pt>
                <c:pt idx="440">
                  <c:v>6600</c:v>
                </c:pt>
                <c:pt idx="441">
                  <c:v>6615</c:v>
                </c:pt>
                <c:pt idx="442">
                  <c:v>6630</c:v>
                </c:pt>
                <c:pt idx="443">
                  <c:v>6645</c:v>
                </c:pt>
                <c:pt idx="444">
                  <c:v>6660</c:v>
                </c:pt>
                <c:pt idx="445">
                  <c:v>6675</c:v>
                </c:pt>
                <c:pt idx="446">
                  <c:v>6690</c:v>
                </c:pt>
                <c:pt idx="447">
                  <c:v>6705</c:v>
                </c:pt>
                <c:pt idx="448">
                  <c:v>6720</c:v>
                </c:pt>
                <c:pt idx="449">
                  <c:v>6735</c:v>
                </c:pt>
                <c:pt idx="450">
                  <c:v>6750</c:v>
                </c:pt>
                <c:pt idx="451">
                  <c:v>6765</c:v>
                </c:pt>
                <c:pt idx="452">
                  <c:v>6780</c:v>
                </c:pt>
                <c:pt idx="453">
                  <c:v>6795</c:v>
                </c:pt>
                <c:pt idx="454">
                  <c:v>6810</c:v>
                </c:pt>
                <c:pt idx="455">
                  <c:v>6825</c:v>
                </c:pt>
                <c:pt idx="456">
                  <c:v>6840</c:v>
                </c:pt>
                <c:pt idx="457">
                  <c:v>6855</c:v>
                </c:pt>
                <c:pt idx="458">
                  <c:v>6870</c:v>
                </c:pt>
                <c:pt idx="459">
                  <c:v>6885</c:v>
                </c:pt>
                <c:pt idx="460">
                  <c:v>6900</c:v>
                </c:pt>
                <c:pt idx="461">
                  <c:v>6915</c:v>
                </c:pt>
                <c:pt idx="462">
                  <c:v>6930</c:v>
                </c:pt>
                <c:pt idx="463">
                  <c:v>6945</c:v>
                </c:pt>
                <c:pt idx="464">
                  <c:v>6960</c:v>
                </c:pt>
                <c:pt idx="465">
                  <c:v>6975</c:v>
                </c:pt>
                <c:pt idx="466">
                  <c:v>6990</c:v>
                </c:pt>
                <c:pt idx="467">
                  <c:v>7005</c:v>
                </c:pt>
                <c:pt idx="468">
                  <c:v>7020</c:v>
                </c:pt>
                <c:pt idx="469">
                  <c:v>7035</c:v>
                </c:pt>
                <c:pt idx="470">
                  <c:v>7050</c:v>
                </c:pt>
                <c:pt idx="471">
                  <c:v>7065</c:v>
                </c:pt>
                <c:pt idx="472">
                  <c:v>7080</c:v>
                </c:pt>
                <c:pt idx="473">
                  <c:v>7095</c:v>
                </c:pt>
                <c:pt idx="474">
                  <c:v>7110</c:v>
                </c:pt>
                <c:pt idx="475">
                  <c:v>7125</c:v>
                </c:pt>
                <c:pt idx="476">
                  <c:v>7140</c:v>
                </c:pt>
                <c:pt idx="477">
                  <c:v>7155</c:v>
                </c:pt>
                <c:pt idx="478">
                  <c:v>7170</c:v>
                </c:pt>
                <c:pt idx="479">
                  <c:v>7185</c:v>
                </c:pt>
                <c:pt idx="480">
                  <c:v>7200</c:v>
                </c:pt>
                <c:pt idx="481">
                  <c:v>7215</c:v>
                </c:pt>
                <c:pt idx="482">
                  <c:v>7230</c:v>
                </c:pt>
                <c:pt idx="483">
                  <c:v>7245</c:v>
                </c:pt>
                <c:pt idx="484">
                  <c:v>7260</c:v>
                </c:pt>
                <c:pt idx="485">
                  <c:v>7275</c:v>
                </c:pt>
                <c:pt idx="486">
                  <c:v>7290</c:v>
                </c:pt>
                <c:pt idx="487">
                  <c:v>7305</c:v>
                </c:pt>
                <c:pt idx="488">
                  <c:v>7320</c:v>
                </c:pt>
                <c:pt idx="489">
                  <c:v>7335</c:v>
                </c:pt>
                <c:pt idx="490">
                  <c:v>7350</c:v>
                </c:pt>
                <c:pt idx="491">
                  <c:v>7365</c:v>
                </c:pt>
                <c:pt idx="492">
                  <c:v>7380</c:v>
                </c:pt>
                <c:pt idx="493">
                  <c:v>7395</c:v>
                </c:pt>
                <c:pt idx="494">
                  <c:v>7410</c:v>
                </c:pt>
                <c:pt idx="495">
                  <c:v>7425</c:v>
                </c:pt>
                <c:pt idx="496">
                  <c:v>7440</c:v>
                </c:pt>
                <c:pt idx="497">
                  <c:v>7455</c:v>
                </c:pt>
                <c:pt idx="498">
                  <c:v>7470</c:v>
                </c:pt>
                <c:pt idx="499">
                  <c:v>7485</c:v>
                </c:pt>
                <c:pt idx="500">
                  <c:v>7500</c:v>
                </c:pt>
              </c:numCache>
            </c:numRef>
          </c:xVal>
          <c:yVal>
            <c:numRef>
              <c:f>'412.A0'!$Y$6:$Y$506</c:f>
              <c:numCache>
                <c:formatCode>0.00</c:formatCode>
                <c:ptCount val="501"/>
                <c:pt idx="0">
                  <c:v>0</c:v>
                </c:pt>
                <c:pt idx="1">
                  <c:v>2.3174999999999998E-2</c:v>
                </c:pt>
                <c:pt idx="2">
                  <c:v>4.6349999999999995E-2</c:v>
                </c:pt>
                <c:pt idx="3">
                  <c:v>6.9525000000000003E-2</c:v>
                </c:pt>
                <c:pt idx="4">
                  <c:v>9.2699999999999991E-2</c:v>
                </c:pt>
                <c:pt idx="5">
                  <c:v>0.11587499999999999</c:v>
                </c:pt>
                <c:pt idx="6">
                  <c:v>0.13905000000000001</c:v>
                </c:pt>
                <c:pt idx="7">
                  <c:v>0.16222499999999998</c:v>
                </c:pt>
                <c:pt idx="8">
                  <c:v>0.18539999999999998</c:v>
                </c:pt>
                <c:pt idx="9">
                  <c:v>0.20857499999999998</c:v>
                </c:pt>
                <c:pt idx="10">
                  <c:v>0.23174999999999998</c:v>
                </c:pt>
                <c:pt idx="11">
                  <c:v>0.25492500000000001</c:v>
                </c:pt>
                <c:pt idx="12">
                  <c:v>0.27810000000000001</c:v>
                </c:pt>
                <c:pt idx="13">
                  <c:v>0.30127499999999996</c:v>
                </c:pt>
                <c:pt idx="14">
                  <c:v>0.32444999999999996</c:v>
                </c:pt>
                <c:pt idx="15">
                  <c:v>0.34762499999999996</c:v>
                </c:pt>
                <c:pt idx="16">
                  <c:v>0.37079999999999996</c:v>
                </c:pt>
                <c:pt idx="17">
                  <c:v>0.39397499999999996</c:v>
                </c:pt>
                <c:pt idx="18">
                  <c:v>0.41714999999999997</c:v>
                </c:pt>
                <c:pt idx="19">
                  <c:v>0.44032499999999997</c:v>
                </c:pt>
                <c:pt idx="20">
                  <c:v>0.46349999999999997</c:v>
                </c:pt>
                <c:pt idx="21">
                  <c:v>0.48667499999999997</c:v>
                </c:pt>
                <c:pt idx="22">
                  <c:v>0.50985000000000003</c:v>
                </c:pt>
                <c:pt idx="23">
                  <c:v>0.53302499999999997</c:v>
                </c:pt>
                <c:pt idx="24">
                  <c:v>0.55620000000000003</c:v>
                </c:pt>
                <c:pt idx="25">
                  <c:v>0.57937499999999997</c:v>
                </c:pt>
                <c:pt idx="26">
                  <c:v>0.60254999999999992</c:v>
                </c:pt>
                <c:pt idx="27">
                  <c:v>2.3506100000000001</c:v>
                </c:pt>
                <c:pt idx="28">
                  <c:v>2.3680399999999997</c:v>
                </c:pt>
                <c:pt idx="29">
                  <c:v>2.3854699999999998</c:v>
                </c:pt>
                <c:pt idx="30">
                  <c:v>2.4028999999999998</c:v>
                </c:pt>
                <c:pt idx="31">
                  <c:v>2.4203299999999999</c:v>
                </c:pt>
                <c:pt idx="32">
                  <c:v>2.4377599999999999</c:v>
                </c:pt>
                <c:pt idx="33">
                  <c:v>2.45519</c:v>
                </c:pt>
                <c:pt idx="34">
                  <c:v>2.47262</c:v>
                </c:pt>
                <c:pt idx="35">
                  <c:v>2.4900500000000001</c:v>
                </c:pt>
                <c:pt idx="36">
                  <c:v>2.5074800000000002</c:v>
                </c:pt>
                <c:pt idx="37">
                  <c:v>2.5249099999999998</c:v>
                </c:pt>
                <c:pt idx="38">
                  <c:v>2.5423399999999998</c:v>
                </c:pt>
                <c:pt idx="39">
                  <c:v>2.5597699999999999</c:v>
                </c:pt>
                <c:pt idx="40">
                  <c:v>2.5771999999999999</c:v>
                </c:pt>
                <c:pt idx="41">
                  <c:v>2.59463</c:v>
                </c:pt>
                <c:pt idx="42">
                  <c:v>2.61206</c:v>
                </c:pt>
                <c:pt idx="43">
                  <c:v>2.6294899999999997</c:v>
                </c:pt>
                <c:pt idx="44">
                  <c:v>2.6469199999999997</c:v>
                </c:pt>
                <c:pt idx="45">
                  <c:v>2.6643499999999998</c:v>
                </c:pt>
                <c:pt idx="46">
                  <c:v>2.6817799999999998</c:v>
                </c:pt>
                <c:pt idx="47">
                  <c:v>2.6992099999999999</c:v>
                </c:pt>
                <c:pt idx="48">
                  <c:v>2.7166399999999999</c:v>
                </c:pt>
                <c:pt idx="49">
                  <c:v>2.73407</c:v>
                </c:pt>
                <c:pt idx="50">
                  <c:v>2.7515000000000001</c:v>
                </c:pt>
                <c:pt idx="51">
                  <c:v>2.7689300000000001</c:v>
                </c:pt>
                <c:pt idx="52">
                  <c:v>2.7863600000000002</c:v>
                </c:pt>
                <c:pt idx="53">
                  <c:v>2.8037899999999998</c:v>
                </c:pt>
                <c:pt idx="54">
                  <c:v>2.8212199999999998</c:v>
                </c:pt>
                <c:pt idx="55">
                  <c:v>2.8386499999999999</c:v>
                </c:pt>
                <c:pt idx="56">
                  <c:v>2.85608</c:v>
                </c:pt>
                <c:pt idx="57">
                  <c:v>2.87351</c:v>
                </c:pt>
                <c:pt idx="58">
                  <c:v>2.8909399999999996</c:v>
                </c:pt>
                <c:pt idx="59">
                  <c:v>2.9083699999999997</c:v>
                </c:pt>
                <c:pt idx="60">
                  <c:v>2.9257999999999997</c:v>
                </c:pt>
                <c:pt idx="61">
                  <c:v>2.9432299999999998</c:v>
                </c:pt>
                <c:pt idx="62">
                  <c:v>2.9606599999999998</c:v>
                </c:pt>
                <c:pt idx="63">
                  <c:v>2.9780899999999999</c:v>
                </c:pt>
                <c:pt idx="64">
                  <c:v>2.99552</c:v>
                </c:pt>
                <c:pt idx="65">
                  <c:v>3.01295</c:v>
                </c:pt>
                <c:pt idx="66">
                  <c:v>3.0303800000000001</c:v>
                </c:pt>
                <c:pt idx="67">
                  <c:v>3.0478100000000001</c:v>
                </c:pt>
                <c:pt idx="68">
                  <c:v>3.0652400000000002</c:v>
                </c:pt>
                <c:pt idx="69">
                  <c:v>3.0826700000000002</c:v>
                </c:pt>
                <c:pt idx="70">
                  <c:v>3.1000999999999999</c:v>
                </c:pt>
                <c:pt idx="71">
                  <c:v>3.1175299999999999</c:v>
                </c:pt>
                <c:pt idx="72">
                  <c:v>3.13496</c:v>
                </c:pt>
                <c:pt idx="73">
                  <c:v>3.15239</c:v>
                </c:pt>
                <c:pt idx="74">
                  <c:v>3.1698199999999996</c:v>
                </c:pt>
                <c:pt idx="75">
                  <c:v>3.1872499999999997</c:v>
                </c:pt>
                <c:pt idx="76">
                  <c:v>3.2046799999999998</c:v>
                </c:pt>
                <c:pt idx="77">
                  <c:v>3.2221099999999998</c:v>
                </c:pt>
                <c:pt idx="78">
                  <c:v>3.2395399999999999</c:v>
                </c:pt>
                <c:pt idx="79">
                  <c:v>3.2569699999999999</c:v>
                </c:pt>
                <c:pt idx="80">
                  <c:v>3.2744</c:v>
                </c:pt>
                <c:pt idx="81">
                  <c:v>3.29183</c:v>
                </c:pt>
                <c:pt idx="82">
                  <c:v>3.3092600000000001</c:v>
                </c:pt>
                <c:pt idx="83">
                  <c:v>3.3266900000000001</c:v>
                </c:pt>
                <c:pt idx="84">
                  <c:v>3.3441200000000002</c:v>
                </c:pt>
                <c:pt idx="85">
                  <c:v>3.3615500000000003</c:v>
                </c:pt>
                <c:pt idx="86">
                  <c:v>3.3789799999999999</c:v>
                </c:pt>
                <c:pt idx="87">
                  <c:v>3.3964099999999999</c:v>
                </c:pt>
                <c:pt idx="88">
                  <c:v>3.41384</c:v>
                </c:pt>
                <c:pt idx="89">
                  <c:v>3.43127</c:v>
                </c:pt>
                <c:pt idx="90">
                  <c:v>3.4486999999999997</c:v>
                </c:pt>
                <c:pt idx="91">
                  <c:v>3.4661299999999997</c:v>
                </c:pt>
                <c:pt idx="92">
                  <c:v>3.4835599999999998</c:v>
                </c:pt>
                <c:pt idx="93">
                  <c:v>3.5009899999999998</c:v>
                </c:pt>
                <c:pt idx="94">
                  <c:v>3.5184199999999999</c:v>
                </c:pt>
                <c:pt idx="95">
                  <c:v>3.5358499999999999</c:v>
                </c:pt>
                <c:pt idx="96">
                  <c:v>3.55328</c:v>
                </c:pt>
                <c:pt idx="97">
                  <c:v>3.5707100000000001</c:v>
                </c:pt>
                <c:pt idx="98">
                  <c:v>3.5881400000000001</c:v>
                </c:pt>
                <c:pt idx="99">
                  <c:v>3.6055700000000002</c:v>
                </c:pt>
                <c:pt idx="100">
                  <c:v>3.6230000000000002</c:v>
                </c:pt>
                <c:pt idx="101">
                  <c:v>3.6404300000000003</c:v>
                </c:pt>
                <c:pt idx="102">
                  <c:v>3.6578599999999999</c:v>
                </c:pt>
                <c:pt idx="103">
                  <c:v>3.6752899999999999</c:v>
                </c:pt>
                <c:pt idx="104">
                  <c:v>3.69272</c:v>
                </c:pt>
                <c:pt idx="105">
                  <c:v>3.7101500000000001</c:v>
                </c:pt>
                <c:pt idx="106">
                  <c:v>3.7275799999999997</c:v>
                </c:pt>
                <c:pt idx="107">
                  <c:v>3.7450099999999997</c:v>
                </c:pt>
                <c:pt idx="108">
                  <c:v>3.7624399999999998</c:v>
                </c:pt>
                <c:pt idx="109">
                  <c:v>3.7798699999999998</c:v>
                </c:pt>
                <c:pt idx="110">
                  <c:v>3.7972999999999999</c:v>
                </c:pt>
                <c:pt idx="111">
                  <c:v>3.81473</c:v>
                </c:pt>
                <c:pt idx="112">
                  <c:v>3.83216</c:v>
                </c:pt>
                <c:pt idx="113">
                  <c:v>3.8495900000000001</c:v>
                </c:pt>
                <c:pt idx="114">
                  <c:v>3.8670200000000001</c:v>
                </c:pt>
                <c:pt idx="115">
                  <c:v>3.8844500000000002</c:v>
                </c:pt>
                <c:pt idx="116">
                  <c:v>3.9018799999999998</c:v>
                </c:pt>
                <c:pt idx="117">
                  <c:v>3.9193099999999998</c:v>
                </c:pt>
                <c:pt idx="118">
                  <c:v>3.9367399999999999</c:v>
                </c:pt>
                <c:pt idx="119">
                  <c:v>3.95417</c:v>
                </c:pt>
                <c:pt idx="120">
                  <c:v>3.9716</c:v>
                </c:pt>
                <c:pt idx="121">
                  <c:v>3.9890300000000001</c:v>
                </c:pt>
                <c:pt idx="122">
                  <c:v>4.0064600000000006</c:v>
                </c:pt>
                <c:pt idx="123">
                  <c:v>4.0238899999999997</c:v>
                </c:pt>
                <c:pt idx="124">
                  <c:v>4.0413199999999998</c:v>
                </c:pt>
                <c:pt idx="125">
                  <c:v>4.0587499999999999</c:v>
                </c:pt>
                <c:pt idx="126">
                  <c:v>4.0761799999999999</c:v>
                </c:pt>
                <c:pt idx="127">
                  <c:v>4.09361</c:v>
                </c:pt>
                <c:pt idx="128">
                  <c:v>4.11104</c:v>
                </c:pt>
                <c:pt idx="129">
                  <c:v>4.1284700000000001</c:v>
                </c:pt>
                <c:pt idx="130">
                  <c:v>4.1459000000000001</c:v>
                </c:pt>
                <c:pt idx="131">
                  <c:v>4.1633300000000002</c:v>
                </c:pt>
                <c:pt idx="132">
                  <c:v>4.1807599999999994</c:v>
                </c:pt>
                <c:pt idx="133">
                  <c:v>4.1981900000000003</c:v>
                </c:pt>
                <c:pt idx="134">
                  <c:v>4.2156199999999995</c:v>
                </c:pt>
                <c:pt idx="135">
                  <c:v>4.2330500000000004</c:v>
                </c:pt>
                <c:pt idx="136">
                  <c:v>4.2504799999999996</c:v>
                </c:pt>
                <c:pt idx="137">
                  <c:v>4.2679100000000005</c:v>
                </c:pt>
                <c:pt idx="138">
                  <c:v>4.2853399999999997</c:v>
                </c:pt>
                <c:pt idx="139">
                  <c:v>4.3027700000000006</c:v>
                </c:pt>
                <c:pt idx="140">
                  <c:v>4.3201999999999998</c:v>
                </c:pt>
                <c:pt idx="141">
                  <c:v>4.3376299999999999</c:v>
                </c:pt>
                <c:pt idx="142">
                  <c:v>4.3550599999999999</c:v>
                </c:pt>
                <c:pt idx="143">
                  <c:v>4.37249</c:v>
                </c:pt>
                <c:pt idx="144">
                  <c:v>4.38992</c:v>
                </c:pt>
                <c:pt idx="145">
                  <c:v>4.4073500000000001</c:v>
                </c:pt>
                <c:pt idx="146">
                  <c:v>4.4247800000000002</c:v>
                </c:pt>
                <c:pt idx="147">
                  <c:v>4.4422100000000002</c:v>
                </c:pt>
                <c:pt idx="148">
                  <c:v>4.4596400000000003</c:v>
                </c:pt>
                <c:pt idx="149">
                  <c:v>4.4770699999999994</c:v>
                </c:pt>
                <c:pt idx="150">
                  <c:v>4.4945000000000004</c:v>
                </c:pt>
                <c:pt idx="151">
                  <c:v>4.5119299999999996</c:v>
                </c:pt>
                <c:pt idx="152">
                  <c:v>4.5293600000000005</c:v>
                </c:pt>
                <c:pt idx="153">
                  <c:v>4.5467899999999997</c:v>
                </c:pt>
                <c:pt idx="154">
                  <c:v>4.5642200000000006</c:v>
                </c:pt>
                <c:pt idx="155">
                  <c:v>4.5816499999999998</c:v>
                </c:pt>
                <c:pt idx="156">
                  <c:v>4.5990799999999998</c:v>
                </c:pt>
                <c:pt idx="157">
                  <c:v>4.6165099999999999</c:v>
                </c:pt>
                <c:pt idx="158">
                  <c:v>4.6339399999999999</c:v>
                </c:pt>
                <c:pt idx="159">
                  <c:v>4.65137</c:v>
                </c:pt>
                <c:pt idx="160">
                  <c:v>4.6688000000000001</c:v>
                </c:pt>
                <c:pt idx="161">
                  <c:v>4.6862300000000001</c:v>
                </c:pt>
                <c:pt idx="162">
                  <c:v>4.7036600000000002</c:v>
                </c:pt>
                <c:pt idx="163">
                  <c:v>4.7210900000000002</c:v>
                </c:pt>
                <c:pt idx="164">
                  <c:v>4.7385199999999994</c:v>
                </c:pt>
                <c:pt idx="165">
                  <c:v>4.7559500000000003</c:v>
                </c:pt>
                <c:pt idx="166">
                  <c:v>4.7733799999999995</c:v>
                </c:pt>
                <c:pt idx="167">
                  <c:v>4.7908100000000005</c:v>
                </c:pt>
                <c:pt idx="168">
                  <c:v>4.8082399999999996</c:v>
                </c:pt>
                <c:pt idx="169">
                  <c:v>4.8256700000000006</c:v>
                </c:pt>
                <c:pt idx="170">
                  <c:v>4.8430999999999997</c:v>
                </c:pt>
                <c:pt idx="171">
                  <c:v>4.8605300000000007</c:v>
                </c:pt>
                <c:pt idx="172">
                  <c:v>4.8779599999999999</c:v>
                </c:pt>
                <c:pt idx="173">
                  <c:v>4.8953899999999999</c:v>
                </c:pt>
                <c:pt idx="174">
                  <c:v>4.91282</c:v>
                </c:pt>
                <c:pt idx="175">
                  <c:v>4.93025</c:v>
                </c:pt>
                <c:pt idx="176">
                  <c:v>4.9476800000000001</c:v>
                </c:pt>
                <c:pt idx="177">
                  <c:v>4.9651100000000001</c:v>
                </c:pt>
                <c:pt idx="178">
                  <c:v>4.9825400000000002</c:v>
                </c:pt>
                <c:pt idx="179">
                  <c:v>4.9999700000000002</c:v>
                </c:pt>
                <c:pt idx="180">
                  <c:v>5.0174000000000003</c:v>
                </c:pt>
                <c:pt idx="181">
                  <c:v>5.0348299999999995</c:v>
                </c:pt>
                <c:pt idx="182">
                  <c:v>5.0522600000000004</c:v>
                </c:pt>
                <c:pt idx="183">
                  <c:v>5.0696899999999996</c:v>
                </c:pt>
                <c:pt idx="184">
                  <c:v>5.0871200000000005</c:v>
                </c:pt>
                <c:pt idx="185">
                  <c:v>5.1045499999999997</c:v>
                </c:pt>
                <c:pt idx="186">
                  <c:v>5.1219800000000006</c:v>
                </c:pt>
                <c:pt idx="187">
                  <c:v>5.1394099999999998</c:v>
                </c:pt>
                <c:pt idx="188">
                  <c:v>5.1568399999999999</c:v>
                </c:pt>
                <c:pt idx="189">
                  <c:v>5.1742699999999999</c:v>
                </c:pt>
                <c:pt idx="190">
                  <c:v>5.1917</c:v>
                </c:pt>
                <c:pt idx="191">
                  <c:v>5.20913</c:v>
                </c:pt>
                <c:pt idx="192">
                  <c:v>5.2265600000000001</c:v>
                </c:pt>
                <c:pt idx="193">
                  <c:v>5.2439900000000002</c:v>
                </c:pt>
                <c:pt idx="194">
                  <c:v>5.2614200000000002</c:v>
                </c:pt>
                <c:pt idx="195">
                  <c:v>5.2788500000000003</c:v>
                </c:pt>
                <c:pt idx="196">
                  <c:v>5.2962799999999994</c:v>
                </c:pt>
                <c:pt idx="197">
                  <c:v>5.3137100000000004</c:v>
                </c:pt>
                <c:pt idx="198">
                  <c:v>5.3311399999999995</c:v>
                </c:pt>
                <c:pt idx="199">
                  <c:v>5.3485700000000005</c:v>
                </c:pt>
                <c:pt idx="200">
                  <c:v>5.3659999999999997</c:v>
                </c:pt>
                <c:pt idx="201">
                  <c:v>5.3834300000000006</c:v>
                </c:pt>
                <c:pt idx="202">
                  <c:v>5.4008599999999998</c:v>
                </c:pt>
                <c:pt idx="203">
                  <c:v>5.4182900000000007</c:v>
                </c:pt>
                <c:pt idx="204">
                  <c:v>5.4357199999999999</c:v>
                </c:pt>
                <c:pt idx="205">
                  <c:v>5.4531499999999999</c:v>
                </c:pt>
                <c:pt idx="206">
                  <c:v>5.47058</c:v>
                </c:pt>
                <c:pt idx="207">
                  <c:v>5.4880100000000001</c:v>
                </c:pt>
                <c:pt idx="208">
                  <c:v>5.5054400000000001</c:v>
                </c:pt>
                <c:pt idx="209">
                  <c:v>5.5228700000000002</c:v>
                </c:pt>
                <c:pt idx="210">
                  <c:v>5.5403000000000002</c:v>
                </c:pt>
                <c:pt idx="211">
                  <c:v>5.5577300000000003</c:v>
                </c:pt>
                <c:pt idx="212">
                  <c:v>5.5751600000000003</c:v>
                </c:pt>
                <c:pt idx="213">
                  <c:v>5.5925899999999995</c:v>
                </c:pt>
                <c:pt idx="214">
                  <c:v>5.6100200000000005</c:v>
                </c:pt>
                <c:pt idx="215">
                  <c:v>5.6274499999999996</c:v>
                </c:pt>
                <c:pt idx="216">
                  <c:v>5.6448800000000006</c:v>
                </c:pt>
                <c:pt idx="217">
                  <c:v>5.6623099999999997</c:v>
                </c:pt>
                <c:pt idx="218">
                  <c:v>5.6797400000000007</c:v>
                </c:pt>
                <c:pt idx="219">
                  <c:v>5.6971699999999998</c:v>
                </c:pt>
                <c:pt idx="220">
                  <c:v>5.7145999999999999</c:v>
                </c:pt>
                <c:pt idx="221">
                  <c:v>5.73203</c:v>
                </c:pt>
                <c:pt idx="222">
                  <c:v>5.7491199999999996</c:v>
                </c:pt>
                <c:pt idx="223">
                  <c:v>5.7680799999999994</c:v>
                </c:pt>
                <c:pt idx="224">
                  <c:v>5.7870400000000002</c:v>
                </c:pt>
                <c:pt idx="225">
                  <c:v>5.806</c:v>
                </c:pt>
                <c:pt idx="226">
                  <c:v>5.8249599999999999</c:v>
                </c:pt>
                <c:pt idx="227">
                  <c:v>5.8439199999999998</c:v>
                </c:pt>
                <c:pt idx="228">
                  <c:v>5.8628799999999996</c:v>
                </c:pt>
                <c:pt idx="229">
                  <c:v>5.8818399999999995</c:v>
                </c:pt>
                <c:pt idx="230">
                  <c:v>5.9007999999999994</c:v>
                </c:pt>
                <c:pt idx="231">
                  <c:v>5.9197600000000001</c:v>
                </c:pt>
                <c:pt idx="232">
                  <c:v>5.93872</c:v>
                </c:pt>
                <c:pt idx="233">
                  <c:v>5.9576799999999999</c:v>
                </c:pt>
                <c:pt idx="234">
                  <c:v>5.9766399999999997</c:v>
                </c:pt>
                <c:pt idx="235">
                  <c:v>5.9955999999999996</c:v>
                </c:pt>
                <c:pt idx="236">
                  <c:v>6.0145599999999995</c:v>
                </c:pt>
                <c:pt idx="237">
                  <c:v>6.0335200000000002</c:v>
                </c:pt>
                <c:pt idx="238">
                  <c:v>6.0524800000000001</c:v>
                </c:pt>
                <c:pt idx="239">
                  <c:v>6.0714399999999999</c:v>
                </c:pt>
                <c:pt idx="240">
                  <c:v>6.0903999999999998</c:v>
                </c:pt>
                <c:pt idx="241">
                  <c:v>6.1093599999999997</c:v>
                </c:pt>
                <c:pt idx="242">
                  <c:v>6.1283199999999995</c:v>
                </c:pt>
                <c:pt idx="243">
                  <c:v>6.1472799999999994</c:v>
                </c:pt>
                <c:pt idx="244">
                  <c:v>6.1662400000000002</c:v>
                </c:pt>
                <c:pt idx="245">
                  <c:v>6.1852</c:v>
                </c:pt>
                <c:pt idx="246">
                  <c:v>6.2041599999999999</c:v>
                </c:pt>
                <c:pt idx="247">
                  <c:v>6.2231199999999998</c:v>
                </c:pt>
                <c:pt idx="248">
                  <c:v>6.2420799999999996</c:v>
                </c:pt>
                <c:pt idx="249">
                  <c:v>6.2610399999999995</c:v>
                </c:pt>
                <c:pt idx="250">
                  <c:v>6.2799999999999994</c:v>
                </c:pt>
                <c:pt idx="251">
                  <c:v>6.2989600000000001</c:v>
                </c:pt>
                <c:pt idx="252">
                  <c:v>6.31792</c:v>
                </c:pt>
                <c:pt idx="253">
                  <c:v>6.3368799999999998</c:v>
                </c:pt>
                <c:pt idx="254">
                  <c:v>6.3558399999999997</c:v>
                </c:pt>
                <c:pt idx="255">
                  <c:v>6.3747999999999996</c:v>
                </c:pt>
                <c:pt idx="256">
                  <c:v>6.3937599999999994</c:v>
                </c:pt>
                <c:pt idx="257">
                  <c:v>6.4127200000000002</c:v>
                </c:pt>
                <c:pt idx="258">
                  <c:v>6.4316800000000001</c:v>
                </c:pt>
                <c:pt idx="259">
                  <c:v>6.4506399999999999</c:v>
                </c:pt>
                <c:pt idx="260">
                  <c:v>6.4695999999999998</c:v>
                </c:pt>
                <c:pt idx="261">
                  <c:v>6.4885599999999997</c:v>
                </c:pt>
                <c:pt idx="262">
                  <c:v>6.5075199999999995</c:v>
                </c:pt>
                <c:pt idx="263">
                  <c:v>6.5264799999999994</c:v>
                </c:pt>
                <c:pt idx="264">
                  <c:v>6.5454400000000001</c:v>
                </c:pt>
                <c:pt idx="265">
                  <c:v>6.5644</c:v>
                </c:pt>
                <c:pt idx="266">
                  <c:v>6.5833599999999999</c:v>
                </c:pt>
                <c:pt idx="267">
                  <c:v>6.6023199999999997</c:v>
                </c:pt>
                <c:pt idx="268">
                  <c:v>6.6212799999999996</c:v>
                </c:pt>
                <c:pt idx="269">
                  <c:v>6.6402399999999995</c:v>
                </c:pt>
                <c:pt idx="270">
                  <c:v>6.6591999999999993</c:v>
                </c:pt>
                <c:pt idx="271">
                  <c:v>6.6781600000000001</c:v>
                </c:pt>
                <c:pt idx="272">
                  <c:v>6.69712</c:v>
                </c:pt>
                <c:pt idx="273">
                  <c:v>6.7160799999999998</c:v>
                </c:pt>
                <c:pt idx="274">
                  <c:v>6.7350399999999997</c:v>
                </c:pt>
                <c:pt idx="275">
                  <c:v>6.7539999999999996</c:v>
                </c:pt>
                <c:pt idx="276">
                  <c:v>6.7729599999999994</c:v>
                </c:pt>
                <c:pt idx="277">
                  <c:v>6.7919200000000002</c:v>
                </c:pt>
                <c:pt idx="278">
                  <c:v>6.81088</c:v>
                </c:pt>
                <c:pt idx="279">
                  <c:v>6.8298399999999999</c:v>
                </c:pt>
                <c:pt idx="280">
                  <c:v>6.8487999999999998</c:v>
                </c:pt>
                <c:pt idx="281">
                  <c:v>6.8677599999999996</c:v>
                </c:pt>
                <c:pt idx="282">
                  <c:v>6.8867199999999995</c:v>
                </c:pt>
                <c:pt idx="283">
                  <c:v>6.9056799999999994</c:v>
                </c:pt>
                <c:pt idx="284">
                  <c:v>6.9246400000000001</c:v>
                </c:pt>
                <c:pt idx="285">
                  <c:v>6.9436</c:v>
                </c:pt>
                <c:pt idx="286">
                  <c:v>6.9625599999999999</c:v>
                </c:pt>
                <c:pt idx="287">
                  <c:v>6.9815199999999997</c:v>
                </c:pt>
                <c:pt idx="288">
                  <c:v>7.0004799999999996</c:v>
                </c:pt>
                <c:pt idx="289">
                  <c:v>7.0194399999999995</c:v>
                </c:pt>
                <c:pt idx="290">
                  <c:v>7.0383999999999993</c:v>
                </c:pt>
                <c:pt idx="291">
                  <c:v>7.0573600000000001</c:v>
                </c:pt>
                <c:pt idx="292">
                  <c:v>7.0763199999999999</c:v>
                </c:pt>
                <c:pt idx="293">
                  <c:v>7.0952799999999998</c:v>
                </c:pt>
                <c:pt idx="294">
                  <c:v>7.1142399999999997</c:v>
                </c:pt>
                <c:pt idx="295">
                  <c:v>7.1331999999999995</c:v>
                </c:pt>
                <c:pt idx="296">
                  <c:v>7.1521599999999994</c:v>
                </c:pt>
                <c:pt idx="297">
                  <c:v>7.1711200000000002</c:v>
                </c:pt>
                <c:pt idx="298">
                  <c:v>7.19008</c:v>
                </c:pt>
                <c:pt idx="299">
                  <c:v>7.2090399999999999</c:v>
                </c:pt>
                <c:pt idx="300">
                  <c:v>7.2279999999999998</c:v>
                </c:pt>
                <c:pt idx="301">
                  <c:v>7.2469599999999996</c:v>
                </c:pt>
                <c:pt idx="302">
                  <c:v>7.2659199999999995</c:v>
                </c:pt>
                <c:pt idx="303">
                  <c:v>7.2848799999999994</c:v>
                </c:pt>
                <c:pt idx="304">
                  <c:v>7.3038400000000001</c:v>
                </c:pt>
                <c:pt idx="305">
                  <c:v>7.3228</c:v>
                </c:pt>
                <c:pt idx="306">
                  <c:v>7.3417599999999998</c:v>
                </c:pt>
                <c:pt idx="307">
                  <c:v>7.3607199999999997</c:v>
                </c:pt>
                <c:pt idx="308">
                  <c:v>7.3796799999999996</c:v>
                </c:pt>
                <c:pt idx="309">
                  <c:v>7.3986399999999994</c:v>
                </c:pt>
                <c:pt idx="310">
                  <c:v>7.4175999999999993</c:v>
                </c:pt>
                <c:pt idx="311">
                  <c:v>7.4365600000000001</c:v>
                </c:pt>
                <c:pt idx="312">
                  <c:v>7.4555199999999999</c:v>
                </c:pt>
                <c:pt idx="313">
                  <c:v>7.4744799999999998</c:v>
                </c:pt>
                <c:pt idx="314">
                  <c:v>7.4934399999999997</c:v>
                </c:pt>
                <c:pt idx="315">
                  <c:v>7.5123999999999995</c:v>
                </c:pt>
                <c:pt idx="316">
                  <c:v>7.5313599999999994</c:v>
                </c:pt>
                <c:pt idx="317">
                  <c:v>7.5503200000000001</c:v>
                </c:pt>
                <c:pt idx="318">
                  <c:v>7.56928</c:v>
                </c:pt>
                <c:pt idx="319">
                  <c:v>7.5882399999999999</c:v>
                </c:pt>
                <c:pt idx="320">
                  <c:v>7.6071999999999997</c:v>
                </c:pt>
                <c:pt idx="321">
                  <c:v>7.6261599999999996</c:v>
                </c:pt>
                <c:pt idx="322">
                  <c:v>7.6451199999999995</c:v>
                </c:pt>
                <c:pt idx="323">
                  <c:v>7.6640799999999993</c:v>
                </c:pt>
                <c:pt idx="324">
                  <c:v>7.6830400000000001</c:v>
                </c:pt>
                <c:pt idx="325">
                  <c:v>7.702</c:v>
                </c:pt>
                <c:pt idx="326">
                  <c:v>7.7209599999999998</c:v>
                </c:pt>
                <c:pt idx="327">
                  <c:v>7.7399199999999997</c:v>
                </c:pt>
                <c:pt idx="328">
                  <c:v>7.7588799999999996</c:v>
                </c:pt>
                <c:pt idx="329">
                  <c:v>7.7778399999999994</c:v>
                </c:pt>
                <c:pt idx="330">
                  <c:v>7.7967999999999993</c:v>
                </c:pt>
                <c:pt idx="331">
                  <c:v>7.81576</c:v>
                </c:pt>
                <c:pt idx="332">
                  <c:v>7.8347199999999999</c:v>
                </c:pt>
                <c:pt idx="333">
                  <c:v>7.8536799999999998</c:v>
                </c:pt>
                <c:pt idx="334">
                  <c:v>7.8726399999999996</c:v>
                </c:pt>
                <c:pt idx="335">
                  <c:v>7.8915999999999995</c:v>
                </c:pt>
                <c:pt idx="336">
                  <c:v>7.9105599999999994</c:v>
                </c:pt>
                <c:pt idx="337">
                  <c:v>7.9295200000000001</c:v>
                </c:pt>
                <c:pt idx="338">
                  <c:v>7.94848</c:v>
                </c:pt>
                <c:pt idx="339">
                  <c:v>7.9674399999999999</c:v>
                </c:pt>
                <c:pt idx="340">
                  <c:v>7.9863999999999997</c:v>
                </c:pt>
                <c:pt idx="341">
                  <c:v>8.0053599999999996</c:v>
                </c:pt>
                <c:pt idx="342">
                  <c:v>8.0243199999999995</c:v>
                </c:pt>
                <c:pt idx="343">
                  <c:v>8.0432799999999993</c:v>
                </c:pt>
                <c:pt idx="344">
                  <c:v>8.0622399999999992</c:v>
                </c:pt>
                <c:pt idx="345">
                  <c:v>8.0811999999999991</c:v>
                </c:pt>
                <c:pt idx="346">
                  <c:v>8.1001599999999989</c:v>
                </c:pt>
                <c:pt idx="347">
                  <c:v>8.1191199999999988</c:v>
                </c:pt>
                <c:pt idx="348">
                  <c:v>8.1380799999999986</c:v>
                </c:pt>
                <c:pt idx="349">
                  <c:v>8.1570399999999985</c:v>
                </c:pt>
                <c:pt idx="350">
                  <c:v>8.1759999999999984</c:v>
                </c:pt>
                <c:pt idx="351">
                  <c:v>8.19496</c:v>
                </c:pt>
                <c:pt idx="352">
                  <c:v>8.2139199999999999</c:v>
                </c:pt>
                <c:pt idx="353">
                  <c:v>8.2328799999999998</c:v>
                </c:pt>
                <c:pt idx="354">
                  <c:v>8.2518399999999996</c:v>
                </c:pt>
                <c:pt idx="355">
                  <c:v>8.2707999999999995</c:v>
                </c:pt>
                <c:pt idx="356">
                  <c:v>8.2897599999999994</c:v>
                </c:pt>
                <c:pt idx="357">
                  <c:v>8.308720000000001</c:v>
                </c:pt>
                <c:pt idx="358">
                  <c:v>8.3276800000000009</c:v>
                </c:pt>
                <c:pt idx="359">
                  <c:v>8.3466400000000007</c:v>
                </c:pt>
                <c:pt idx="360">
                  <c:v>8.3656000000000006</c:v>
                </c:pt>
                <c:pt idx="361">
                  <c:v>8.3845600000000005</c:v>
                </c:pt>
                <c:pt idx="362">
                  <c:v>8.4035200000000003</c:v>
                </c:pt>
                <c:pt idx="363">
                  <c:v>8.4224800000000002</c:v>
                </c:pt>
                <c:pt idx="364">
                  <c:v>8.4414400000000001</c:v>
                </c:pt>
                <c:pt idx="365">
                  <c:v>8.4603999999999999</c:v>
                </c:pt>
                <c:pt idx="366">
                  <c:v>8.4793599999999998</c:v>
                </c:pt>
                <c:pt idx="367">
                  <c:v>8.4983199999999997</c:v>
                </c:pt>
                <c:pt idx="368">
                  <c:v>8.5172799999999995</c:v>
                </c:pt>
                <c:pt idx="369">
                  <c:v>8.5362399999999994</c:v>
                </c:pt>
                <c:pt idx="370">
                  <c:v>8.5551999999999992</c:v>
                </c:pt>
                <c:pt idx="371">
                  <c:v>8.5741599999999991</c:v>
                </c:pt>
                <c:pt idx="372">
                  <c:v>8.593119999999999</c:v>
                </c:pt>
                <c:pt idx="373">
                  <c:v>8.6120799999999988</c:v>
                </c:pt>
                <c:pt idx="374">
                  <c:v>8.6310399999999987</c:v>
                </c:pt>
                <c:pt idx="375">
                  <c:v>8.6499999999999986</c:v>
                </c:pt>
                <c:pt idx="376">
                  <c:v>8.6689599999999984</c:v>
                </c:pt>
                <c:pt idx="377">
                  <c:v>8.6879200000000001</c:v>
                </c:pt>
                <c:pt idx="378">
                  <c:v>8.70688</c:v>
                </c:pt>
                <c:pt idx="379">
                  <c:v>8.7258399999999998</c:v>
                </c:pt>
                <c:pt idx="380">
                  <c:v>8.7447999999999997</c:v>
                </c:pt>
                <c:pt idx="381">
                  <c:v>8.7637599999999996</c:v>
                </c:pt>
                <c:pt idx="382">
                  <c:v>8.7827199999999994</c:v>
                </c:pt>
                <c:pt idx="383">
                  <c:v>8.8016799999999993</c:v>
                </c:pt>
                <c:pt idx="384">
                  <c:v>8.8206400000000009</c:v>
                </c:pt>
                <c:pt idx="385">
                  <c:v>8.8396000000000008</c:v>
                </c:pt>
                <c:pt idx="386">
                  <c:v>8.8585600000000007</c:v>
                </c:pt>
                <c:pt idx="387">
                  <c:v>8.8775200000000005</c:v>
                </c:pt>
                <c:pt idx="388">
                  <c:v>8.8964800000000004</c:v>
                </c:pt>
                <c:pt idx="389">
                  <c:v>8.9154400000000003</c:v>
                </c:pt>
                <c:pt idx="390">
                  <c:v>8.9344000000000001</c:v>
                </c:pt>
                <c:pt idx="391">
                  <c:v>8.95336</c:v>
                </c:pt>
                <c:pt idx="392">
                  <c:v>8.9723199999999999</c:v>
                </c:pt>
                <c:pt idx="393">
                  <c:v>8.9912799999999997</c:v>
                </c:pt>
                <c:pt idx="394">
                  <c:v>9.0102399999999996</c:v>
                </c:pt>
                <c:pt idx="395">
                  <c:v>9.0291999999999994</c:v>
                </c:pt>
                <c:pt idx="396">
                  <c:v>9.0481599999999993</c:v>
                </c:pt>
                <c:pt idx="397">
                  <c:v>9.0671199999999992</c:v>
                </c:pt>
                <c:pt idx="398">
                  <c:v>9.086079999999999</c:v>
                </c:pt>
                <c:pt idx="399">
                  <c:v>9.1050399999999989</c:v>
                </c:pt>
                <c:pt idx="400">
                  <c:v>9.1239999999999988</c:v>
                </c:pt>
                <c:pt idx="401">
                  <c:v>9.1429599999999986</c:v>
                </c:pt>
                <c:pt idx="402">
                  <c:v>9.1619199999999985</c:v>
                </c:pt>
                <c:pt idx="403">
                  <c:v>9.1808799999999984</c:v>
                </c:pt>
                <c:pt idx="404">
                  <c:v>9.19984</c:v>
                </c:pt>
                <c:pt idx="405">
                  <c:v>9.2187999999999999</c:v>
                </c:pt>
                <c:pt idx="406">
                  <c:v>9.2377599999999997</c:v>
                </c:pt>
                <c:pt idx="407">
                  <c:v>9.2567199999999996</c:v>
                </c:pt>
                <c:pt idx="408">
                  <c:v>9.2756799999999995</c:v>
                </c:pt>
                <c:pt idx="409">
                  <c:v>9.2946399999999993</c:v>
                </c:pt>
                <c:pt idx="410">
                  <c:v>9.3135999999999992</c:v>
                </c:pt>
                <c:pt idx="411">
                  <c:v>9.3325600000000009</c:v>
                </c:pt>
                <c:pt idx="412">
                  <c:v>9.3515200000000007</c:v>
                </c:pt>
                <c:pt idx="413">
                  <c:v>9.3704800000000006</c:v>
                </c:pt>
                <c:pt idx="414">
                  <c:v>9.3894400000000005</c:v>
                </c:pt>
                <c:pt idx="415">
                  <c:v>9.4084000000000003</c:v>
                </c:pt>
                <c:pt idx="416">
                  <c:v>9.4273600000000002</c:v>
                </c:pt>
                <c:pt idx="417">
                  <c:v>9.4463200000000001</c:v>
                </c:pt>
                <c:pt idx="418">
                  <c:v>9.4652799999999999</c:v>
                </c:pt>
                <c:pt idx="419">
                  <c:v>9.4842399999999998</c:v>
                </c:pt>
                <c:pt idx="420">
                  <c:v>9.5031999999999996</c:v>
                </c:pt>
                <c:pt idx="421">
                  <c:v>9.5221599999999995</c:v>
                </c:pt>
                <c:pt idx="422">
                  <c:v>9.5411199999999994</c:v>
                </c:pt>
                <c:pt idx="423">
                  <c:v>9.5600799999999992</c:v>
                </c:pt>
                <c:pt idx="424">
                  <c:v>9.5790399999999991</c:v>
                </c:pt>
                <c:pt idx="425">
                  <c:v>9.597999999999999</c:v>
                </c:pt>
                <c:pt idx="426">
                  <c:v>9.6169599999999988</c:v>
                </c:pt>
                <c:pt idx="427">
                  <c:v>9.6359199999999987</c:v>
                </c:pt>
                <c:pt idx="428">
                  <c:v>9.6548799999999986</c:v>
                </c:pt>
                <c:pt idx="429">
                  <c:v>9.6738399999999984</c:v>
                </c:pt>
                <c:pt idx="430">
                  <c:v>9.6927999999999983</c:v>
                </c:pt>
                <c:pt idx="431">
                  <c:v>9.7117599999999982</c:v>
                </c:pt>
                <c:pt idx="432">
                  <c:v>9.730719999999998</c:v>
                </c:pt>
                <c:pt idx="433">
                  <c:v>9.7496799999999979</c:v>
                </c:pt>
                <c:pt idx="434">
                  <c:v>9.7686400000000013</c:v>
                </c:pt>
                <c:pt idx="435">
                  <c:v>9.7876000000000012</c:v>
                </c:pt>
                <c:pt idx="436">
                  <c:v>9.8065600000000011</c:v>
                </c:pt>
                <c:pt idx="437">
                  <c:v>9.8255200000000009</c:v>
                </c:pt>
                <c:pt idx="438">
                  <c:v>9.8444800000000008</c:v>
                </c:pt>
                <c:pt idx="439">
                  <c:v>9.8634400000000007</c:v>
                </c:pt>
                <c:pt idx="440">
                  <c:v>9.8824000000000005</c:v>
                </c:pt>
                <c:pt idx="441">
                  <c:v>9.9013600000000004</c:v>
                </c:pt>
                <c:pt idx="442">
                  <c:v>9.9203200000000002</c:v>
                </c:pt>
                <c:pt idx="443">
                  <c:v>9.9392800000000001</c:v>
                </c:pt>
                <c:pt idx="444">
                  <c:v>9.95824</c:v>
                </c:pt>
                <c:pt idx="445">
                  <c:v>9.9771999999999998</c:v>
                </c:pt>
                <c:pt idx="446">
                  <c:v>9.9961599999999997</c:v>
                </c:pt>
                <c:pt idx="447">
                  <c:v>10.01512</c:v>
                </c:pt>
                <c:pt idx="448">
                  <c:v>10.034079999999999</c:v>
                </c:pt>
                <c:pt idx="449">
                  <c:v>10.053039999999999</c:v>
                </c:pt>
                <c:pt idx="450">
                  <c:v>10.071999999999999</c:v>
                </c:pt>
                <c:pt idx="451">
                  <c:v>10.090959999999999</c:v>
                </c:pt>
                <c:pt idx="452">
                  <c:v>10.109919999999999</c:v>
                </c:pt>
                <c:pt idx="453">
                  <c:v>10.128879999999999</c:v>
                </c:pt>
                <c:pt idx="454">
                  <c:v>10.147839999999999</c:v>
                </c:pt>
                <c:pt idx="455">
                  <c:v>10.166799999999999</c:v>
                </c:pt>
                <c:pt idx="456">
                  <c:v>10.185759999999998</c:v>
                </c:pt>
                <c:pt idx="457">
                  <c:v>10.204719999999998</c:v>
                </c:pt>
                <c:pt idx="458">
                  <c:v>10.223679999999998</c:v>
                </c:pt>
                <c:pt idx="459">
                  <c:v>10.242639999999998</c:v>
                </c:pt>
                <c:pt idx="460">
                  <c:v>10.261599999999998</c:v>
                </c:pt>
                <c:pt idx="461">
                  <c:v>10.280560000000001</c:v>
                </c:pt>
                <c:pt idx="462">
                  <c:v>10.299520000000001</c:v>
                </c:pt>
                <c:pt idx="463">
                  <c:v>10.318480000000001</c:v>
                </c:pt>
                <c:pt idx="464">
                  <c:v>10.337440000000001</c:v>
                </c:pt>
                <c:pt idx="465">
                  <c:v>10.356400000000001</c:v>
                </c:pt>
                <c:pt idx="466">
                  <c:v>10.375360000000001</c:v>
                </c:pt>
                <c:pt idx="467">
                  <c:v>10.39432</c:v>
                </c:pt>
                <c:pt idx="468">
                  <c:v>10.41328</c:v>
                </c:pt>
                <c:pt idx="469">
                  <c:v>10.43224</c:v>
                </c:pt>
                <c:pt idx="470">
                  <c:v>10.4512</c:v>
                </c:pt>
                <c:pt idx="471">
                  <c:v>10.47016</c:v>
                </c:pt>
                <c:pt idx="472">
                  <c:v>10.48912</c:v>
                </c:pt>
                <c:pt idx="473">
                  <c:v>10.50808</c:v>
                </c:pt>
                <c:pt idx="474">
                  <c:v>10.52704</c:v>
                </c:pt>
                <c:pt idx="475">
                  <c:v>10.545999999999999</c:v>
                </c:pt>
                <c:pt idx="476">
                  <c:v>10.564959999999999</c:v>
                </c:pt>
                <c:pt idx="477">
                  <c:v>10.583919999999999</c:v>
                </c:pt>
                <c:pt idx="478">
                  <c:v>10.602879999999999</c:v>
                </c:pt>
                <c:pt idx="479">
                  <c:v>10.621839999999999</c:v>
                </c:pt>
                <c:pt idx="480">
                  <c:v>10.640799999999999</c:v>
                </c:pt>
                <c:pt idx="481">
                  <c:v>10.659759999999999</c:v>
                </c:pt>
                <c:pt idx="482">
                  <c:v>10.678719999999998</c:v>
                </c:pt>
                <c:pt idx="483">
                  <c:v>10.697679999999998</c:v>
                </c:pt>
                <c:pt idx="484">
                  <c:v>10.716639999999998</c:v>
                </c:pt>
                <c:pt idx="485">
                  <c:v>10.735599999999998</c:v>
                </c:pt>
                <c:pt idx="486">
                  <c:v>10.754559999999998</c:v>
                </c:pt>
                <c:pt idx="487">
                  <c:v>10.773520000000001</c:v>
                </c:pt>
                <c:pt idx="488">
                  <c:v>10.792480000000001</c:v>
                </c:pt>
                <c:pt idx="489">
                  <c:v>10.811440000000001</c:v>
                </c:pt>
                <c:pt idx="490">
                  <c:v>10.830400000000001</c:v>
                </c:pt>
                <c:pt idx="491">
                  <c:v>10.849360000000001</c:v>
                </c:pt>
                <c:pt idx="492">
                  <c:v>10.868320000000001</c:v>
                </c:pt>
                <c:pt idx="493">
                  <c:v>10.887280000000001</c:v>
                </c:pt>
                <c:pt idx="494">
                  <c:v>10.90624</c:v>
                </c:pt>
                <c:pt idx="495">
                  <c:v>10.9252</c:v>
                </c:pt>
                <c:pt idx="496">
                  <c:v>10.94416</c:v>
                </c:pt>
                <c:pt idx="497">
                  <c:v>10.96312</c:v>
                </c:pt>
                <c:pt idx="498">
                  <c:v>10.98208</c:v>
                </c:pt>
                <c:pt idx="499">
                  <c:v>11.00104</c:v>
                </c:pt>
                <c:pt idx="500">
                  <c:v>11.02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B8D-46A4-8B7A-8FA98EFDCE61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32AB9F03-1B9C-4A72-9CFE-DE63AB660BE9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3B8D-46A4-8B7A-8FA98EFDCE6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961BA0D-2731-4310-8F9C-2BA3645CF447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3B8D-46A4-8B7A-8FA98EFDCE6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D08D801-0A14-4A67-BD31-7431086F12A0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3B8D-46A4-8B7A-8FA98EFDCE6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92078DD-8BA7-4292-B6EF-D095DACDAD5D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3B8D-46A4-8B7A-8FA98EFDCE6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3B8D-46A4-8B7A-8FA98EFDCE6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3B8D-46A4-8B7A-8FA98EFDCE6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3B8D-46A4-8B7A-8FA98EFDCE61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'412.A0'!$K$9:$K$15</c:f>
              <c:numCache>
                <c:formatCode>General</c:formatCode>
                <c:ptCount val="7"/>
                <c:pt idx="0">
                  <c:v>1245</c:v>
                </c:pt>
                <c:pt idx="1">
                  <c:v>1611</c:v>
                </c:pt>
                <c:pt idx="2">
                  <c:v>2579</c:v>
                </c:pt>
                <c:pt idx="3">
                  <c:v>3384</c:v>
                </c:pt>
              </c:numCache>
            </c:numRef>
          </c:xVal>
          <c:yVal>
            <c:numRef>
              <c:f>'412.A0'!$L$9:$L$15</c:f>
              <c:numCache>
                <c:formatCode>0.00</c:formatCode>
                <c:ptCount val="7"/>
                <c:pt idx="0">
                  <c:v>3.3266900000000001</c:v>
                </c:pt>
                <c:pt idx="1">
                  <c:v>3.7519819999999999</c:v>
                </c:pt>
                <c:pt idx="2">
                  <c:v>4.876798</c:v>
                </c:pt>
                <c:pt idx="3">
                  <c:v>5.8173759999999994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'412.A0'!$I$9:$I$15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3B8D-46A4-8B7A-8FA98EFDC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'500.A1'!$Y$5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'500.A1'!$X$6:$X$506</c:f>
              <c:numCache>
                <c:formatCode>General</c:formatCode>
                <c:ptCount val="501"/>
                <c:pt idx="0">
                  <c:v>0</c:v>
                </c:pt>
                <c:pt idx="1">
                  <c:v>12</c:v>
                </c:pt>
                <c:pt idx="2">
                  <c:v>24</c:v>
                </c:pt>
                <c:pt idx="3">
                  <c:v>36</c:v>
                </c:pt>
                <c:pt idx="4">
                  <c:v>48</c:v>
                </c:pt>
                <c:pt idx="5">
                  <c:v>60</c:v>
                </c:pt>
                <c:pt idx="6">
                  <c:v>72</c:v>
                </c:pt>
                <c:pt idx="7">
                  <c:v>84</c:v>
                </c:pt>
                <c:pt idx="8">
                  <c:v>96</c:v>
                </c:pt>
                <c:pt idx="9">
                  <c:v>108</c:v>
                </c:pt>
                <c:pt idx="10">
                  <c:v>120</c:v>
                </c:pt>
                <c:pt idx="11">
                  <c:v>132</c:v>
                </c:pt>
                <c:pt idx="12">
                  <c:v>144</c:v>
                </c:pt>
                <c:pt idx="13">
                  <c:v>156</c:v>
                </c:pt>
                <c:pt idx="14">
                  <c:v>168</c:v>
                </c:pt>
                <c:pt idx="15">
                  <c:v>180</c:v>
                </c:pt>
                <c:pt idx="16">
                  <c:v>192</c:v>
                </c:pt>
                <c:pt idx="17">
                  <c:v>204</c:v>
                </c:pt>
                <c:pt idx="18">
                  <c:v>216</c:v>
                </c:pt>
                <c:pt idx="19">
                  <c:v>228</c:v>
                </c:pt>
                <c:pt idx="20">
                  <c:v>240</c:v>
                </c:pt>
                <c:pt idx="21">
                  <c:v>252</c:v>
                </c:pt>
                <c:pt idx="22">
                  <c:v>264</c:v>
                </c:pt>
                <c:pt idx="23">
                  <c:v>276</c:v>
                </c:pt>
                <c:pt idx="24">
                  <c:v>288</c:v>
                </c:pt>
                <c:pt idx="25">
                  <c:v>300</c:v>
                </c:pt>
                <c:pt idx="26">
                  <c:v>312</c:v>
                </c:pt>
                <c:pt idx="27">
                  <c:v>324</c:v>
                </c:pt>
                <c:pt idx="28">
                  <c:v>336</c:v>
                </c:pt>
                <c:pt idx="29">
                  <c:v>348</c:v>
                </c:pt>
                <c:pt idx="30">
                  <c:v>360</c:v>
                </c:pt>
                <c:pt idx="31">
                  <c:v>372</c:v>
                </c:pt>
                <c:pt idx="32">
                  <c:v>384</c:v>
                </c:pt>
                <c:pt idx="33">
                  <c:v>396</c:v>
                </c:pt>
                <c:pt idx="34">
                  <c:v>408</c:v>
                </c:pt>
                <c:pt idx="35">
                  <c:v>420</c:v>
                </c:pt>
                <c:pt idx="36">
                  <c:v>432</c:v>
                </c:pt>
                <c:pt idx="37">
                  <c:v>444</c:v>
                </c:pt>
                <c:pt idx="38">
                  <c:v>456</c:v>
                </c:pt>
                <c:pt idx="39">
                  <c:v>468</c:v>
                </c:pt>
                <c:pt idx="40">
                  <c:v>480</c:v>
                </c:pt>
                <c:pt idx="41">
                  <c:v>492</c:v>
                </c:pt>
                <c:pt idx="42">
                  <c:v>504</c:v>
                </c:pt>
                <c:pt idx="43">
                  <c:v>516</c:v>
                </c:pt>
                <c:pt idx="44">
                  <c:v>528</c:v>
                </c:pt>
                <c:pt idx="45">
                  <c:v>540</c:v>
                </c:pt>
                <c:pt idx="46">
                  <c:v>552</c:v>
                </c:pt>
                <c:pt idx="47">
                  <c:v>564</c:v>
                </c:pt>
                <c:pt idx="48">
                  <c:v>576</c:v>
                </c:pt>
                <c:pt idx="49">
                  <c:v>588</c:v>
                </c:pt>
                <c:pt idx="50">
                  <c:v>600</c:v>
                </c:pt>
                <c:pt idx="51">
                  <c:v>612</c:v>
                </c:pt>
                <c:pt idx="52">
                  <c:v>624</c:v>
                </c:pt>
                <c:pt idx="53">
                  <c:v>636</c:v>
                </c:pt>
                <c:pt idx="54">
                  <c:v>648</c:v>
                </c:pt>
                <c:pt idx="55">
                  <c:v>660</c:v>
                </c:pt>
                <c:pt idx="56">
                  <c:v>672</c:v>
                </c:pt>
                <c:pt idx="57">
                  <c:v>684</c:v>
                </c:pt>
                <c:pt idx="58">
                  <c:v>696</c:v>
                </c:pt>
                <c:pt idx="59">
                  <c:v>708</c:v>
                </c:pt>
                <c:pt idx="60">
                  <c:v>720</c:v>
                </c:pt>
                <c:pt idx="61">
                  <c:v>732</c:v>
                </c:pt>
                <c:pt idx="62">
                  <c:v>744</c:v>
                </c:pt>
                <c:pt idx="63">
                  <c:v>756</c:v>
                </c:pt>
                <c:pt idx="64">
                  <c:v>768</c:v>
                </c:pt>
                <c:pt idx="65">
                  <c:v>780</c:v>
                </c:pt>
                <c:pt idx="66">
                  <c:v>792</c:v>
                </c:pt>
                <c:pt idx="67">
                  <c:v>804</c:v>
                </c:pt>
                <c:pt idx="68">
                  <c:v>816</c:v>
                </c:pt>
                <c:pt idx="69">
                  <c:v>828</c:v>
                </c:pt>
                <c:pt idx="70">
                  <c:v>840</c:v>
                </c:pt>
                <c:pt idx="71">
                  <c:v>852</c:v>
                </c:pt>
                <c:pt idx="72">
                  <c:v>864</c:v>
                </c:pt>
                <c:pt idx="73">
                  <c:v>876</c:v>
                </c:pt>
                <c:pt idx="74">
                  <c:v>888</c:v>
                </c:pt>
                <c:pt idx="75">
                  <c:v>900</c:v>
                </c:pt>
                <c:pt idx="76">
                  <c:v>912</c:v>
                </c:pt>
                <c:pt idx="77">
                  <c:v>924</c:v>
                </c:pt>
                <c:pt idx="78">
                  <c:v>936</c:v>
                </c:pt>
                <c:pt idx="79">
                  <c:v>948</c:v>
                </c:pt>
                <c:pt idx="80">
                  <c:v>960</c:v>
                </c:pt>
                <c:pt idx="81">
                  <c:v>972</c:v>
                </c:pt>
                <c:pt idx="82">
                  <c:v>984</c:v>
                </c:pt>
                <c:pt idx="83">
                  <c:v>996</c:v>
                </c:pt>
                <c:pt idx="84">
                  <c:v>1008</c:v>
                </c:pt>
                <c:pt idx="85">
                  <c:v>1020</c:v>
                </c:pt>
                <c:pt idx="86">
                  <c:v>1032</c:v>
                </c:pt>
                <c:pt idx="87">
                  <c:v>1044</c:v>
                </c:pt>
                <c:pt idx="88">
                  <c:v>1056</c:v>
                </c:pt>
                <c:pt idx="89">
                  <c:v>1068</c:v>
                </c:pt>
                <c:pt idx="90">
                  <c:v>1080</c:v>
                </c:pt>
                <c:pt idx="91">
                  <c:v>1092</c:v>
                </c:pt>
                <c:pt idx="92">
                  <c:v>1104</c:v>
                </c:pt>
                <c:pt idx="93">
                  <c:v>1116</c:v>
                </c:pt>
                <c:pt idx="94">
                  <c:v>1128</c:v>
                </c:pt>
                <c:pt idx="95">
                  <c:v>1140</c:v>
                </c:pt>
                <c:pt idx="96">
                  <c:v>1152</c:v>
                </c:pt>
                <c:pt idx="97">
                  <c:v>1164</c:v>
                </c:pt>
                <c:pt idx="98">
                  <c:v>1176</c:v>
                </c:pt>
                <c:pt idx="99">
                  <c:v>1188</c:v>
                </c:pt>
                <c:pt idx="100">
                  <c:v>1200</c:v>
                </c:pt>
                <c:pt idx="101">
                  <c:v>1212</c:v>
                </c:pt>
                <c:pt idx="102">
                  <c:v>1224</c:v>
                </c:pt>
                <c:pt idx="103">
                  <c:v>1236</c:v>
                </c:pt>
                <c:pt idx="104">
                  <c:v>1248</c:v>
                </c:pt>
                <c:pt idx="105">
                  <c:v>1260</c:v>
                </c:pt>
                <c:pt idx="106">
                  <c:v>1272</c:v>
                </c:pt>
                <c:pt idx="107">
                  <c:v>1284</c:v>
                </c:pt>
                <c:pt idx="108">
                  <c:v>1296</c:v>
                </c:pt>
                <c:pt idx="109">
                  <c:v>1308</c:v>
                </c:pt>
                <c:pt idx="110">
                  <c:v>1320</c:v>
                </c:pt>
                <c:pt idx="111">
                  <c:v>1332</c:v>
                </c:pt>
                <c:pt idx="112">
                  <c:v>1344</c:v>
                </c:pt>
                <c:pt idx="113">
                  <c:v>1356</c:v>
                </c:pt>
                <c:pt idx="114">
                  <c:v>1368</c:v>
                </c:pt>
                <c:pt idx="115">
                  <c:v>1380</c:v>
                </c:pt>
                <c:pt idx="116">
                  <c:v>1392</c:v>
                </c:pt>
                <c:pt idx="117">
                  <c:v>1404</c:v>
                </c:pt>
                <c:pt idx="118">
                  <c:v>1416</c:v>
                </c:pt>
                <c:pt idx="119">
                  <c:v>1428</c:v>
                </c:pt>
                <c:pt idx="120">
                  <c:v>1440</c:v>
                </c:pt>
                <c:pt idx="121">
                  <c:v>1452</c:v>
                </c:pt>
                <c:pt idx="122">
                  <c:v>1464</c:v>
                </c:pt>
                <c:pt idx="123">
                  <c:v>1476</c:v>
                </c:pt>
                <c:pt idx="124">
                  <c:v>1488</c:v>
                </c:pt>
                <c:pt idx="125">
                  <c:v>1500</c:v>
                </c:pt>
                <c:pt idx="126">
                  <c:v>1512</c:v>
                </c:pt>
                <c:pt idx="127">
                  <c:v>1524</c:v>
                </c:pt>
                <c:pt idx="128">
                  <c:v>1536</c:v>
                </c:pt>
                <c:pt idx="129">
                  <c:v>1548</c:v>
                </c:pt>
                <c:pt idx="130">
                  <c:v>1560</c:v>
                </c:pt>
                <c:pt idx="131">
                  <c:v>1572</c:v>
                </c:pt>
                <c:pt idx="132">
                  <c:v>1584</c:v>
                </c:pt>
                <c:pt idx="133">
                  <c:v>1596</c:v>
                </c:pt>
                <c:pt idx="134">
                  <c:v>1608</c:v>
                </c:pt>
                <c:pt idx="135">
                  <c:v>1620</c:v>
                </c:pt>
                <c:pt idx="136">
                  <c:v>1632</c:v>
                </c:pt>
                <c:pt idx="137">
                  <c:v>1644</c:v>
                </c:pt>
                <c:pt idx="138">
                  <c:v>1656</c:v>
                </c:pt>
                <c:pt idx="139">
                  <c:v>1668</c:v>
                </c:pt>
                <c:pt idx="140">
                  <c:v>1680</c:v>
                </c:pt>
                <c:pt idx="141">
                  <c:v>1692</c:v>
                </c:pt>
                <c:pt idx="142">
                  <c:v>1704</c:v>
                </c:pt>
                <c:pt idx="143">
                  <c:v>1716</c:v>
                </c:pt>
                <c:pt idx="144">
                  <c:v>1728</c:v>
                </c:pt>
                <c:pt idx="145">
                  <c:v>1740</c:v>
                </c:pt>
                <c:pt idx="146">
                  <c:v>1752</c:v>
                </c:pt>
                <c:pt idx="147">
                  <c:v>1764</c:v>
                </c:pt>
                <c:pt idx="148">
                  <c:v>1776</c:v>
                </c:pt>
                <c:pt idx="149">
                  <c:v>1788</c:v>
                </c:pt>
                <c:pt idx="150">
                  <c:v>1800</c:v>
                </c:pt>
                <c:pt idx="151">
                  <c:v>1812</c:v>
                </c:pt>
                <c:pt idx="152">
                  <c:v>1824</c:v>
                </c:pt>
                <c:pt idx="153">
                  <c:v>1836</c:v>
                </c:pt>
                <c:pt idx="154">
                  <c:v>1848</c:v>
                </c:pt>
                <c:pt idx="155">
                  <c:v>1860</c:v>
                </c:pt>
                <c:pt idx="156">
                  <c:v>1872</c:v>
                </c:pt>
                <c:pt idx="157">
                  <c:v>1884</c:v>
                </c:pt>
                <c:pt idx="158">
                  <c:v>1896</c:v>
                </c:pt>
                <c:pt idx="159">
                  <c:v>1908</c:v>
                </c:pt>
                <c:pt idx="160">
                  <c:v>1920</c:v>
                </c:pt>
                <c:pt idx="161">
                  <c:v>1932</c:v>
                </c:pt>
                <c:pt idx="162">
                  <c:v>1944</c:v>
                </c:pt>
                <c:pt idx="163">
                  <c:v>1956</c:v>
                </c:pt>
                <c:pt idx="164">
                  <c:v>1968</c:v>
                </c:pt>
                <c:pt idx="165">
                  <c:v>1980</c:v>
                </c:pt>
                <c:pt idx="166">
                  <c:v>1992</c:v>
                </c:pt>
                <c:pt idx="167">
                  <c:v>2004</c:v>
                </c:pt>
                <c:pt idx="168">
                  <c:v>2016</c:v>
                </c:pt>
                <c:pt idx="169">
                  <c:v>2028</c:v>
                </c:pt>
                <c:pt idx="170">
                  <c:v>2040</c:v>
                </c:pt>
                <c:pt idx="171">
                  <c:v>2052</c:v>
                </c:pt>
                <c:pt idx="172">
                  <c:v>2064</c:v>
                </c:pt>
                <c:pt idx="173">
                  <c:v>2076</c:v>
                </c:pt>
                <c:pt idx="174">
                  <c:v>2088</c:v>
                </c:pt>
                <c:pt idx="175">
                  <c:v>2100</c:v>
                </c:pt>
                <c:pt idx="176">
                  <c:v>2112</c:v>
                </c:pt>
                <c:pt idx="177">
                  <c:v>2124</c:v>
                </c:pt>
                <c:pt idx="178">
                  <c:v>2136</c:v>
                </c:pt>
                <c:pt idx="179">
                  <c:v>2148</c:v>
                </c:pt>
                <c:pt idx="180">
                  <c:v>2160</c:v>
                </c:pt>
                <c:pt idx="181">
                  <c:v>2172</c:v>
                </c:pt>
                <c:pt idx="182">
                  <c:v>2184</c:v>
                </c:pt>
                <c:pt idx="183">
                  <c:v>2196</c:v>
                </c:pt>
                <c:pt idx="184">
                  <c:v>2208</c:v>
                </c:pt>
                <c:pt idx="185">
                  <c:v>2220</c:v>
                </c:pt>
                <c:pt idx="186">
                  <c:v>2232</c:v>
                </c:pt>
                <c:pt idx="187">
                  <c:v>2244</c:v>
                </c:pt>
                <c:pt idx="188">
                  <c:v>2256</c:v>
                </c:pt>
                <c:pt idx="189">
                  <c:v>2268</c:v>
                </c:pt>
                <c:pt idx="190">
                  <c:v>2280</c:v>
                </c:pt>
                <c:pt idx="191">
                  <c:v>2292</c:v>
                </c:pt>
                <c:pt idx="192">
                  <c:v>2304</c:v>
                </c:pt>
                <c:pt idx="193">
                  <c:v>2316</c:v>
                </c:pt>
                <c:pt idx="194">
                  <c:v>2328</c:v>
                </c:pt>
                <c:pt idx="195">
                  <c:v>2340</c:v>
                </c:pt>
                <c:pt idx="196">
                  <c:v>2352</c:v>
                </c:pt>
                <c:pt idx="197">
                  <c:v>2364</c:v>
                </c:pt>
                <c:pt idx="198">
                  <c:v>2376</c:v>
                </c:pt>
                <c:pt idx="199">
                  <c:v>2388</c:v>
                </c:pt>
                <c:pt idx="200">
                  <c:v>2400</c:v>
                </c:pt>
                <c:pt idx="201">
                  <c:v>2412</c:v>
                </c:pt>
                <c:pt idx="202">
                  <c:v>2424</c:v>
                </c:pt>
                <c:pt idx="203">
                  <c:v>2436</c:v>
                </c:pt>
                <c:pt idx="204">
                  <c:v>2448</c:v>
                </c:pt>
                <c:pt idx="205">
                  <c:v>2460</c:v>
                </c:pt>
                <c:pt idx="206">
                  <c:v>2472</c:v>
                </c:pt>
                <c:pt idx="207">
                  <c:v>2484</c:v>
                </c:pt>
                <c:pt idx="208">
                  <c:v>2496</c:v>
                </c:pt>
                <c:pt idx="209">
                  <c:v>2508</c:v>
                </c:pt>
                <c:pt idx="210">
                  <c:v>2520</c:v>
                </c:pt>
                <c:pt idx="211">
                  <c:v>2532</c:v>
                </c:pt>
                <c:pt idx="212">
                  <c:v>2544</c:v>
                </c:pt>
                <c:pt idx="213">
                  <c:v>2556</c:v>
                </c:pt>
                <c:pt idx="214">
                  <c:v>2568</c:v>
                </c:pt>
                <c:pt idx="215">
                  <c:v>2580</c:v>
                </c:pt>
                <c:pt idx="216">
                  <c:v>2592</c:v>
                </c:pt>
                <c:pt idx="217">
                  <c:v>2604</c:v>
                </c:pt>
                <c:pt idx="218">
                  <c:v>2616</c:v>
                </c:pt>
                <c:pt idx="219">
                  <c:v>2628</c:v>
                </c:pt>
                <c:pt idx="220">
                  <c:v>2640</c:v>
                </c:pt>
                <c:pt idx="221">
                  <c:v>2652</c:v>
                </c:pt>
                <c:pt idx="222">
                  <c:v>2664</c:v>
                </c:pt>
                <c:pt idx="223">
                  <c:v>2676</c:v>
                </c:pt>
                <c:pt idx="224">
                  <c:v>2688</c:v>
                </c:pt>
                <c:pt idx="225">
                  <c:v>2700</c:v>
                </c:pt>
                <c:pt idx="226">
                  <c:v>2712</c:v>
                </c:pt>
                <c:pt idx="227">
                  <c:v>2724</c:v>
                </c:pt>
                <c:pt idx="228">
                  <c:v>2736</c:v>
                </c:pt>
                <c:pt idx="229">
                  <c:v>2748</c:v>
                </c:pt>
                <c:pt idx="230">
                  <c:v>2760</c:v>
                </c:pt>
                <c:pt idx="231">
                  <c:v>2772</c:v>
                </c:pt>
                <c:pt idx="232">
                  <c:v>2784</c:v>
                </c:pt>
                <c:pt idx="233">
                  <c:v>2796</c:v>
                </c:pt>
                <c:pt idx="234">
                  <c:v>2808</c:v>
                </c:pt>
                <c:pt idx="235">
                  <c:v>2820</c:v>
                </c:pt>
                <c:pt idx="236">
                  <c:v>2832</c:v>
                </c:pt>
                <c:pt idx="237">
                  <c:v>2844</c:v>
                </c:pt>
                <c:pt idx="238">
                  <c:v>2856</c:v>
                </c:pt>
                <c:pt idx="239">
                  <c:v>2868</c:v>
                </c:pt>
                <c:pt idx="240">
                  <c:v>2880</c:v>
                </c:pt>
                <c:pt idx="241">
                  <c:v>2892</c:v>
                </c:pt>
                <c:pt idx="242">
                  <c:v>2904</c:v>
                </c:pt>
                <c:pt idx="243">
                  <c:v>2916</c:v>
                </c:pt>
                <c:pt idx="244">
                  <c:v>2928</c:v>
                </c:pt>
                <c:pt idx="245">
                  <c:v>2940</c:v>
                </c:pt>
                <c:pt idx="246">
                  <c:v>2952</c:v>
                </c:pt>
                <c:pt idx="247">
                  <c:v>2964</c:v>
                </c:pt>
                <c:pt idx="248">
                  <c:v>2976</c:v>
                </c:pt>
                <c:pt idx="249">
                  <c:v>2988</c:v>
                </c:pt>
                <c:pt idx="250">
                  <c:v>3000</c:v>
                </c:pt>
                <c:pt idx="251">
                  <c:v>3012</c:v>
                </c:pt>
                <c:pt idx="252">
                  <c:v>3024</c:v>
                </c:pt>
                <c:pt idx="253">
                  <c:v>3036</c:v>
                </c:pt>
                <c:pt idx="254">
                  <c:v>3048</c:v>
                </c:pt>
                <c:pt idx="255">
                  <c:v>3060</c:v>
                </c:pt>
                <c:pt idx="256">
                  <c:v>3072</c:v>
                </c:pt>
                <c:pt idx="257">
                  <c:v>3084</c:v>
                </c:pt>
                <c:pt idx="258">
                  <c:v>3096</c:v>
                </c:pt>
                <c:pt idx="259">
                  <c:v>3108</c:v>
                </c:pt>
                <c:pt idx="260">
                  <c:v>3120</c:v>
                </c:pt>
                <c:pt idx="261">
                  <c:v>3132</c:v>
                </c:pt>
                <c:pt idx="262">
                  <c:v>3144</c:v>
                </c:pt>
                <c:pt idx="263">
                  <c:v>3156</c:v>
                </c:pt>
                <c:pt idx="264">
                  <c:v>3168</c:v>
                </c:pt>
                <c:pt idx="265">
                  <c:v>3180</c:v>
                </c:pt>
                <c:pt idx="266">
                  <c:v>3192</c:v>
                </c:pt>
                <c:pt idx="267">
                  <c:v>3204</c:v>
                </c:pt>
                <c:pt idx="268">
                  <c:v>3216</c:v>
                </c:pt>
                <c:pt idx="269">
                  <c:v>3228</c:v>
                </c:pt>
                <c:pt idx="270">
                  <c:v>3240</c:v>
                </c:pt>
                <c:pt idx="271">
                  <c:v>3252</c:v>
                </c:pt>
                <c:pt idx="272">
                  <c:v>3264</c:v>
                </c:pt>
                <c:pt idx="273">
                  <c:v>3276</c:v>
                </c:pt>
                <c:pt idx="274">
                  <c:v>3288</c:v>
                </c:pt>
                <c:pt idx="275">
                  <c:v>3300</c:v>
                </c:pt>
                <c:pt idx="276">
                  <c:v>3312</c:v>
                </c:pt>
                <c:pt idx="277">
                  <c:v>3324</c:v>
                </c:pt>
                <c:pt idx="278">
                  <c:v>3336</c:v>
                </c:pt>
                <c:pt idx="279">
                  <c:v>3348</c:v>
                </c:pt>
                <c:pt idx="280">
                  <c:v>3360</c:v>
                </c:pt>
                <c:pt idx="281">
                  <c:v>3372</c:v>
                </c:pt>
                <c:pt idx="282">
                  <c:v>3384</c:v>
                </c:pt>
                <c:pt idx="283">
                  <c:v>3396</c:v>
                </c:pt>
                <c:pt idx="284">
                  <c:v>3408</c:v>
                </c:pt>
                <c:pt idx="285">
                  <c:v>3420</c:v>
                </c:pt>
                <c:pt idx="286">
                  <c:v>3432</c:v>
                </c:pt>
                <c:pt idx="287">
                  <c:v>3444</c:v>
                </c:pt>
                <c:pt idx="288">
                  <c:v>3456</c:v>
                </c:pt>
                <c:pt idx="289">
                  <c:v>3468</c:v>
                </c:pt>
                <c:pt idx="290">
                  <c:v>3480</c:v>
                </c:pt>
                <c:pt idx="291">
                  <c:v>3492</c:v>
                </c:pt>
                <c:pt idx="292">
                  <c:v>3504</c:v>
                </c:pt>
                <c:pt idx="293">
                  <c:v>3516</c:v>
                </c:pt>
                <c:pt idx="294">
                  <c:v>3528</c:v>
                </c:pt>
                <c:pt idx="295">
                  <c:v>3540</c:v>
                </c:pt>
                <c:pt idx="296">
                  <c:v>3552</c:v>
                </c:pt>
                <c:pt idx="297">
                  <c:v>3564</c:v>
                </c:pt>
                <c:pt idx="298">
                  <c:v>3576</c:v>
                </c:pt>
                <c:pt idx="299">
                  <c:v>3588</c:v>
                </c:pt>
                <c:pt idx="300">
                  <c:v>3600</c:v>
                </c:pt>
                <c:pt idx="301">
                  <c:v>3612</c:v>
                </c:pt>
                <c:pt idx="302">
                  <c:v>3624</c:v>
                </c:pt>
                <c:pt idx="303">
                  <c:v>3636</c:v>
                </c:pt>
                <c:pt idx="304">
                  <c:v>3648</c:v>
                </c:pt>
                <c:pt idx="305">
                  <c:v>3660</c:v>
                </c:pt>
                <c:pt idx="306">
                  <c:v>3672</c:v>
                </c:pt>
                <c:pt idx="307">
                  <c:v>3684</c:v>
                </c:pt>
                <c:pt idx="308">
                  <c:v>3696</c:v>
                </c:pt>
                <c:pt idx="309">
                  <c:v>3708</c:v>
                </c:pt>
                <c:pt idx="310">
                  <c:v>3720</c:v>
                </c:pt>
                <c:pt idx="311">
                  <c:v>3732</c:v>
                </c:pt>
                <c:pt idx="312">
                  <c:v>3744</c:v>
                </c:pt>
                <c:pt idx="313">
                  <c:v>3756</c:v>
                </c:pt>
                <c:pt idx="314">
                  <c:v>3768</c:v>
                </c:pt>
                <c:pt idx="315">
                  <c:v>3780</c:v>
                </c:pt>
                <c:pt idx="316">
                  <c:v>3792</c:v>
                </c:pt>
                <c:pt idx="317">
                  <c:v>3804</c:v>
                </c:pt>
                <c:pt idx="318">
                  <c:v>3816</c:v>
                </c:pt>
                <c:pt idx="319">
                  <c:v>3828</c:v>
                </c:pt>
                <c:pt idx="320">
                  <c:v>3840</c:v>
                </c:pt>
                <c:pt idx="321">
                  <c:v>3852</c:v>
                </c:pt>
                <c:pt idx="322">
                  <c:v>3864</c:v>
                </c:pt>
                <c:pt idx="323">
                  <c:v>3876</c:v>
                </c:pt>
                <c:pt idx="324">
                  <c:v>3888</c:v>
                </c:pt>
                <c:pt idx="325">
                  <c:v>3900</c:v>
                </c:pt>
                <c:pt idx="326">
                  <c:v>3912</c:v>
                </c:pt>
                <c:pt idx="327">
                  <c:v>3924</c:v>
                </c:pt>
                <c:pt idx="328">
                  <c:v>3936</c:v>
                </c:pt>
                <c:pt idx="329">
                  <c:v>3948</c:v>
                </c:pt>
                <c:pt idx="330">
                  <c:v>3960</c:v>
                </c:pt>
                <c:pt idx="331">
                  <c:v>3972</c:v>
                </c:pt>
                <c:pt idx="332">
                  <c:v>3984</c:v>
                </c:pt>
                <c:pt idx="333">
                  <c:v>3996</c:v>
                </c:pt>
                <c:pt idx="334">
                  <c:v>4008</c:v>
                </c:pt>
                <c:pt idx="335">
                  <c:v>4020</c:v>
                </c:pt>
                <c:pt idx="336">
                  <c:v>4032</c:v>
                </c:pt>
                <c:pt idx="337">
                  <c:v>4044</c:v>
                </c:pt>
                <c:pt idx="338">
                  <c:v>4056</c:v>
                </c:pt>
                <c:pt idx="339">
                  <c:v>4068</c:v>
                </c:pt>
                <c:pt idx="340">
                  <c:v>4080</c:v>
                </c:pt>
                <c:pt idx="341">
                  <c:v>4092</c:v>
                </c:pt>
                <c:pt idx="342">
                  <c:v>4104</c:v>
                </c:pt>
                <c:pt idx="343">
                  <c:v>4116</c:v>
                </c:pt>
                <c:pt idx="344">
                  <c:v>4128</c:v>
                </c:pt>
                <c:pt idx="345">
                  <c:v>4140</c:v>
                </c:pt>
                <c:pt idx="346">
                  <c:v>4152</c:v>
                </c:pt>
                <c:pt idx="347">
                  <c:v>4164</c:v>
                </c:pt>
                <c:pt idx="348">
                  <c:v>4176</c:v>
                </c:pt>
                <c:pt idx="349">
                  <c:v>4188</c:v>
                </c:pt>
                <c:pt idx="350">
                  <c:v>4200</c:v>
                </c:pt>
                <c:pt idx="351">
                  <c:v>4212</c:v>
                </c:pt>
                <c:pt idx="352">
                  <c:v>4224</c:v>
                </c:pt>
                <c:pt idx="353">
                  <c:v>4236</c:v>
                </c:pt>
                <c:pt idx="354">
                  <c:v>4248</c:v>
                </c:pt>
                <c:pt idx="355">
                  <c:v>4260</c:v>
                </c:pt>
                <c:pt idx="356">
                  <c:v>4272</c:v>
                </c:pt>
                <c:pt idx="357">
                  <c:v>4284</c:v>
                </c:pt>
                <c:pt idx="358">
                  <c:v>4296</c:v>
                </c:pt>
                <c:pt idx="359">
                  <c:v>4308</c:v>
                </c:pt>
                <c:pt idx="360">
                  <c:v>4320</c:v>
                </c:pt>
                <c:pt idx="361">
                  <c:v>4332</c:v>
                </c:pt>
                <c:pt idx="362">
                  <c:v>4344</c:v>
                </c:pt>
                <c:pt idx="363">
                  <c:v>4356</c:v>
                </c:pt>
                <c:pt idx="364">
                  <c:v>4368</c:v>
                </c:pt>
                <c:pt idx="365">
                  <c:v>4380</c:v>
                </c:pt>
                <c:pt idx="366">
                  <c:v>4392</c:v>
                </c:pt>
                <c:pt idx="367">
                  <c:v>4404</c:v>
                </c:pt>
                <c:pt idx="368">
                  <c:v>4416</c:v>
                </c:pt>
                <c:pt idx="369">
                  <c:v>4428</c:v>
                </c:pt>
                <c:pt idx="370">
                  <c:v>4440</c:v>
                </c:pt>
                <c:pt idx="371">
                  <c:v>4452</c:v>
                </c:pt>
                <c:pt idx="372">
                  <c:v>4464</c:v>
                </c:pt>
                <c:pt idx="373">
                  <c:v>4476</c:v>
                </c:pt>
                <c:pt idx="374">
                  <c:v>4488</c:v>
                </c:pt>
                <c:pt idx="375">
                  <c:v>4500</c:v>
                </c:pt>
                <c:pt idx="376">
                  <c:v>4512</c:v>
                </c:pt>
                <c:pt idx="377">
                  <c:v>4524</c:v>
                </c:pt>
                <c:pt idx="378">
                  <c:v>4536</c:v>
                </c:pt>
                <c:pt idx="379">
                  <c:v>4548</c:v>
                </c:pt>
                <c:pt idx="380">
                  <c:v>4560</c:v>
                </c:pt>
                <c:pt idx="381">
                  <c:v>4572</c:v>
                </c:pt>
                <c:pt idx="382">
                  <c:v>4584</c:v>
                </c:pt>
                <c:pt idx="383">
                  <c:v>4596</c:v>
                </c:pt>
                <c:pt idx="384">
                  <c:v>4608</c:v>
                </c:pt>
                <c:pt idx="385">
                  <c:v>4620</c:v>
                </c:pt>
                <c:pt idx="386">
                  <c:v>4632</c:v>
                </c:pt>
                <c:pt idx="387">
                  <c:v>4644</c:v>
                </c:pt>
                <c:pt idx="388">
                  <c:v>4656</c:v>
                </c:pt>
                <c:pt idx="389">
                  <c:v>4668</c:v>
                </c:pt>
                <c:pt idx="390">
                  <c:v>4680</c:v>
                </c:pt>
                <c:pt idx="391">
                  <c:v>4692</c:v>
                </c:pt>
                <c:pt idx="392">
                  <c:v>4704</c:v>
                </c:pt>
                <c:pt idx="393">
                  <c:v>4716</c:v>
                </c:pt>
                <c:pt idx="394">
                  <c:v>4728</c:v>
                </c:pt>
                <c:pt idx="395">
                  <c:v>4740</c:v>
                </c:pt>
                <c:pt idx="396">
                  <c:v>4752</c:v>
                </c:pt>
                <c:pt idx="397">
                  <c:v>4764</c:v>
                </c:pt>
                <c:pt idx="398">
                  <c:v>4776</c:v>
                </c:pt>
                <c:pt idx="399">
                  <c:v>4788</c:v>
                </c:pt>
                <c:pt idx="400">
                  <c:v>4800</c:v>
                </c:pt>
                <c:pt idx="401">
                  <c:v>4812</c:v>
                </c:pt>
                <c:pt idx="402">
                  <c:v>4824</c:v>
                </c:pt>
                <c:pt idx="403">
                  <c:v>4836</c:v>
                </c:pt>
                <c:pt idx="404">
                  <c:v>4848</c:v>
                </c:pt>
                <c:pt idx="405">
                  <c:v>4860</c:v>
                </c:pt>
                <c:pt idx="406">
                  <c:v>4872</c:v>
                </c:pt>
                <c:pt idx="407">
                  <c:v>4884</c:v>
                </c:pt>
                <c:pt idx="408">
                  <c:v>4896</c:v>
                </c:pt>
                <c:pt idx="409">
                  <c:v>4908</c:v>
                </c:pt>
                <c:pt idx="410">
                  <c:v>4920</c:v>
                </c:pt>
                <c:pt idx="411">
                  <c:v>4932</c:v>
                </c:pt>
                <c:pt idx="412">
                  <c:v>4944</c:v>
                </c:pt>
                <c:pt idx="413">
                  <c:v>4956</c:v>
                </c:pt>
                <c:pt idx="414">
                  <c:v>4968</c:v>
                </c:pt>
                <c:pt idx="415">
                  <c:v>4980</c:v>
                </c:pt>
                <c:pt idx="416">
                  <c:v>4992</c:v>
                </c:pt>
                <c:pt idx="417">
                  <c:v>5004</c:v>
                </c:pt>
                <c:pt idx="418">
                  <c:v>5016</c:v>
                </c:pt>
                <c:pt idx="419">
                  <c:v>5028</c:v>
                </c:pt>
                <c:pt idx="420">
                  <c:v>5040</c:v>
                </c:pt>
                <c:pt idx="421">
                  <c:v>5052</c:v>
                </c:pt>
                <c:pt idx="422">
                  <c:v>5064</c:v>
                </c:pt>
                <c:pt idx="423">
                  <c:v>5076</c:v>
                </c:pt>
                <c:pt idx="424">
                  <c:v>5088</c:v>
                </c:pt>
                <c:pt idx="425">
                  <c:v>5100</c:v>
                </c:pt>
                <c:pt idx="426">
                  <c:v>5112</c:v>
                </c:pt>
                <c:pt idx="427">
                  <c:v>5124</c:v>
                </c:pt>
                <c:pt idx="428">
                  <c:v>5136</c:v>
                </c:pt>
                <c:pt idx="429">
                  <c:v>5148</c:v>
                </c:pt>
                <c:pt idx="430">
                  <c:v>5160</c:v>
                </c:pt>
                <c:pt idx="431">
                  <c:v>5172</c:v>
                </c:pt>
                <c:pt idx="432">
                  <c:v>5184</c:v>
                </c:pt>
                <c:pt idx="433">
                  <c:v>5196</c:v>
                </c:pt>
                <c:pt idx="434">
                  <c:v>5208</c:v>
                </c:pt>
                <c:pt idx="435">
                  <c:v>5220</c:v>
                </c:pt>
                <c:pt idx="436">
                  <c:v>5232</c:v>
                </c:pt>
                <c:pt idx="437">
                  <c:v>5244</c:v>
                </c:pt>
                <c:pt idx="438">
                  <c:v>5256</c:v>
                </c:pt>
                <c:pt idx="439">
                  <c:v>5268</c:v>
                </c:pt>
                <c:pt idx="440">
                  <c:v>5280</c:v>
                </c:pt>
                <c:pt idx="441">
                  <c:v>5292</c:v>
                </c:pt>
                <c:pt idx="442">
                  <c:v>5304</c:v>
                </c:pt>
                <c:pt idx="443">
                  <c:v>5316</c:v>
                </c:pt>
                <c:pt idx="444">
                  <c:v>5328</c:v>
                </c:pt>
                <c:pt idx="445">
                  <c:v>5340</c:v>
                </c:pt>
                <c:pt idx="446">
                  <c:v>5352</c:v>
                </c:pt>
                <c:pt idx="447">
                  <c:v>5364</c:v>
                </c:pt>
                <c:pt idx="448">
                  <c:v>5376</c:v>
                </c:pt>
                <c:pt idx="449">
                  <c:v>5388</c:v>
                </c:pt>
                <c:pt idx="450">
                  <c:v>5400</c:v>
                </c:pt>
                <c:pt idx="451">
                  <c:v>5412</c:v>
                </c:pt>
                <c:pt idx="452">
                  <c:v>5424</c:v>
                </c:pt>
                <c:pt idx="453">
                  <c:v>5436</c:v>
                </c:pt>
                <c:pt idx="454">
                  <c:v>5448</c:v>
                </c:pt>
                <c:pt idx="455">
                  <c:v>5460</c:v>
                </c:pt>
                <c:pt idx="456">
                  <c:v>5472</c:v>
                </c:pt>
                <c:pt idx="457">
                  <c:v>5484</c:v>
                </c:pt>
                <c:pt idx="458">
                  <c:v>5496</c:v>
                </c:pt>
                <c:pt idx="459">
                  <c:v>5508</c:v>
                </c:pt>
                <c:pt idx="460">
                  <c:v>5520</c:v>
                </c:pt>
                <c:pt idx="461">
                  <c:v>5532</c:v>
                </c:pt>
                <c:pt idx="462">
                  <c:v>5544</c:v>
                </c:pt>
                <c:pt idx="463">
                  <c:v>5556</c:v>
                </c:pt>
                <c:pt idx="464">
                  <c:v>5568</c:v>
                </c:pt>
                <c:pt idx="465">
                  <c:v>5580</c:v>
                </c:pt>
                <c:pt idx="466">
                  <c:v>5592</c:v>
                </c:pt>
                <c:pt idx="467">
                  <c:v>5604</c:v>
                </c:pt>
                <c:pt idx="468">
                  <c:v>5616</c:v>
                </c:pt>
                <c:pt idx="469">
                  <c:v>5628</c:v>
                </c:pt>
                <c:pt idx="470">
                  <c:v>5640</c:v>
                </c:pt>
                <c:pt idx="471">
                  <c:v>5652</c:v>
                </c:pt>
                <c:pt idx="472">
                  <c:v>5664</c:v>
                </c:pt>
                <c:pt idx="473">
                  <c:v>5676</c:v>
                </c:pt>
                <c:pt idx="474">
                  <c:v>5688</c:v>
                </c:pt>
                <c:pt idx="475">
                  <c:v>5700</c:v>
                </c:pt>
                <c:pt idx="476">
                  <c:v>5712</c:v>
                </c:pt>
                <c:pt idx="477">
                  <c:v>5724</c:v>
                </c:pt>
                <c:pt idx="478">
                  <c:v>5736</c:v>
                </c:pt>
                <c:pt idx="479">
                  <c:v>5748</c:v>
                </c:pt>
                <c:pt idx="480">
                  <c:v>5760</c:v>
                </c:pt>
                <c:pt idx="481">
                  <c:v>5772</c:v>
                </c:pt>
                <c:pt idx="482">
                  <c:v>5784</c:v>
                </c:pt>
                <c:pt idx="483">
                  <c:v>5796</c:v>
                </c:pt>
                <c:pt idx="484">
                  <c:v>5808</c:v>
                </c:pt>
                <c:pt idx="485">
                  <c:v>5820</c:v>
                </c:pt>
                <c:pt idx="486">
                  <c:v>5832</c:v>
                </c:pt>
                <c:pt idx="487">
                  <c:v>5844</c:v>
                </c:pt>
                <c:pt idx="488">
                  <c:v>5856</c:v>
                </c:pt>
                <c:pt idx="489">
                  <c:v>5868</c:v>
                </c:pt>
                <c:pt idx="490">
                  <c:v>5880</c:v>
                </c:pt>
                <c:pt idx="491">
                  <c:v>5892</c:v>
                </c:pt>
                <c:pt idx="492">
                  <c:v>5904</c:v>
                </c:pt>
                <c:pt idx="493">
                  <c:v>5916</c:v>
                </c:pt>
                <c:pt idx="494">
                  <c:v>5928</c:v>
                </c:pt>
                <c:pt idx="495">
                  <c:v>5940</c:v>
                </c:pt>
                <c:pt idx="496">
                  <c:v>5952</c:v>
                </c:pt>
                <c:pt idx="497">
                  <c:v>5964</c:v>
                </c:pt>
                <c:pt idx="498">
                  <c:v>5976</c:v>
                </c:pt>
                <c:pt idx="499">
                  <c:v>5988</c:v>
                </c:pt>
                <c:pt idx="500">
                  <c:v>6000</c:v>
                </c:pt>
              </c:numCache>
            </c:numRef>
          </c:xVal>
          <c:yVal>
            <c:numRef>
              <c:f>'500.A1'!$Y$6:$Y$506</c:f>
              <c:numCache>
                <c:formatCode>0.00</c:formatCode>
                <c:ptCount val="501"/>
                <c:pt idx="0">
                  <c:v>0</c:v>
                </c:pt>
                <c:pt idx="1">
                  <c:v>1.8540000000000001E-2</c:v>
                </c:pt>
                <c:pt idx="2">
                  <c:v>3.7080000000000002E-2</c:v>
                </c:pt>
                <c:pt idx="3">
                  <c:v>5.5619999999999996E-2</c:v>
                </c:pt>
                <c:pt idx="4">
                  <c:v>7.4160000000000004E-2</c:v>
                </c:pt>
                <c:pt idx="5">
                  <c:v>9.2699999999999991E-2</c:v>
                </c:pt>
                <c:pt idx="6">
                  <c:v>0.11123999999999999</c:v>
                </c:pt>
                <c:pt idx="7">
                  <c:v>0.12978000000000001</c:v>
                </c:pt>
                <c:pt idx="8">
                  <c:v>0.14832000000000001</c:v>
                </c:pt>
                <c:pt idx="9">
                  <c:v>0.16685999999999998</c:v>
                </c:pt>
                <c:pt idx="10">
                  <c:v>0.18539999999999998</c:v>
                </c:pt>
                <c:pt idx="11">
                  <c:v>0.20393999999999998</c:v>
                </c:pt>
                <c:pt idx="12">
                  <c:v>0.22247999999999998</c:v>
                </c:pt>
                <c:pt idx="13">
                  <c:v>0.24101999999999998</c:v>
                </c:pt>
                <c:pt idx="14">
                  <c:v>0.25956000000000001</c:v>
                </c:pt>
                <c:pt idx="15">
                  <c:v>0.27810000000000001</c:v>
                </c:pt>
                <c:pt idx="16">
                  <c:v>0.29664000000000001</c:v>
                </c:pt>
                <c:pt idx="17">
                  <c:v>0.576816</c:v>
                </c:pt>
                <c:pt idx="18">
                  <c:v>0.59486400000000006</c:v>
                </c:pt>
                <c:pt idx="19">
                  <c:v>0.61291200000000001</c:v>
                </c:pt>
                <c:pt idx="20">
                  <c:v>0.63095999999999997</c:v>
                </c:pt>
                <c:pt idx="21">
                  <c:v>0.64900800000000003</c:v>
                </c:pt>
                <c:pt idx="22">
                  <c:v>0.66705599999999998</c:v>
                </c:pt>
                <c:pt idx="23">
                  <c:v>0.68510399999999994</c:v>
                </c:pt>
                <c:pt idx="24">
                  <c:v>0.703152</c:v>
                </c:pt>
                <c:pt idx="25">
                  <c:v>0.72120000000000006</c:v>
                </c:pt>
                <c:pt idx="26">
                  <c:v>0.73924800000000002</c:v>
                </c:pt>
                <c:pt idx="27">
                  <c:v>0.75729599999999997</c:v>
                </c:pt>
                <c:pt idx="28">
                  <c:v>0.77534400000000003</c:v>
                </c:pt>
                <c:pt idx="29">
                  <c:v>0.79339199999999999</c:v>
                </c:pt>
                <c:pt idx="30">
                  <c:v>0.81143999999999994</c:v>
                </c:pt>
                <c:pt idx="31">
                  <c:v>0.829488</c:v>
                </c:pt>
                <c:pt idx="32">
                  <c:v>0.84753599999999996</c:v>
                </c:pt>
                <c:pt idx="33">
                  <c:v>0.86558400000000002</c:v>
                </c:pt>
                <c:pt idx="34">
                  <c:v>0.88363199999999997</c:v>
                </c:pt>
                <c:pt idx="35">
                  <c:v>0.90167999999999993</c:v>
                </c:pt>
                <c:pt idx="36">
                  <c:v>0.91972799999999999</c:v>
                </c:pt>
                <c:pt idx="37">
                  <c:v>0.93777599999999994</c:v>
                </c:pt>
                <c:pt idx="38">
                  <c:v>0.95582400000000001</c:v>
                </c:pt>
                <c:pt idx="39">
                  <c:v>0.97387199999999996</c:v>
                </c:pt>
                <c:pt idx="40">
                  <c:v>0.99192000000000002</c:v>
                </c:pt>
                <c:pt idx="41">
                  <c:v>1.009968</c:v>
                </c:pt>
                <c:pt idx="42">
                  <c:v>1.028016</c:v>
                </c:pt>
                <c:pt idx="43">
                  <c:v>1.0460639999999999</c:v>
                </c:pt>
                <c:pt idx="44">
                  <c:v>1.0641119999999999</c:v>
                </c:pt>
                <c:pt idx="45">
                  <c:v>1.08216</c:v>
                </c:pt>
                <c:pt idx="46">
                  <c:v>1.1002079999999999</c:v>
                </c:pt>
                <c:pt idx="47">
                  <c:v>1.1182559999999999</c:v>
                </c:pt>
                <c:pt idx="48">
                  <c:v>1.136304</c:v>
                </c:pt>
                <c:pt idx="49">
                  <c:v>1.1543519999999998</c:v>
                </c:pt>
                <c:pt idx="50">
                  <c:v>1.1724000000000001</c:v>
                </c:pt>
                <c:pt idx="51">
                  <c:v>1.190448</c:v>
                </c:pt>
                <c:pt idx="52">
                  <c:v>1.208496</c:v>
                </c:pt>
                <c:pt idx="53">
                  <c:v>1.2265440000000001</c:v>
                </c:pt>
                <c:pt idx="54">
                  <c:v>1.2445919999999999</c:v>
                </c:pt>
                <c:pt idx="55">
                  <c:v>1.26264</c:v>
                </c:pt>
                <c:pt idx="56">
                  <c:v>1.280688</c:v>
                </c:pt>
                <c:pt idx="57">
                  <c:v>1.2987359999999999</c:v>
                </c:pt>
                <c:pt idx="58">
                  <c:v>1.316784</c:v>
                </c:pt>
                <c:pt idx="59">
                  <c:v>1.334832</c:v>
                </c:pt>
                <c:pt idx="60">
                  <c:v>1.3528799999999999</c:v>
                </c:pt>
                <c:pt idx="61">
                  <c:v>1.3709279999999999</c:v>
                </c:pt>
                <c:pt idx="62">
                  <c:v>1.388976</c:v>
                </c:pt>
                <c:pt idx="63">
                  <c:v>1.4070240000000001</c:v>
                </c:pt>
                <c:pt idx="64">
                  <c:v>1.4250719999999999</c:v>
                </c:pt>
                <c:pt idx="65">
                  <c:v>1.44312</c:v>
                </c:pt>
                <c:pt idx="66">
                  <c:v>1.461168</c:v>
                </c:pt>
                <c:pt idx="67">
                  <c:v>1.4792159999999999</c:v>
                </c:pt>
                <c:pt idx="68">
                  <c:v>1.4972639999999999</c:v>
                </c:pt>
                <c:pt idx="69">
                  <c:v>1.515312</c:v>
                </c:pt>
                <c:pt idx="70">
                  <c:v>1.5333599999999998</c:v>
                </c:pt>
                <c:pt idx="71">
                  <c:v>1.5514079999999999</c:v>
                </c:pt>
                <c:pt idx="72">
                  <c:v>1.569456</c:v>
                </c:pt>
                <c:pt idx="73">
                  <c:v>1.587504</c:v>
                </c:pt>
                <c:pt idx="74">
                  <c:v>1.6055519999999999</c:v>
                </c:pt>
                <c:pt idx="75">
                  <c:v>1.6235999999999999</c:v>
                </c:pt>
                <c:pt idx="76">
                  <c:v>1.641648</c:v>
                </c:pt>
                <c:pt idx="77">
                  <c:v>1.6596959999999998</c:v>
                </c:pt>
                <c:pt idx="78">
                  <c:v>1.6777439999999999</c:v>
                </c:pt>
                <c:pt idx="79">
                  <c:v>1.695792</c:v>
                </c:pt>
                <c:pt idx="80">
                  <c:v>1.71384</c:v>
                </c:pt>
                <c:pt idx="81">
                  <c:v>1.7318879999999999</c:v>
                </c:pt>
                <c:pt idx="82">
                  <c:v>1.7499359999999999</c:v>
                </c:pt>
                <c:pt idx="83">
                  <c:v>1.767984</c:v>
                </c:pt>
                <c:pt idx="84">
                  <c:v>1.7860319999999998</c:v>
                </c:pt>
                <c:pt idx="85">
                  <c:v>1.8040799999999999</c:v>
                </c:pt>
                <c:pt idx="86">
                  <c:v>1.822128</c:v>
                </c:pt>
                <c:pt idx="87">
                  <c:v>1.840176</c:v>
                </c:pt>
                <c:pt idx="88">
                  <c:v>1.8582239999999999</c:v>
                </c:pt>
                <c:pt idx="89">
                  <c:v>1.8762719999999999</c:v>
                </c:pt>
                <c:pt idx="90">
                  <c:v>1.89432</c:v>
                </c:pt>
                <c:pt idx="91">
                  <c:v>1.9123679999999998</c:v>
                </c:pt>
                <c:pt idx="92">
                  <c:v>1.9304159999999999</c:v>
                </c:pt>
                <c:pt idx="93">
                  <c:v>1.948464</c:v>
                </c:pt>
                <c:pt idx="94">
                  <c:v>1.9665119999999998</c:v>
                </c:pt>
                <c:pt idx="95">
                  <c:v>1.9845599999999999</c:v>
                </c:pt>
                <c:pt idx="96">
                  <c:v>2.0026079999999999</c:v>
                </c:pt>
                <c:pt idx="97">
                  <c:v>2.0206559999999998</c:v>
                </c:pt>
                <c:pt idx="98">
                  <c:v>2.0387040000000001</c:v>
                </c:pt>
                <c:pt idx="99">
                  <c:v>2.0567519999999999</c:v>
                </c:pt>
                <c:pt idx="100">
                  <c:v>2.0747999999999998</c:v>
                </c:pt>
                <c:pt idx="101">
                  <c:v>2.092848</c:v>
                </c:pt>
                <c:pt idx="102">
                  <c:v>2.1108959999999999</c:v>
                </c:pt>
                <c:pt idx="103">
                  <c:v>2.1289439999999997</c:v>
                </c:pt>
                <c:pt idx="104">
                  <c:v>2.146992</c:v>
                </c:pt>
                <c:pt idx="105">
                  <c:v>2.1650399999999999</c:v>
                </c:pt>
                <c:pt idx="106">
                  <c:v>2.1830879999999997</c:v>
                </c:pt>
                <c:pt idx="107">
                  <c:v>2.201136</c:v>
                </c:pt>
                <c:pt idx="108">
                  <c:v>2.2191839999999998</c:v>
                </c:pt>
                <c:pt idx="109">
                  <c:v>2.2372319999999997</c:v>
                </c:pt>
                <c:pt idx="110">
                  <c:v>2.25528</c:v>
                </c:pt>
                <c:pt idx="111">
                  <c:v>2.2733279999999998</c:v>
                </c:pt>
                <c:pt idx="112">
                  <c:v>2.2913760000000001</c:v>
                </c:pt>
                <c:pt idx="113">
                  <c:v>2.3094239999999999</c:v>
                </c:pt>
                <c:pt idx="114">
                  <c:v>2.3274719999999998</c:v>
                </c:pt>
                <c:pt idx="115">
                  <c:v>2.34552</c:v>
                </c:pt>
                <c:pt idx="116">
                  <c:v>2.3635679999999999</c:v>
                </c:pt>
                <c:pt idx="117">
                  <c:v>2.3816159999999997</c:v>
                </c:pt>
                <c:pt idx="118">
                  <c:v>2.399664</c:v>
                </c:pt>
                <c:pt idx="119">
                  <c:v>2.4177119999999999</c:v>
                </c:pt>
                <c:pt idx="120">
                  <c:v>2.4357599999999997</c:v>
                </c:pt>
                <c:pt idx="121">
                  <c:v>2.453808</c:v>
                </c:pt>
                <c:pt idx="122">
                  <c:v>2.4718559999999998</c:v>
                </c:pt>
                <c:pt idx="123">
                  <c:v>2.4899039999999997</c:v>
                </c:pt>
                <c:pt idx="124">
                  <c:v>2.507952</c:v>
                </c:pt>
                <c:pt idx="125">
                  <c:v>2.5259999999999998</c:v>
                </c:pt>
                <c:pt idx="126">
                  <c:v>2.5440480000000001</c:v>
                </c:pt>
                <c:pt idx="127">
                  <c:v>2.5620959999999999</c:v>
                </c:pt>
                <c:pt idx="128">
                  <c:v>2.5801439999999998</c:v>
                </c:pt>
                <c:pt idx="129">
                  <c:v>2.5981920000000001</c:v>
                </c:pt>
                <c:pt idx="130">
                  <c:v>2.6162399999999999</c:v>
                </c:pt>
                <c:pt idx="131">
                  <c:v>2.6342879999999997</c:v>
                </c:pt>
                <c:pt idx="132">
                  <c:v>2.652336</c:v>
                </c:pt>
                <c:pt idx="133">
                  <c:v>2.6703839999999999</c:v>
                </c:pt>
                <c:pt idx="134">
                  <c:v>2.6884319999999997</c:v>
                </c:pt>
                <c:pt idx="135">
                  <c:v>2.70648</c:v>
                </c:pt>
                <c:pt idx="136">
                  <c:v>2.7245279999999998</c:v>
                </c:pt>
                <c:pt idx="137">
                  <c:v>2.7425759999999997</c:v>
                </c:pt>
                <c:pt idx="138">
                  <c:v>2.760624</c:v>
                </c:pt>
                <c:pt idx="139">
                  <c:v>2.7786719999999998</c:v>
                </c:pt>
                <c:pt idx="140">
                  <c:v>2.7967199999999997</c:v>
                </c:pt>
                <c:pt idx="141">
                  <c:v>2.8147679999999999</c:v>
                </c:pt>
                <c:pt idx="142">
                  <c:v>2.8328159999999998</c:v>
                </c:pt>
                <c:pt idx="143">
                  <c:v>2.8508640000000001</c:v>
                </c:pt>
                <c:pt idx="144">
                  <c:v>2.8689119999999999</c:v>
                </c:pt>
                <c:pt idx="145">
                  <c:v>2.8869599999999997</c:v>
                </c:pt>
                <c:pt idx="146">
                  <c:v>2.905008</c:v>
                </c:pt>
                <c:pt idx="147">
                  <c:v>2.9230559999999999</c:v>
                </c:pt>
                <c:pt idx="148">
                  <c:v>2.9411039999999997</c:v>
                </c:pt>
                <c:pt idx="149">
                  <c:v>2.959152</c:v>
                </c:pt>
                <c:pt idx="150">
                  <c:v>2.9771999999999998</c:v>
                </c:pt>
                <c:pt idx="151">
                  <c:v>2.9952479999999997</c:v>
                </c:pt>
                <c:pt idx="152">
                  <c:v>3.013296</c:v>
                </c:pt>
                <c:pt idx="153">
                  <c:v>3.0313439999999998</c:v>
                </c:pt>
                <c:pt idx="154">
                  <c:v>3.0493919999999997</c:v>
                </c:pt>
                <c:pt idx="155">
                  <c:v>3.0674399999999999</c:v>
                </c:pt>
                <c:pt idx="156">
                  <c:v>3.0854879999999998</c:v>
                </c:pt>
                <c:pt idx="157">
                  <c:v>3.1035360000000001</c:v>
                </c:pt>
                <c:pt idx="158">
                  <c:v>3.1215839999999999</c:v>
                </c:pt>
                <c:pt idx="159">
                  <c:v>3.1396319999999998</c:v>
                </c:pt>
                <c:pt idx="160">
                  <c:v>3.15768</c:v>
                </c:pt>
                <c:pt idx="161">
                  <c:v>3.1757279999999999</c:v>
                </c:pt>
                <c:pt idx="162">
                  <c:v>3.1937759999999997</c:v>
                </c:pt>
                <c:pt idx="163">
                  <c:v>3.211824</c:v>
                </c:pt>
                <c:pt idx="164">
                  <c:v>3.2298719999999999</c:v>
                </c:pt>
                <c:pt idx="165">
                  <c:v>3.2479199999999997</c:v>
                </c:pt>
                <c:pt idx="166">
                  <c:v>3.265968</c:v>
                </c:pt>
                <c:pt idx="167">
                  <c:v>3.2840159999999998</c:v>
                </c:pt>
                <c:pt idx="168">
                  <c:v>3.3020639999999997</c:v>
                </c:pt>
                <c:pt idx="169">
                  <c:v>3.320112</c:v>
                </c:pt>
                <c:pt idx="170">
                  <c:v>3.3381599999999998</c:v>
                </c:pt>
                <c:pt idx="171">
                  <c:v>3.3562079999999996</c:v>
                </c:pt>
                <c:pt idx="172">
                  <c:v>3.3742559999999999</c:v>
                </c:pt>
                <c:pt idx="173">
                  <c:v>3.3923039999999998</c:v>
                </c:pt>
                <c:pt idx="174">
                  <c:v>3.4103520000000001</c:v>
                </c:pt>
                <c:pt idx="175">
                  <c:v>3.4283999999999999</c:v>
                </c:pt>
                <c:pt idx="176">
                  <c:v>3.4464479999999997</c:v>
                </c:pt>
                <c:pt idx="177">
                  <c:v>3.464496</c:v>
                </c:pt>
                <c:pt idx="178">
                  <c:v>3.4825439999999999</c:v>
                </c:pt>
                <c:pt idx="179">
                  <c:v>3.5005919999999997</c:v>
                </c:pt>
                <c:pt idx="180">
                  <c:v>3.51864</c:v>
                </c:pt>
                <c:pt idx="181">
                  <c:v>3.5366879999999998</c:v>
                </c:pt>
                <c:pt idx="182">
                  <c:v>3.5547359999999997</c:v>
                </c:pt>
                <c:pt idx="183">
                  <c:v>3.572784</c:v>
                </c:pt>
                <c:pt idx="184">
                  <c:v>3.5908319999999998</c:v>
                </c:pt>
                <c:pt idx="185">
                  <c:v>3.6088799999999996</c:v>
                </c:pt>
                <c:pt idx="186">
                  <c:v>3.6269279999999999</c:v>
                </c:pt>
                <c:pt idx="187">
                  <c:v>3.6449759999999998</c:v>
                </c:pt>
                <c:pt idx="188">
                  <c:v>3.6630239999999996</c:v>
                </c:pt>
                <c:pt idx="189">
                  <c:v>3.6810719999999999</c:v>
                </c:pt>
                <c:pt idx="190">
                  <c:v>3.6991199999999997</c:v>
                </c:pt>
                <c:pt idx="191">
                  <c:v>3.717168</c:v>
                </c:pt>
                <c:pt idx="192">
                  <c:v>3.7352159999999999</c:v>
                </c:pt>
                <c:pt idx="193">
                  <c:v>3.7532639999999997</c:v>
                </c:pt>
                <c:pt idx="194">
                  <c:v>3.771312</c:v>
                </c:pt>
                <c:pt idx="195">
                  <c:v>3.7893599999999998</c:v>
                </c:pt>
                <c:pt idx="196">
                  <c:v>3.8074079999999997</c:v>
                </c:pt>
                <c:pt idx="197">
                  <c:v>3.825456</c:v>
                </c:pt>
                <c:pt idx="198">
                  <c:v>3.8435039999999998</c:v>
                </c:pt>
                <c:pt idx="199">
                  <c:v>3.8615519999999997</c:v>
                </c:pt>
                <c:pt idx="200">
                  <c:v>3.8795999999999999</c:v>
                </c:pt>
                <c:pt idx="201">
                  <c:v>3.8976479999999998</c:v>
                </c:pt>
                <c:pt idx="202">
                  <c:v>3.9156959999999996</c:v>
                </c:pt>
                <c:pt idx="203">
                  <c:v>3.9337439999999999</c:v>
                </c:pt>
                <c:pt idx="204">
                  <c:v>3.9517919999999997</c:v>
                </c:pt>
                <c:pt idx="205">
                  <c:v>3.9698399999999996</c:v>
                </c:pt>
                <c:pt idx="206">
                  <c:v>3.9878879999999999</c:v>
                </c:pt>
                <c:pt idx="207">
                  <c:v>4.0059360000000002</c:v>
                </c:pt>
                <c:pt idx="208">
                  <c:v>4.0239840000000004</c:v>
                </c:pt>
                <c:pt idx="209">
                  <c:v>4.0420319999999998</c:v>
                </c:pt>
                <c:pt idx="210">
                  <c:v>4.0600799999999992</c:v>
                </c:pt>
                <c:pt idx="211">
                  <c:v>4.0781279999999995</c:v>
                </c:pt>
                <c:pt idx="212">
                  <c:v>4.0961759999999998</c:v>
                </c:pt>
                <c:pt idx="213">
                  <c:v>4.1142240000000001</c:v>
                </c:pt>
                <c:pt idx="214">
                  <c:v>4.1322720000000004</c:v>
                </c:pt>
                <c:pt idx="215">
                  <c:v>4.1503199999999998</c:v>
                </c:pt>
                <c:pt idx="216">
                  <c:v>4.1683679999999992</c:v>
                </c:pt>
                <c:pt idx="217">
                  <c:v>4.1864159999999995</c:v>
                </c:pt>
                <c:pt idx="218">
                  <c:v>4.2044639999999998</c:v>
                </c:pt>
                <c:pt idx="219">
                  <c:v>4.222512</c:v>
                </c:pt>
                <c:pt idx="220">
                  <c:v>4.2405600000000003</c:v>
                </c:pt>
                <c:pt idx="221">
                  <c:v>4.2586079999999997</c:v>
                </c:pt>
                <c:pt idx="222">
                  <c:v>4.2766559999999991</c:v>
                </c:pt>
                <c:pt idx="223">
                  <c:v>4.2947039999999994</c:v>
                </c:pt>
                <c:pt idx="224">
                  <c:v>4.3127519999999997</c:v>
                </c:pt>
                <c:pt idx="225">
                  <c:v>4.3308</c:v>
                </c:pt>
                <c:pt idx="226">
                  <c:v>4.3488480000000003</c:v>
                </c:pt>
                <c:pt idx="227">
                  <c:v>4.3668960000000006</c:v>
                </c:pt>
                <c:pt idx="228">
                  <c:v>4.3849439999999991</c:v>
                </c:pt>
                <c:pt idx="229">
                  <c:v>4.4029919999999994</c:v>
                </c:pt>
                <c:pt idx="230">
                  <c:v>4.4210399999999996</c:v>
                </c:pt>
                <c:pt idx="231">
                  <c:v>4.4390879999999999</c:v>
                </c:pt>
                <c:pt idx="232">
                  <c:v>4.4571360000000002</c:v>
                </c:pt>
                <c:pt idx="233">
                  <c:v>4.4751840000000005</c:v>
                </c:pt>
                <c:pt idx="234">
                  <c:v>4.493231999999999</c:v>
                </c:pt>
                <c:pt idx="235">
                  <c:v>4.5112799999999993</c:v>
                </c:pt>
                <c:pt idx="236">
                  <c:v>4.5293279999999996</c:v>
                </c:pt>
                <c:pt idx="237">
                  <c:v>4.5473759999999999</c:v>
                </c:pt>
                <c:pt idx="238">
                  <c:v>4.5654240000000001</c:v>
                </c:pt>
                <c:pt idx="239">
                  <c:v>4.5834720000000004</c:v>
                </c:pt>
                <c:pt idx="240">
                  <c:v>4.6015199999999989</c:v>
                </c:pt>
                <c:pt idx="241">
                  <c:v>4.6195679999999992</c:v>
                </c:pt>
                <c:pt idx="242">
                  <c:v>4.6376159999999995</c:v>
                </c:pt>
                <c:pt idx="243">
                  <c:v>4.6556639999999998</c:v>
                </c:pt>
                <c:pt idx="244">
                  <c:v>4.6737120000000001</c:v>
                </c:pt>
                <c:pt idx="245">
                  <c:v>4.6917600000000004</c:v>
                </c:pt>
                <c:pt idx="246">
                  <c:v>4.7098079999999989</c:v>
                </c:pt>
                <c:pt idx="247">
                  <c:v>4.7278559999999992</c:v>
                </c:pt>
                <c:pt idx="248">
                  <c:v>4.7459039999999995</c:v>
                </c:pt>
                <c:pt idx="249">
                  <c:v>4.7639519999999997</c:v>
                </c:pt>
                <c:pt idx="250">
                  <c:v>4.782</c:v>
                </c:pt>
                <c:pt idx="251">
                  <c:v>4.8000480000000003</c:v>
                </c:pt>
                <c:pt idx="252">
                  <c:v>4.8180960000000006</c:v>
                </c:pt>
                <c:pt idx="253">
                  <c:v>4.8361439999999991</c:v>
                </c:pt>
                <c:pt idx="254">
                  <c:v>4.8541919999999994</c:v>
                </c:pt>
                <c:pt idx="255">
                  <c:v>4.8722399999999997</c:v>
                </c:pt>
                <c:pt idx="256">
                  <c:v>4.890288</c:v>
                </c:pt>
                <c:pt idx="257">
                  <c:v>4.9083360000000003</c:v>
                </c:pt>
                <c:pt idx="258">
                  <c:v>4.9263840000000005</c:v>
                </c:pt>
                <c:pt idx="259">
                  <c:v>4.9444319999999991</c:v>
                </c:pt>
                <c:pt idx="260">
                  <c:v>4.9624799999999993</c:v>
                </c:pt>
                <c:pt idx="261">
                  <c:v>4.9805279999999996</c:v>
                </c:pt>
                <c:pt idx="262">
                  <c:v>4.9985759999999999</c:v>
                </c:pt>
                <c:pt idx="263">
                  <c:v>5.0166240000000002</c:v>
                </c:pt>
                <c:pt idx="264">
                  <c:v>5.0346720000000005</c:v>
                </c:pt>
                <c:pt idx="265">
                  <c:v>5.052719999999999</c:v>
                </c:pt>
                <c:pt idx="266">
                  <c:v>5.0707679999999993</c:v>
                </c:pt>
                <c:pt idx="267">
                  <c:v>5.0888159999999996</c:v>
                </c:pt>
                <c:pt idx="268">
                  <c:v>5.1068639999999998</c:v>
                </c:pt>
                <c:pt idx="269">
                  <c:v>5.1249120000000001</c:v>
                </c:pt>
                <c:pt idx="270">
                  <c:v>5.1429600000000004</c:v>
                </c:pt>
                <c:pt idx="271">
                  <c:v>5.1610079999999989</c:v>
                </c:pt>
                <c:pt idx="272">
                  <c:v>5.1790559999999992</c:v>
                </c:pt>
                <c:pt idx="273">
                  <c:v>5.1971039999999995</c:v>
                </c:pt>
                <c:pt idx="274">
                  <c:v>5.2151519999999998</c:v>
                </c:pt>
                <c:pt idx="275">
                  <c:v>5.2332000000000001</c:v>
                </c:pt>
                <c:pt idx="276">
                  <c:v>5.2512480000000004</c:v>
                </c:pt>
                <c:pt idx="277">
                  <c:v>5.2692959999999989</c:v>
                </c:pt>
                <c:pt idx="278">
                  <c:v>5.2873439999999992</c:v>
                </c:pt>
                <c:pt idx="279">
                  <c:v>5.3053919999999994</c:v>
                </c:pt>
                <c:pt idx="280">
                  <c:v>5.3234399999999997</c:v>
                </c:pt>
                <c:pt idx="281">
                  <c:v>5.341488</c:v>
                </c:pt>
                <c:pt idx="282">
                  <c:v>5.3595360000000003</c:v>
                </c:pt>
                <c:pt idx="283">
                  <c:v>5.3775840000000006</c:v>
                </c:pt>
                <c:pt idx="284">
                  <c:v>5.3956319999999991</c:v>
                </c:pt>
                <c:pt idx="285">
                  <c:v>5.4136799999999994</c:v>
                </c:pt>
                <c:pt idx="286">
                  <c:v>5.4317279999999997</c:v>
                </c:pt>
                <c:pt idx="287">
                  <c:v>5.449776</c:v>
                </c:pt>
                <c:pt idx="288">
                  <c:v>5.4678240000000002</c:v>
                </c:pt>
                <c:pt idx="289">
                  <c:v>5.4858720000000005</c:v>
                </c:pt>
                <c:pt idx="290">
                  <c:v>5.503919999999999</c:v>
                </c:pt>
                <c:pt idx="291">
                  <c:v>5.5219679999999993</c:v>
                </c:pt>
                <c:pt idx="292">
                  <c:v>5.5400159999999996</c:v>
                </c:pt>
                <c:pt idx="293">
                  <c:v>5.5580639999999999</c:v>
                </c:pt>
                <c:pt idx="294">
                  <c:v>5.5761120000000002</c:v>
                </c:pt>
                <c:pt idx="295">
                  <c:v>5.5941600000000005</c:v>
                </c:pt>
                <c:pt idx="296">
                  <c:v>5.612207999999999</c:v>
                </c:pt>
                <c:pt idx="297">
                  <c:v>5.6302559999999993</c:v>
                </c:pt>
                <c:pt idx="298">
                  <c:v>5.6483039999999995</c:v>
                </c:pt>
                <c:pt idx="299">
                  <c:v>5.6663519999999998</c:v>
                </c:pt>
                <c:pt idx="300">
                  <c:v>5.6844000000000001</c:v>
                </c:pt>
                <c:pt idx="301">
                  <c:v>5.7024480000000004</c:v>
                </c:pt>
                <c:pt idx="302">
                  <c:v>5.7204959999999989</c:v>
                </c:pt>
                <c:pt idx="303">
                  <c:v>5.7385439999999992</c:v>
                </c:pt>
                <c:pt idx="304">
                  <c:v>5.7565919999999995</c:v>
                </c:pt>
                <c:pt idx="305">
                  <c:v>5.7746399999999998</c:v>
                </c:pt>
                <c:pt idx="306">
                  <c:v>5.7926880000000001</c:v>
                </c:pt>
                <c:pt idx="307">
                  <c:v>5.8107360000000003</c:v>
                </c:pt>
                <c:pt idx="308">
                  <c:v>5.8287839999999989</c:v>
                </c:pt>
                <c:pt idx="309">
                  <c:v>5.8468319999999991</c:v>
                </c:pt>
                <c:pt idx="310">
                  <c:v>5.8648799999999994</c:v>
                </c:pt>
                <c:pt idx="311">
                  <c:v>5.8829279999999997</c:v>
                </c:pt>
                <c:pt idx="312">
                  <c:v>5.900976</c:v>
                </c:pt>
                <c:pt idx="313">
                  <c:v>5.9190240000000003</c:v>
                </c:pt>
                <c:pt idx="314">
                  <c:v>5.9370720000000006</c:v>
                </c:pt>
                <c:pt idx="315">
                  <c:v>5.9551199999999991</c:v>
                </c:pt>
                <c:pt idx="316">
                  <c:v>5.9731679999999994</c:v>
                </c:pt>
                <c:pt idx="317">
                  <c:v>5.9912159999999997</c:v>
                </c:pt>
                <c:pt idx="318">
                  <c:v>6.0092639999999999</c:v>
                </c:pt>
                <c:pt idx="319">
                  <c:v>6.0273120000000002</c:v>
                </c:pt>
                <c:pt idx="320">
                  <c:v>6.0453600000000005</c:v>
                </c:pt>
                <c:pt idx="321">
                  <c:v>6.063407999999999</c:v>
                </c:pt>
                <c:pt idx="322">
                  <c:v>6.0814559999999993</c:v>
                </c:pt>
                <c:pt idx="323">
                  <c:v>6.0995039999999996</c:v>
                </c:pt>
                <c:pt idx="324">
                  <c:v>6.1175519999999999</c:v>
                </c:pt>
                <c:pt idx="325">
                  <c:v>6.1356000000000002</c:v>
                </c:pt>
                <c:pt idx="326">
                  <c:v>6.1536480000000005</c:v>
                </c:pt>
                <c:pt idx="327">
                  <c:v>6.171695999999999</c:v>
                </c:pt>
                <c:pt idx="328">
                  <c:v>6.1897439999999992</c:v>
                </c:pt>
                <c:pt idx="329">
                  <c:v>6.2077919999999995</c:v>
                </c:pt>
                <c:pt idx="330">
                  <c:v>6.2258399999999998</c:v>
                </c:pt>
                <c:pt idx="331">
                  <c:v>6.2438880000000001</c:v>
                </c:pt>
                <c:pt idx="332">
                  <c:v>6.2619360000000004</c:v>
                </c:pt>
                <c:pt idx="333">
                  <c:v>6.2799839999999989</c:v>
                </c:pt>
                <c:pt idx="334">
                  <c:v>6.2980319999999992</c:v>
                </c:pt>
                <c:pt idx="335">
                  <c:v>6.3160799999999995</c:v>
                </c:pt>
                <c:pt idx="336">
                  <c:v>6.3341279999999998</c:v>
                </c:pt>
                <c:pt idx="337">
                  <c:v>6.352176</c:v>
                </c:pt>
                <c:pt idx="338">
                  <c:v>6.3702240000000003</c:v>
                </c:pt>
                <c:pt idx="339">
                  <c:v>6.3882719999999988</c:v>
                </c:pt>
                <c:pt idx="340">
                  <c:v>6.4063199999999991</c:v>
                </c:pt>
                <c:pt idx="341">
                  <c:v>6.4243679999999994</c:v>
                </c:pt>
                <c:pt idx="342">
                  <c:v>6.4424159999999997</c:v>
                </c:pt>
                <c:pt idx="343">
                  <c:v>6.460464</c:v>
                </c:pt>
                <c:pt idx="344">
                  <c:v>6.4785120000000003</c:v>
                </c:pt>
                <c:pt idx="345">
                  <c:v>6.4965599999999988</c:v>
                </c:pt>
                <c:pt idx="346">
                  <c:v>6.5146079999999991</c:v>
                </c:pt>
                <c:pt idx="347">
                  <c:v>6.5326559999999994</c:v>
                </c:pt>
                <c:pt idx="348">
                  <c:v>6.5507039999999996</c:v>
                </c:pt>
                <c:pt idx="349">
                  <c:v>6.5687519999999999</c:v>
                </c:pt>
                <c:pt idx="350">
                  <c:v>6.5868000000000002</c:v>
                </c:pt>
                <c:pt idx="351">
                  <c:v>6.6048480000000005</c:v>
                </c:pt>
                <c:pt idx="352">
                  <c:v>6.622895999999999</c:v>
                </c:pt>
                <c:pt idx="353">
                  <c:v>6.6409439999999993</c:v>
                </c:pt>
                <c:pt idx="354">
                  <c:v>6.6589919999999996</c:v>
                </c:pt>
                <c:pt idx="355">
                  <c:v>6.6770399999999999</c:v>
                </c:pt>
                <c:pt idx="356">
                  <c:v>6.6950880000000002</c:v>
                </c:pt>
                <c:pt idx="357">
                  <c:v>6.7131360000000004</c:v>
                </c:pt>
                <c:pt idx="358">
                  <c:v>6.7311839999999989</c:v>
                </c:pt>
                <c:pt idx="359">
                  <c:v>6.7492319999999992</c:v>
                </c:pt>
                <c:pt idx="360">
                  <c:v>6.7672799999999995</c:v>
                </c:pt>
                <c:pt idx="361">
                  <c:v>6.7853279999999998</c:v>
                </c:pt>
                <c:pt idx="362">
                  <c:v>6.8033760000000001</c:v>
                </c:pt>
                <c:pt idx="363">
                  <c:v>6.8214240000000004</c:v>
                </c:pt>
                <c:pt idx="364">
                  <c:v>6.8394719999999989</c:v>
                </c:pt>
                <c:pt idx="365">
                  <c:v>6.8575199999999992</c:v>
                </c:pt>
                <c:pt idx="366">
                  <c:v>6.8755679999999995</c:v>
                </c:pt>
                <c:pt idx="367">
                  <c:v>6.8936159999999997</c:v>
                </c:pt>
                <c:pt idx="368">
                  <c:v>6.911664</c:v>
                </c:pt>
                <c:pt idx="369">
                  <c:v>6.9297120000000003</c:v>
                </c:pt>
                <c:pt idx="370">
                  <c:v>6.9477599999999988</c:v>
                </c:pt>
                <c:pt idx="371">
                  <c:v>6.9658079999999991</c:v>
                </c:pt>
                <c:pt idx="372">
                  <c:v>6.9838559999999994</c:v>
                </c:pt>
                <c:pt idx="373">
                  <c:v>7.0019039999999997</c:v>
                </c:pt>
                <c:pt idx="374">
                  <c:v>7.019952</c:v>
                </c:pt>
                <c:pt idx="375">
                  <c:v>7.0380000000000003</c:v>
                </c:pt>
                <c:pt idx="376">
                  <c:v>7.0560479999999988</c:v>
                </c:pt>
                <c:pt idx="377">
                  <c:v>7.0740959999999991</c:v>
                </c:pt>
                <c:pt idx="378">
                  <c:v>7.0921439999999993</c:v>
                </c:pt>
                <c:pt idx="379">
                  <c:v>7.1101919999999996</c:v>
                </c:pt>
                <c:pt idx="380">
                  <c:v>7.1282399999999999</c:v>
                </c:pt>
                <c:pt idx="381">
                  <c:v>7.1462880000000002</c:v>
                </c:pt>
                <c:pt idx="382">
                  <c:v>7.1643360000000005</c:v>
                </c:pt>
                <c:pt idx="383">
                  <c:v>7.182383999999999</c:v>
                </c:pt>
                <c:pt idx="384">
                  <c:v>7.2004319999999993</c:v>
                </c:pt>
                <c:pt idx="385">
                  <c:v>7.2184799999999996</c:v>
                </c:pt>
                <c:pt idx="386">
                  <c:v>7.2365279999999998</c:v>
                </c:pt>
                <c:pt idx="387">
                  <c:v>7.2545760000000001</c:v>
                </c:pt>
                <c:pt idx="388">
                  <c:v>7.2726240000000004</c:v>
                </c:pt>
                <c:pt idx="389">
                  <c:v>7.2906719999999989</c:v>
                </c:pt>
                <c:pt idx="390">
                  <c:v>7.3087199999999992</c:v>
                </c:pt>
                <c:pt idx="391">
                  <c:v>7.3267679999999995</c:v>
                </c:pt>
                <c:pt idx="392">
                  <c:v>7.3448159999999998</c:v>
                </c:pt>
                <c:pt idx="393">
                  <c:v>7.3628640000000001</c:v>
                </c:pt>
                <c:pt idx="394">
                  <c:v>7.3809120000000004</c:v>
                </c:pt>
                <c:pt idx="395">
                  <c:v>7.3989599999999989</c:v>
                </c:pt>
                <c:pt idx="396">
                  <c:v>7.4170079999999992</c:v>
                </c:pt>
                <c:pt idx="397">
                  <c:v>7.4350559999999994</c:v>
                </c:pt>
                <c:pt idx="398">
                  <c:v>7.4531039999999997</c:v>
                </c:pt>
                <c:pt idx="399">
                  <c:v>7.471152</c:v>
                </c:pt>
                <c:pt idx="400">
                  <c:v>7.4892000000000003</c:v>
                </c:pt>
                <c:pt idx="401">
                  <c:v>7.5072479999999988</c:v>
                </c:pt>
                <c:pt idx="402">
                  <c:v>7.5252959999999991</c:v>
                </c:pt>
                <c:pt idx="403">
                  <c:v>7.5433439999999994</c:v>
                </c:pt>
                <c:pt idx="404">
                  <c:v>7.5613919999999997</c:v>
                </c:pt>
                <c:pt idx="405">
                  <c:v>7.57944</c:v>
                </c:pt>
                <c:pt idx="406">
                  <c:v>7.5974880000000002</c:v>
                </c:pt>
                <c:pt idx="407">
                  <c:v>7.6155359999999988</c:v>
                </c:pt>
                <c:pt idx="408">
                  <c:v>7.633583999999999</c:v>
                </c:pt>
                <c:pt idx="409">
                  <c:v>7.6516319999999993</c:v>
                </c:pt>
                <c:pt idx="410">
                  <c:v>7.6696799999999996</c:v>
                </c:pt>
                <c:pt idx="411">
                  <c:v>7.6877279999999999</c:v>
                </c:pt>
                <c:pt idx="412">
                  <c:v>7.7057760000000002</c:v>
                </c:pt>
                <c:pt idx="413">
                  <c:v>7.7238240000000005</c:v>
                </c:pt>
                <c:pt idx="414">
                  <c:v>7.741871999999999</c:v>
                </c:pt>
                <c:pt idx="415">
                  <c:v>7.7599199999999993</c:v>
                </c:pt>
                <c:pt idx="416">
                  <c:v>7.7779679999999995</c:v>
                </c:pt>
                <c:pt idx="417">
                  <c:v>7.7960159999999998</c:v>
                </c:pt>
                <c:pt idx="418">
                  <c:v>7.8140640000000001</c:v>
                </c:pt>
                <c:pt idx="419">
                  <c:v>7.8321120000000004</c:v>
                </c:pt>
                <c:pt idx="420">
                  <c:v>7.8501599999999989</c:v>
                </c:pt>
                <c:pt idx="421">
                  <c:v>7.8682079999999992</c:v>
                </c:pt>
                <c:pt idx="422">
                  <c:v>7.8862559999999995</c:v>
                </c:pt>
                <c:pt idx="423">
                  <c:v>7.9043039999999998</c:v>
                </c:pt>
                <c:pt idx="424">
                  <c:v>7.9223520000000001</c:v>
                </c:pt>
                <c:pt idx="425">
                  <c:v>7.9404000000000003</c:v>
                </c:pt>
                <c:pt idx="426">
                  <c:v>7.9584479999999989</c:v>
                </c:pt>
                <c:pt idx="427">
                  <c:v>7.9764959999999991</c:v>
                </c:pt>
                <c:pt idx="428">
                  <c:v>7.9945439999999994</c:v>
                </c:pt>
                <c:pt idx="429">
                  <c:v>8.0125919999999997</c:v>
                </c:pt>
                <c:pt idx="430">
                  <c:v>8.03064</c:v>
                </c:pt>
                <c:pt idx="431">
                  <c:v>8.0486880000000003</c:v>
                </c:pt>
                <c:pt idx="432">
                  <c:v>8.0667359999999988</c:v>
                </c:pt>
                <c:pt idx="433">
                  <c:v>8.0847839999999991</c:v>
                </c:pt>
                <c:pt idx="434">
                  <c:v>8.1028319999999994</c:v>
                </c:pt>
                <c:pt idx="435">
                  <c:v>8.1208799999999997</c:v>
                </c:pt>
                <c:pt idx="436">
                  <c:v>8.1389279999999999</c:v>
                </c:pt>
                <c:pt idx="437">
                  <c:v>8.1569760000000002</c:v>
                </c:pt>
                <c:pt idx="438">
                  <c:v>8.1750239999999987</c:v>
                </c:pt>
                <c:pt idx="439">
                  <c:v>8.193071999999999</c:v>
                </c:pt>
                <c:pt idx="440">
                  <c:v>8.2111199999999993</c:v>
                </c:pt>
                <c:pt idx="441">
                  <c:v>8.2291679999999996</c:v>
                </c:pt>
                <c:pt idx="442">
                  <c:v>8.2472159999999999</c:v>
                </c:pt>
                <c:pt idx="443">
                  <c:v>8.2652640000000002</c:v>
                </c:pt>
                <c:pt idx="444">
                  <c:v>8.2833119999999987</c:v>
                </c:pt>
                <c:pt idx="445">
                  <c:v>8.301359999999999</c:v>
                </c:pt>
                <c:pt idx="446">
                  <c:v>8.3194079999999992</c:v>
                </c:pt>
                <c:pt idx="447">
                  <c:v>8.3374559999999995</c:v>
                </c:pt>
                <c:pt idx="448">
                  <c:v>8.3555039999999998</c:v>
                </c:pt>
                <c:pt idx="449">
                  <c:v>8.3735519999999983</c:v>
                </c:pt>
                <c:pt idx="450">
                  <c:v>8.3915999999999986</c:v>
                </c:pt>
                <c:pt idx="451">
                  <c:v>8.4096479999999989</c:v>
                </c:pt>
                <c:pt idx="452">
                  <c:v>8.4276959999999992</c:v>
                </c:pt>
                <c:pt idx="453">
                  <c:v>8.4457439999999995</c:v>
                </c:pt>
                <c:pt idx="454">
                  <c:v>8.4637919999999998</c:v>
                </c:pt>
                <c:pt idx="455">
                  <c:v>8.4818399999999983</c:v>
                </c:pt>
                <c:pt idx="456">
                  <c:v>8.4998879999999986</c:v>
                </c:pt>
                <c:pt idx="457">
                  <c:v>8.5179359999999988</c:v>
                </c:pt>
                <c:pt idx="458">
                  <c:v>8.5359839999999991</c:v>
                </c:pt>
                <c:pt idx="459">
                  <c:v>8.5540319999999994</c:v>
                </c:pt>
                <c:pt idx="460">
                  <c:v>8.5720799999999997</c:v>
                </c:pt>
                <c:pt idx="461">
                  <c:v>8.5901279999999982</c:v>
                </c:pt>
                <c:pt idx="462">
                  <c:v>8.6081759999999985</c:v>
                </c:pt>
                <c:pt idx="463">
                  <c:v>8.6262239999999988</c:v>
                </c:pt>
                <c:pt idx="464">
                  <c:v>8.6442719999999991</c:v>
                </c:pt>
                <c:pt idx="465">
                  <c:v>8.6623199999999994</c:v>
                </c:pt>
                <c:pt idx="466">
                  <c:v>8.6803679999999996</c:v>
                </c:pt>
                <c:pt idx="467">
                  <c:v>8.6984159999999999</c:v>
                </c:pt>
                <c:pt idx="468">
                  <c:v>8.7164639999999984</c:v>
                </c:pt>
                <c:pt idx="469">
                  <c:v>8.7345119999999987</c:v>
                </c:pt>
                <c:pt idx="470">
                  <c:v>8.752559999999999</c:v>
                </c:pt>
                <c:pt idx="471">
                  <c:v>8.7706079999999993</c:v>
                </c:pt>
                <c:pt idx="472">
                  <c:v>8.7886559999999996</c:v>
                </c:pt>
                <c:pt idx="473">
                  <c:v>8.8067039999999999</c:v>
                </c:pt>
                <c:pt idx="474">
                  <c:v>8.8247519999999984</c:v>
                </c:pt>
                <c:pt idx="475">
                  <c:v>8.8427999999999987</c:v>
                </c:pt>
                <c:pt idx="476">
                  <c:v>8.8608479999999989</c:v>
                </c:pt>
                <c:pt idx="477">
                  <c:v>8.8788959999999992</c:v>
                </c:pt>
                <c:pt idx="478">
                  <c:v>8.8969439999999995</c:v>
                </c:pt>
                <c:pt idx="479">
                  <c:v>8.9149919999999998</c:v>
                </c:pt>
                <c:pt idx="480">
                  <c:v>8.9330399999999983</c:v>
                </c:pt>
                <c:pt idx="481">
                  <c:v>8.9510879999999986</c:v>
                </c:pt>
                <c:pt idx="482">
                  <c:v>8.9691359999999989</c:v>
                </c:pt>
                <c:pt idx="483">
                  <c:v>8.9871839999999992</c:v>
                </c:pt>
                <c:pt idx="484">
                  <c:v>9.0052319999999995</c:v>
                </c:pt>
                <c:pt idx="485">
                  <c:v>9.0232799999999997</c:v>
                </c:pt>
                <c:pt idx="486">
                  <c:v>9.0413279999999983</c:v>
                </c:pt>
                <c:pt idx="487">
                  <c:v>9.0593759999999985</c:v>
                </c:pt>
                <c:pt idx="488">
                  <c:v>9.0774239999999988</c:v>
                </c:pt>
                <c:pt idx="489">
                  <c:v>9.0954719999999991</c:v>
                </c:pt>
                <c:pt idx="490">
                  <c:v>9.1135199999999994</c:v>
                </c:pt>
                <c:pt idx="491">
                  <c:v>9.1315679999999997</c:v>
                </c:pt>
                <c:pt idx="492">
                  <c:v>9.1496159999999982</c:v>
                </c:pt>
                <c:pt idx="493">
                  <c:v>9.1676639999999985</c:v>
                </c:pt>
                <c:pt idx="494">
                  <c:v>9.1857119999999988</c:v>
                </c:pt>
                <c:pt idx="495">
                  <c:v>9.2037599999999991</c:v>
                </c:pt>
                <c:pt idx="496">
                  <c:v>9.2218079999999993</c:v>
                </c:pt>
                <c:pt idx="497">
                  <c:v>9.2398559999999996</c:v>
                </c:pt>
                <c:pt idx="498">
                  <c:v>9.2579039999999999</c:v>
                </c:pt>
                <c:pt idx="499">
                  <c:v>9.2759519999999984</c:v>
                </c:pt>
                <c:pt idx="500">
                  <c:v>9.2939999999999987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301-4B49-B32C-0A2A2E7967F8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6FFA5291-2330-47AE-9C1A-D78E7314E7D6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A301-4B49-B32C-0A2A2E7967F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789AF45-E658-42F1-AB74-695179F3B537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A301-4B49-B32C-0A2A2E7967F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2B483A2-7ED9-4042-8EC7-485302B4832A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301-4B49-B32C-0A2A2E7967F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0B9185E-A6DC-4F70-BA14-CB0204763AE6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A301-4B49-B32C-0A2A2E7967F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A301-4B49-B32C-0A2A2E7967F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A301-4B49-B32C-0A2A2E7967F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A301-4B49-B32C-0A2A2E7967F8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'500.A1'!$K$9:$K$15</c:f>
              <c:numCache>
                <c:formatCode>General</c:formatCode>
                <c:ptCount val="7"/>
                <c:pt idx="0">
                  <c:v>4677</c:v>
                </c:pt>
                <c:pt idx="1">
                  <c:v>5148</c:v>
                </c:pt>
                <c:pt idx="2">
                  <c:v>4542</c:v>
                </c:pt>
                <c:pt idx="3">
                  <c:v>3696</c:v>
                </c:pt>
              </c:numCache>
            </c:numRef>
          </c:xVal>
          <c:yVal>
            <c:numRef>
              <c:f>'500.A1'!$L$9:$L$15</c:f>
              <c:numCache>
                <c:formatCode>0.00</c:formatCode>
                <c:ptCount val="7"/>
                <c:pt idx="0">
                  <c:v>7.3042079999999991</c:v>
                </c:pt>
                <c:pt idx="1">
                  <c:v>8.0125919999999997</c:v>
                </c:pt>
                <c:pt idx="2">
                  <c:v>7.1011679999999995</c:v>
                </c:pt>
                <c:pt idx="3">
                  <c:v>5.8287839999999989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'500.A1'!$I$9:$I$15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A301-4B49-B32C-0A2A2E796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'510.A0'!$Y$5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'510.A0'!$X$6:$X$506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18</c:v>
                </c:pt>
                <c:pt idx="4">
                  <c:v>24</c:v>
                </c:pt>
                <c:pt idx="5">
                  <c:v>30</c:v>
                </c:pt>
                <c:pt idx="6">
                  <c:v>36</c:v>
                </c:pt>
                <c:pt idx="7">
                  <c:v>42</c:v>
                </c:pt>
                <c:pt idx="8">
                  <c:v>48</c:v>
                </c:pt>
                <c:pt idx="9">
                  <c:v>54</c:v>
                </c:pt>
                <c:pt idx="10">
                  <c:v>60</c:v>
                </c:pt>
                <c:pt idx="11">
                  <c:v>66</c:v>
                </c:pt>
                <c:pt idx="12">
                  <c:v>72</c:v>
                </c:pt>
                <c:pt idx="13">
                  <c:v>78</c:v>
                </c:pt>
                <c:pt idx="14">
                  <c:v>84</c:v>
                </c:pt>
                <c:pt idx="15">
                  <c:v>90</c:v>
                </c:pt>
                <c:pt idx="16">
                  <c:v>96</c:v>
                </c:pt>
                <c:pt idx="17">
                  <c:v>102</c:v>
                </c:pt>
                <c:pt idx="18">
                  <c:v>108</c:v>
                </c:pt>
                <c:pt idx="19">
                  <c:v>114</c:v>
                </c:pt>
                <c:pt idx="20">
                  <c:v>120</c:v>
                </c:pt>
                <c:pt idx="21">
                  <c:v>126</c:v>
                </c:pt>
                <c:pt idx="22">
                  <c:v>132</c:v>
                </c:pt>
                <c:pt idx="23">
                  <c:v>138</c:v>
                </c:pt>
                <c:pt idx="24">
                  <c:v>144</c:v>
                </c:pt>
                <c:pt idx="25">
                  <c:v>150</c:v>
                </c:pt>
                <c:pt idx="26">
                  <c:v>156</c:v>
                </c:pt>
                <c:pt idx="27">
                  <c:v>162</c:v>
                </c:pt>
                <c:pt idx="28">
                  <c:v>168</c:v>
                </c:pt>
                <c:pt idx="29">
                  <c:v>174</c:v>
                </c:pt>
                <c:pt idx="30">
                  <c:v>180</c:v>
                </c:pt>
                <c:pt idx="31">
                  <c:v>186</c:v>
                </c:pt>
                <c:pt idx="32">
                  <c:v>192</c:v>
                </c:pt>
                <c:pt idx="33">
                  <c:v>198</c:v>
                </c:pt>
                <c:pt idx="34">
                  <c:v>204</c:v>
                </c:pt>
                <c:pt idx="35">
                  <c:v>210</c:v>
                </c:pt>
                <c:pt idx="36">
                  <c:v>216</c:v>
                </c:pt>
                <c:pt idx="37">
                  <c:v>222</c:v>
                </c:pt>
                <c:pt idx="38">
                  <c:v>228</c:v>
                </c:pt>
                <c:pt idx="39">
                  <c:v>234</c:v>
                </c:pt>
                <c:pt idx="40">
                  <c:v>240</c:v>
                </c:pt>
                <c:pt idx="41">
                  <c:v>246</c:v>
                </c:pt>
                <c:pt idx="42">
                  <c:v>252</c:v>
                </c:pt>
                <c:pt idx="43">
                  <c:v>258</c:v>
                </c:pt>
                <c:pt idx="44">
                  <c:v>264</c:v>
                </c:pt>
                <c:pt idx="45">
                  <c:v>270</c:v>
                </c:pt>
                <c:pt idx="46">
                  <c:v>276</c:v>
                </c:pt>
                <c:pt idx="47">
                  <c:v>282</c:v>
                </c:pt>
                <c:pt idx="48">
                  <c:v>288</c:v>
                </c:pt>
                <c:pt idx="49">
                  <c:v>294</c:v>
                </c:pt>
                <c:pt idx="50">
                  <c:v>300</c:v>
                </c:pt>
                <c:pt idx="51">
                  <c:v>306</c:v>
                </c:pt>
                <c:pt idx="52">
                  <c:v>312</c:v>
                </c:pt>
                <c:pt idx="53">
                  <c:v>318</c:v>
                </c:pt>
                <c:pt idx="54">
                  <c:v>324</c:v>
                </c:pt>
                <c:pt idx="55">
                  <c:v>330</c:v>
                </c:pt>
                <c:pt idx="56">
                  <c:v>336</c:v>
                </c:pt>
                <c:pt idx="57">
                  <c:v>342</c:v>
                </c:pt>
                <c:pt idx="58">
                  <c:v>348</c:v>
                </c:pt>
                <c:pt idx="59">
                  <c:v>354</c:v>
                </c:pt>
                <c:pt idx="60">
                  <c:v>360</c:v>
                </c:pt>
                <c:pt idx="61">
                  <c:v>366</c:v>
                </c:pt>
                <c:pt idx="62">
                  <c:v>372</c:v>
                </c:pt>
                <c:pt idx="63">
                  <c:v>378</c:v>
                </c:pt>
                <c:pt idx="64">
                  <c:v>384</c:v>
                </c:pt>
                <c:pt idx="65">
                  <c:v>390</c:v>
                </c:pt>
                <c:pt idx="66">
                  <c:v>396</c:v>
                </c:pt>
                <c:pt idx="67">
                  <c:v>402</c:v>
                </c:pt>
                <c:pt idx="68">
                  <c:v>408</c:v>
                </c:pt>
                <c:pt idx="69">
                  <c:v>414</c:v>
                </c:pt>
                <c:pt idx="70">
                  <c:v>420</c:v>
                </c:pt>
                <c:pt idx="71">
                  <c:v>426</c:v>
                </c:pt>
                <c:pt idx="72">
                  <c:v>432</c:v>
                </c:pt>
                <c:pt idx="73">
                  <c:v>438</c:v>
                </c:pt>
                <c:pt idx="74">
                  <c:v>444</c:v>
                </c:pt>
                <c:pt idx="75">
                  <c:v>450</c:v>
                </c:pt>
                <c:pt idx="76">
                  <c:v>456</c:v>
                </c:pt>
                <c:pt idx="77">
                  <c:v>462</c:v>
                </c:pt>
                <c:pt idx="78">
                  <c:v>468</c:v>
                </c:pt>
                <c:pt idx="79">
                  <c:v>474</c:v>
                </c:pt>
                <c:pt idx="80">
                  <c:v>480</c:v>
                </c:pt>
                <c:pt idx="81">
                  <c:v>486</c:v>
                </c:pt>
                <c:pt idx="82">
                  <c:v>492</c:v>
                </c:pt>
                <c:pt idx="83">
                  <c:v>498</c:v>
                </c:pt>
                <c:pt idx="84">
                  <c:v>504</c:v>
                </c:pt>
                <c:pt idx="85">
                  <c:v>510</c:v>
                </c:pt>
                <c:pt idx="86">
                  <c:v>516</c:v>
                </c:pt>
                <c:pt idx="87">
                  <c:v>522</c:v>
                </c:pt>
                <c:pt idx="88">
                  <c:v>528</c:v>
                </c:pt>
                <c:pt idx="89">
                  <c:v>534</c:v>
                </c:pt>
                <c:pt idx="90">
                  <c:v>540</c:v>
                </c:pt>
                <c:pt idx="91">
                  <c:v>546</c:v>
                </c:pt>
                <c:pt idx="92">
                  <c:v>552</c:v>
                </c:pt>
                <c:pt idx="93">
                  <c:v>558</c:v>
                </c:pt>
                <c:pt idx="94">
                  <c:v>564</c:v>
                </c:pt>
                <c:pt idx="95">
                  <c:v>570</c:v>
                </c:pt>
                <c:pt idx="96">
                  <c:v>576</c:v>
                </c:pt>
                <c:pt idx="97">
                  <c:v>582</c:v>
                </c:pt>
                <c:pt idx="98">
                  <c:v>588</c:v>
                </c:pt>
                <c:pt idx="99">
                  <c:v>594</c:v>
                </c:pt>
                <c:pt idx="100">
                  <c:v>600</c:v>
                </c:pt>
                <c:pt idx="101">
                  <c:v>606</c:v>
                </c:pt>
                <c:pt idx="102">
                  <c:v>612</c:v>
                </c:pt>
                <c:pt idx="103">
                  <c:v>618</c:v>
                </c:pt>
                <c:pt idx="104">
                  <c:v>624</c:v>
                </c:pt>
                <c:pt idx="105">
                  <c:v>630</c:v>
                </c:pt>
                <c:pt idx="106">
                  <c:v>636</c:v>
                </c:pt>
                <c:pt idx="107">
                  <c:v>642</c:v>
                </c:pt>
                <c:pt idx="108">
                  <c:v>648</c:v>
                </c:pt>
                <c:pt idx="109">
                  <c:v>654</c:v>
                </c:pt>
                <c:pt idx="110">
                  <c:v>660</c:v>
                </c:pt>
                <c:pt idx="111">
                  <c:v>666</c:v>
                </c:pt>
                <c:pt idx="112">
                  <c:v>672</c:v>
                </c:pt>
                <c:pt idx="113">
                  <c:v>678</c:v>
                </c:pt>
                <c:pt idx="114">
                  <c:v>684</c:v>
                </c:pt>
                <c:pt idx="115">
                  <c:v>690</c:v>
                </c:pt>
                <c:pt idx="116">
                  <c:v>696</c:v>
                </c:pt>
                <c:pt idx="117">
                  <c:v>702</c:v>
                </c:pt>
                <c:pt idx="118">
                  <c:v>708</c:v>
                </c:pt>
                <c:pt idx="119">
                  <c:v>714</c:v>
                </c:pt>
                <c:pt idx="120">
                  <c:v>720</c:v>
                </c:pt>
                <c:pt idx="121">
                  <c:v>726</c:v>
                </c:pt>
                <c:pt idx="122">
                  <c:v>732</c:v>
                </c:pt>
                <c:pt idx="123">
                  <c:v>738</c:v>
                </c:pt>
                <c:pt idx="124">
                  <c:v>744</c:v>
                </c:pt>
                <c:pt idx="125">
                  <c:v>750</c:v>
                </c:pt>
                <c:pt idx="126">
                  <c:v>756</c:v>
                </c:pt>
                <c:pt idx="127">
                  <c:v>762</c:v>
                </c:pt>
                <c:pt idx="128">
                  <c:v>768</c:v>
                </c:pt>
                <c:pt idx="129">
                  <c:v>774</c:v>
                </c:pt>
                <c:pt idx="130">
                  <c:v>780</c:v>
                </c:pt>
                <c:pt idx="131">
                  <c:v>786</c:v>
                </c:pt>
                <c:pt idx="132">
                  <c:v>792</c:v>
                </c:pt>
                <c:pt idx="133">
                  <c:v>798</c:v>
                </c:pt>
                <c:pt idx="134">
                  <c:v>804</c:v>
                </c:pt>
                <c:pt idx="135">
                  <c:v>810</c:v>
                </c:pt>
                <c:pt idx="136">
                  <c:v>816</c:v>
                </c:pt>
                <c:pt idx="137">
                  <c:v>822</c:v>
                </c:pt>
                <c:pt idx="138">
                  <c:v>828</c:v>
                </c:pt>
                <c:pt idx="139">
                  <c:v>834</c:v>
                </c:pt>
                <c:pt idx="140">
                  <c:v>840</c:v>
                </c:pt>
                <c:pt idx="141">
                  <c:v>846</c:v>
                </c:pt>
                <c:pt idx="142">
                  <c:v>852</c:v>
                </c:pt>
                <c:pt idx="143">
                  <c:v>858</c:v>
                </c:pt>
                <c:pt idx="144">
                  <c:v>864</c:v>
                </c:pt>
                <c:pt idx="145">
                  <c:v>870</c:v>
                </c:pt>
                <c:pt idx="146">
                  <c:v>876</c:v>
                </c:pt>
                <c:pt idx="147">
                  <c:v>882</c:v>
                </c:pt>
                <c:pt idx="148">
                  <c:v>888</c:v>
                </c:pt>
                <c:pt idx="149">
                  <c:v>894</c:v>
                </c:pt>
                <c:pt idx="150">
                  <c:v>900</c:v>
                </c:pt>
                <c:pt idx="151">
                  <c:v>906</c:v>
                </c:pt>
                <c:pt idx="152">
                  <c:v>912</c:v>
                </c:pt>
                <c:pt idx="153">
                  <c:v>918</c:v>
                </c:pt>
                <c:pt idx="154">
                  <c:v>924</c:v>
                </c:pt>
                <c:pt idx="155">
                  <c:v>930</c:v>
                </c:pt>
                <c:pt idx="156">
                  <c:v>936</c:v>
                </c:pt>
                <c:pt idx="157">
                  <c:v>942</c:v>
                </c:pt>
                <c:pt idx="158">
                  <c:v>948</c:v>
                </c:pt>
                <c:pt idx="159">
                  <c:v>954</c:v>
                </c:pt>
                <c:pt idx="160">
                  <c:v>960</c:v>
                </c:pt>
                <c:pt idx="161">
                  <c:v>966</c:v>
                </c:pt>
                <c:pt idx="162">
                  <c:v>972</c:v>
                </c:pt>
                <c:pt idx="163">
                  <c:v>978</c:v>
                </c:pt>
                <c:pt idx="164">
                  <c:v>984</c:v>
                </c:pt>
                <c:pt idx="165">
                  <c:v>990</c:v>
                </c:pt>
                <c:pt idx="166">
                  <c:v>996</c:v>
                </c:pt>
                <c:pt idx="167">
                  <c:v>1002</c:v>
                </c:pt>
                <c:pt idx="168">
                  <c:v>1008</c:v>
                </c:pt>
                <c:pt idx="169">
                  <c:v>1014</c:v>
                </c:pt>
                <c:pt idx="170">
                  <c:v>1020</c:v>
                </c:pt>
                <c:pt idx="171">
                  <c:v>1026</c:v>
                </c:pt>
                <c:pt idx="172">
                  <c:v>1032</c:v>
                </c:pt>
                <c:pt idx="173">
                  <c:v>1038</c:v>
                </c:pt>
                <c:pt idx="174">
                  <c:v>1044</c:v>
                </c:pt>
                <c:pt idx="175">
                  <c:v>1050</c:v>
                </c:pt>
                <c:pt idx="176">
                  <c:v>1056</c:v>
                </c:pt>
                <c:pt idx="177">
                  <c:v>1062</c:v>
                </c:pt>
                <c:pt idx="178">
                  <c:v>1068</c:v>
                </c:pt>
                <c:pt idx="179">
                  <c:v>1074</c:v>
                </c:pt>
                <c:pt idx="180">
                  <c:v>1080</c:v>
                </c:pt>
                <c:pt idx="181">
                  <c:v>1086</c:v>
                </c:pt>
                <c:pt idx="182">
                  <c:v>1092</c:v>
                </c:pt>
                <c:pt idx="183">
                  <c:v>1098</c:v>
                </c:pt>
                <c:pt idx="184">
                  <c:v>1104</c:v>
                </c:pt>
                <c:pt idx="185">
                  <c:v>1110</c:v>
                </c:pt>
                <c:pt idx="186">
                  <c:v>1116</c:v>
                </c:pt>
                <c:pt idx="187">
                  <c:v>1122</c:v>
                </c:pt>
                <c:pt idx="188">
                  <c:v>1128</c:v>
                </c:pt>
                <c:pt idx="189">
                  <c:v>1134</c:v>
                </c:pt>
                <c:pt idx="190">
                  <c:v>1140</c:v>
                </c:pt>
                <c:pt idx="191">
                  <c:v>1146</c:v>
                </c:pt>
                <c:pt idx="192">
                  <c:v>1152</c:v>
                </c:pt>
                <c:pt idx="193">
                  <c:v>1158</c:v>
                </c:pt>
                <c:pt idx="194">
                  <c:v>1164</c:v>
                </c:pt>
                <c:pt idx="195">
                  <c:v>1170</c:v>
                </c:pt>
                <c:pt idx="196">
                  <c:v>1176</c:v>
                </c:pt>
                <c:pt idx="197">
                  <c:v>1182</c:v>
                </c:pt>
                <c:pt idx="198">
                  <c:v>1188</c:v>
                </c:pt>
                <c:pt idx="199">
                  <c:v>1194</c:v>
                </c:pt>
                <c:pt idx="200">
                  <c:v>1200</c:v>
                </c:pt>
                <c:pt idx="201">
                  <c:v>1206</c:v>
                </c:pt>
                <c:pt idx="202">
                  <c:v>1212</c:v>
                </c:pt>
                <c:pt idx="203">
                  <c:v>1218</c:v>
                </c:pt>
                <c:pt idx="204">
                  <c:v>1224</c:v>
                </c:pt>
                <c:pt idx="205">
                  <c:v>1230</c:v>
                </c:pt>
                <c:pt idx="206">
                  <c:v>1236</c:v>
                </c:pt>
                <c:pt idx="207">
                  <c:v>1242</c:v>
                </c:pt>
                <c:pt idx="208">
                  <c:v>1248</c:v>
                </c:pt>
                <c:pt idx="209">
                  <c:v>1254</c:v>
                </c:pt>
                <c:pt idx="210">
                  <c:v>1260</c:v>
                </c:pt>
                <c:pt idx="211">
                  <c:v>1266</c:v>
                </c:pt>
                <c:pt idx="212">
                  <c:v>1272</c:v>
                </c:pt>
                <c:pt idx="213">
                  <c:v>1278</c:v>
                </c:pt>
                <c:pt idx="214">
                  <c:v>1284</c:v>
                </c:pt>
                <c:pt idx="215">
                  <c:v>1290</c:v>
                </c:pt>
                <c:pt idx="216">
                  <c:v>1296</c:v>
                </c:pt>
                <c:pt idx="217">
                  <c:v>1302</c:v>
                </c:pt>
                <c:pt idx="218">
                  <c:v>1308</c:v>
                </c:pt>
                <c:pt idx="219">
                  <c:v>1314</c:v>
                </c:pt>
                <c:pt idx="220">
                  <c:v>1320</c:v>
                </c:pt>
                <c:pt idx="221">
                  <c:v>1326</c:v>
                </c:pt>
                <c:pt idx="222">
                  <c:v>1332</c:v>
                </c:pt>
                <c:pt idx="223">
                  <c:v>1338</c:v>
                </c:pt>
                <c:pt idx="224">
                  <c:v>1344</c:v>
                </c:pt>
                <c:pt idx="225">
                  <c:v>1350</c:v>
                </c:pt>
                <c:pt idx="226">
                  <c:v>1356</c:v>
                </c:pt>
                <c:pt idx="227">
                  <c:v>1362</c:v>
                </c:pt>
                <c:pt idx="228">
                  <c:v>1368</c:v>
                </c:pt>
                <c:pt idx="229">
                  <c:v>1374</c:v>
                </c:pt>
                <c:pt idx="230">
                  <c:v>1380</c:v>
                </c:pt>
                <c:pt idx="231">
                  <c:v>1386</c:v>
                </c:pt>
                <c:pt idx="232">
                  <c:v>1392</c:v>
                </c:pt>
                <c:pt idx="233">
                  <c:v>1398</c:v>
                </c:pt>
                <c:pt idx="234">
                  <c:v>1404</c:v>
                </c:pt>
                <c:pt idx="235">
                  <c:v>1410</c:v>
                </c:pt>
                <c:pt idx="236">
                  <c:v>1416</c:v>
                </c:pt>
                <c:pt idx="237">
                  <c:v>1422</c:v>
                </c:pt>
                <c:pt idx="238">
                  <c:v>1428</c:v>
                </c:pt>
                <c:pt idx="239">
                  <c:v>1434</c:v>
                </c:pt>
                <c:pt idx="240">
                  <c:v>1440</c:v>
                </c:pt>
                <c:pt idx="241">
                  <c:v>1446</c:v>
                </c:pt>
                <c:pt idx="242">
                  <c:v>1452</c:v>
                </c:pt>
                <c:pt idx="243">
                  <c:v>1458</c:v>
                </c:pt>
                <c:pt idx="244">
                  <c:v>1464</c:v>
                </c:pt>
                <c:pt idx="245">
                  <c:v>1470</c:v>
                </c:pt>
                <c:pt idx="246">
                  <c:v>1476</c:v>
                </c:pt>
                <c:pt idx="247">
                  <c:v>1482</c:v>
                </c:pt>
                <c:pt idx="248">
                  <c:v>1488</c:v>
                </c:pt>
                <c:pt idx="249">
                  <c:v>1494</c:v>
                </c:pt>
                <c:pt idx="250">
                  <c:v>1500</c:v>
                </c:pt>
                <c:pt idx="251">
                  <c:v>1506</c:v>
                </c:pt>
                <c:pt idx="252">
                  <c:v>1512</c:v>
                </c:pt>
                <c:pt idx="253">
                  <c:v>1518</c:v>
                </c:pt>
                <c:pt idx="254">
                  <c:v>1524</c:v>
                </c:pt>
                <c:pt idx="255">
                  <c:v>1530</c:v>
                </c:pt>
                <c:pt idx="256">
                  <c:v>1536</c:v>
                </c:pt>
                <c:pt idx="257">
                  <c:v>1542</c:v>
                </c:pt>
                <c:pt idx="258">
                  <c:v>1548</c:v>
                </c:pt>
                <c:pt idx="259">
                  <c:v>1554</c:v>
                </c:pt>
                <c:pt idx="260">
                  <c:v>1560</c:v>
                </c:pt>
                <c:pt idx="261">
                  <c:v>1566</c:v>
                </c:pt>
                <c:pt idx="262">
                  <c:v>1572</c:v>
                </c:pt>
                <c:pt idx="263">
                  <c:v>1578</c:v>
                </c:pt>
                <c:pt idx="264">
                  <c:v>1584</c:v>
                </c:pt>
                <c:pt idx="265">
                  <c:v>1590</c:v>
                </c:pt>
                <c:pt idx="266">
                  <c:v>1596</c:v>
                </c:pt>
                <c:pt idx="267">
                  <c:v>1602</c:v>
                </c:pt>
                <c:pt idx="268">
                  <c:v>1608</c:v>
                </c:pt>
                <c:pt idx="269">
                  <c:v>1614</c:v>
                </c:pt>
                <c:pt idx="270">
                  <c:v>1620</c:v>
                </c:pt>
                <c:pt idx="271">
                  <c:v>1626</c:v>
                </c:pt>
                <c:pt idx="272">
                  <c:v>1632</c:v>
                </c:pt>
                <c:pt idx="273">
                  <c:v>1638</c:v>
                </c:pt>
                <c:pt idx="274">
                  <c:v>1644</c:v>
                </c:pt>
                <c:pt idx="275">
                  <c:v>1650</c:v>
                </c:pt>
                <c:pt idx="276">
                  <c:v>1656</c:v>
                </c:pt>
                <c:pt idx="277">
                  <c:v>1662</c:v>
                </c:pt>
                <c:pt idx="278">
                  <c:v>1668</c:v>
                </c:pt>
                <c:pt idx="279">
                  <c:v>1674</c:v>
                </c:pt>
                <c:pt idx="280">
                  <c:v>1680</c:v>
                </c:pt>
                <c:pt idx="281">
                  <c:v>1686</c:v>
                </c:pt>
                <c:pt idx="282">
                  <c:v>1692</c:v>
                </c:pt>
                <c:pt idx="283">
                  <c:v>1698</c:v>
                </c:pt>
                <c:pt idx="284">
                  <c:v>1704</c:v>
                </c:pt>
                <c:pt idx="285">
                  <c:v>1710</c:v>
                </c:pt>
                <c:pt idx="286">
                  <c:v>1716</c:v>
                </c:pt>
                <c:pt idx="287">
                  <c:v>1722</c:v>
                </c:pt>
                <c:pt idx="288">
                  <c:v>1728</c:v>
                </c:pt>
                <c:pt idx="289">
                  <c:v>1734</c:v>
                </c:pt>
                <c:pt idx="290">
                  <c:v>1740</c:v>
                </c:pt>
                <c:pt idx="291">
                  <c:v>1746</c:v>
                </c:pt>
                <c:pt idx="292">
                  <c:v>1752</c:v>
                </c:pt>
                <c:pt idx="293">
                  <c:v>1758</c:v>
                </c:pt>
                <c:pt idx="294">
                  <c:v>1764</c:v>
                </c:pt>
                <c:pt idx="295">
                  <c:v>1770</c:v>
                </c:pt>
                <c:pt idx="296">
                  <c:v>1776</c:v>
                </c:pt>
                <c:pt idx="297">
                  <c:v>1782</c:v>
                </c:pt>
                <c:pt idx="298">
                  <c:v>1788</c:v>
                </c:pt>
                <c:pt idx="299">
                  <c:v>1794</c:v>
                </c:pt>
                <c:pt idx="300">
                  <c:v>1800</c:v>
                </c:pt>
                <c:pt idx="301">
                  <c:v>1806</c:v>
                </c:pt>
                <c:pt idx="302">
                  <c:v>1812</c:v>
                </c:pt>
                <c:pt idx="303">
                  <c:v>1818</c:v>
                </c:pt>
                <c:pt idx="304">
                  <c:v>1824</c:v>
                </c:pt>
                <c:pt idx="305">
                  <c:v>1830</c:v>
                </c:pt>
                <c:pt idx="306">
                  <c:v>1836</c:v>
                </c:pt>
                <c:pt idx="307">
                  <c:v>1842</c:v>
                </c:pt>
                <c:pt idx="308">
                  <c:v>1848</c:v>
                </c:pt>
                <c:pt idx="309">
                  <c:v>1854</c:v>
                </c:pt>
                <c:pt idx="310">
                  <c:v>1860</c:v>
                </c:pt>
                <c:pt idx="311">
                  <c:v>1866</c:v>
                </c:pt>
                <c:pt idx="312">
                  <c:v>1872</c:v>
                </c:pt>
                <c:pt idx="313">
                  <c:v>1878</c:v>
                </c:pt>
                <c:pt idx="314">
                  <c:v>1884</c:v>
                </c:pt>
                <c:pt idx="315">
                  <c:v>1890</c:v>
                </c:pt>
                <c:pt idx="316">
                  <c:v>1896</c:v>
                </c:pt>
                <c:pt idx="317">
                  <c:v>1902</c:v>
                </c:pt>
                <c:pt idx="318">
                  <c:v>1908</c:v>
                </c:pt>
                <c:pt idx="319">
                  <c:v>1914</c:v>
                </c:pt>
                <c:pt idx="320">
                  <c:v>1920</c:v>
                </c:pt>
                <c:pt idx="321">
                  <c:v>1926</c:v>
                </c:pt>
                <c:pt idx="322">
                  <c:v>1932</c:v>
                </c:pt>
                <c:pt idx="323">
                  <c:v>1938</c:v>
                </c:pt>
                <c:pt idx="324">
                  <c:v>1944</c:v>
                </c:pt>
                <c:pt idx="325">
                  <c:v>1950</c:v>
                </c:pt>
                <c:pt idx="326">
                  <c:v>1956</c:v>
                </c:pt>
                <c:pt idx="327">
                  <c:v>1962</c:v>
                </c:pt>
                <c:pt idx="328">
                  <c:v>1968</c:v>
                </c:pt>
                <c:pt idx="329">
                  <c:v>1974</c:v>
                </c:pt>
                <c:pt idx="330">
                  <c:v>1980</c:v>
                </c:pt>
                <c:pt idx="331">
                  <c:v>1986</c:v>
                </c:pt>
                <c:pt idx="332">
                  <c:v>1992</c:v>
                </c:pt>
                <c:pt idx="333">
                  <c:v>1998</c:v>
                </c:pt>
                <c:pt idx="334">
                  <c:v>2004</c:v>
                </c:pt>
                <c:pt idx="335">
                  <c:v>2010</c:v>
                </c:pt>
                <c:pt idx="336">
                  <c:v>2016</c:v>
                </c:pt>
                <c:pt idx="337">
                  <c:v>2022</c:v>
                </c:pt>
                <c:pt idx="338">
                  <c:v>2028</c:v>
                </c:pt>
                <c:pt idx="339">
                  <c:v>2034</c:v>
                </c:pt>
                <c:pt idx="340">
                  <c:v>2040</c:v>
                </c:pt>
                <c:pt idx="341">
                  <c:v>2046</c:v>
                </c:pt>
                <c:pt idx="342">
                  <c:v>2052</c:v>
                </c:pt>
                <c:pt idx="343">
                  <c:v>2058</c:v>
                </c:pt>
                <c:pt idx="344">
                  <c:v>2064</c:v>
                </c:pt>
                <c:pt idx="345">
                  <c:v>2070</c:v>
                </c:pt>
                <c:pt idx="346">
                  <c:v>2076</c:v>
                </c:pt>
                <c:pt idx="347">
                  <c:v>2082</c:v>
                </c:pt>
                <c:pt idx="348">
                  <c:v>2088</c:v>
                </c:pt>
                <c:pt idx="349">
                  <c:v>2094</c:v>
                </c:pt>
                <c:pt idx="350">
                  <c:v>2100</c:v>
                </c:pt>
                <c:pt idx="351">
                  <c:v>2106</c:v>
                </c:pt>
                <c:pt idx="352">
                  <c:v>2112</c:v>
                </c:pt>
                <c:pt idx="353">
                  <c:v>2118</c:v>
                </c:pt>
                <c:pt idx="354">
                  <c:v>2124</c:v>
                </c:pt>
                <c:pt idx="355">
                  <c:v>2130</c:v>
                </c:pt>
                <c:pt idx="356">
                  <c:v>2136</c:v>
                </c:pt>
                <c:pt idx="357">
                  <c:v>2142</c:v>
                </c:pt>
                <c:pt idx="358">
                  <c:v>2148</c:v>
                </c:pt>
                <c:pt idx="359">
                  <c:v>2154</c:v>
                </c:pt>
                <c:pt idx="360">
                  <c:v>2160</c:v>
                </c:pt>
                <c:pt idx="361">
                  <c:v>2166</c:v>
                </c:pt>
                <c:pt idx="362">
                  <c:v>2172</c:v>
                </c:pt>
                <c:pt idx="363">
                  <c:v>2178</c:v>
                </c:pt>
                <c:pt idx="364">
                  <c:v>2184</c:v>
                </c:pt>
                <c:pt idx="365">
                  <c:v>2190</c:v>
                </c:pt>
                <c:pt idx="366">
                  <c:v>2196</c:v>
                </c:pt>
                <c:pt idx="367">
                  <c:v>2202</c:v>
                </c:pt>
                <c:pt idx="368">
                  <c:v>2208</c:v>
                </c:pt>
                <c:pt idx="369">
                  <c:v>2214</c:v>
                </c:pt>
                <c:pt idx="370">
                  <c:v>2220</c:v>
                </c:pt>
                <c:pt idx="371">
                  <c:v>2226</c:v>
                </c:pt>
                <c:pt idx="372">
                  <c:v>2232</c:v>
                </c:pt>
                <c:pt idx="373">
                  <c:v>2238</c:v>
                </c:pt>
                <c:pt idx="374">
                  <c:v>2244</c:v>
                </c:pt>
                <c:pt idx="375">
                  <c:v>2250</c:v>
                </c:pt>
                <c:pt idx="376">
                  <c:v>2256</c:v>
                </c:pt>
                <c:pt idx="377">
                  <c:v>2262</c:v>
                </c:pt>
                <c:pt idx="378">
                  <c:v>2268</c:v>
                </c:pt>
                <c:pt idx="379">
                  <c:v>2274</c:v>
                </c:pt>
                <c:pt idx="380">
                  <c:v>2280</c:v>
                </c:pt>
                <c:pt idx="381">
                  <c:v>2286</c:v>
                </c:pt>
                <c:pt idx="382">
                  <c:v>2292</c:v>
                </c:pt>
                <c:pt idx="383">
                  <c:v>2298</c:v>
                </c:pt>
                <c:pt idx="384">
                  <c:v>2304</c:v>
                </c:pt>
                <c:pt idx="385">
                  <c:v>2310</c:v>
                </c:pt>
                <c:pt idx="386">
                  <c:v>2316</c:v>
                </c:pt>
                <c:pt idx="387">
                  <c:v>2322</c:v>
                </c:pt>
                <c:pt idx="388">
                  <c:v>2328</c:v>
                </c:pt>
                <c:pt idx="389">
                  <c:v>2334</c:v>
                </c:pt>
                <c:pt idx="390">
                  <c:v>2340</c:v>
                </c:pt>
                <c:pt idx="391">
                  <c:v>2346</c:v>
                </c:pt>
                <c:pt idx="392">
                  <c:v>2352</c:v>
                </c:pt>
                <c:pt idx="393">
                  <c:v>2358</c:v>
                </c:pt>
                <c:pt idx="394">
                  <c:v>2364</c:v>
                </c:pt>
                <c:pt idx="395">
                  <c:v>2370</c:v>
                </c:pt>
                <c:pt idx="396">
                  <c:v>2376</c:v>
                </c:pt>
                <c:pt idx="397">
                  <c:v>2382</c:v>
                </c:pt>
                <c:pt idx="398">
                  <c:v>2388</c:v>
                </c:pt>
                <c:pt idx="399">
                  <c:v>2394</c:v>
                </c:pt>
                <c:pt idx="400">
                  <c:v>2400</c:v>
                </c:pt>
                <c:pt idx="401">
                  <c:v>2406</c:v>
                </c:pt>
                <c:pt idx="402">
                  <c:v>2412</c:v>
                </c:pt>
                <c:pt idx="403">
                  <c:v>2418</c:v>
                </c:pt>
                <c:pt idx="404">
                  <c:v>2424</c:v>
                </c:pt>
                <c:pt idx="405">
                  <c:v>2430</c:v>
                </c:pt>
                <c:pt idx="406">
                  <c:v>2436</c:v>
                </c:pt>
                <c:pt idx="407">
                  <c:v>2442</c:v>
                </c:pt>
                <c:pt idx="408">
                  <c:v>2448</c:v>
                </c:pt>
                <c:pt idx="409">
                  <c:v>2454</c:v>
                </c:pt>
                <c:pt idx="410">
                  <c:v>2460</c:v>
                </c:pt>
                <c:pt idx="411">
                  <c:v>2466</c:v>
                </c:pt>
                <c:pt idx="412">
                  <c:v>2472</c:v>
                </c:pt>
                <c:pt idx="413">
                  <c:v>2478</c:v>
                </c:pt>
                <c:pt idx="414">
                  <c:v>2484</c:v>
                </c:pt>
                <c:pt idx="415">
                  <c:v>2490</c:v>
                </c:pt>
                <c:pt idx="416">
                  <c:v>2496</c:v>
                </c:pt>
                <c:pt idx="417">
                  <c:v>2502</c:v>
                </c:pt>
                <c:pt idx="418">
                  <c:v>2508</c:v>
                </c:pt>
                <c:pt idx="419">
                  <c:v>2514</c:v>
                </c:pt>
                <c:pt idx="420">
                  <c:v>2520</c:v>
                </c:pt>
                <c:pt idx="421">
                  <c:v>2526</c:v>
                </c:pt>
                <c:pt idx="422">
                  <c:v>2532</c:v>
                </c:pt>
                <c:pt idx="423">
                  <c:v>2538</c:v>
                </c:pt>
                <c:pt idx="424">
                  <c:v>2544</c:v>
                </c:pt>
                <c:pt idx="425">
                  <c:v>2550</c:v>
                </c:pt>
                <c:pt idx="426">
                  <c:v>2556</c:v>
                </c:pt>
                <c:pt idx="427">
                  <c:v>2562</c:v>
                </c:pt>
                <c:pt idx="428">
                  <c:v>2568</c:v>
                </c:pt>
                <c:pt idx="429">
                  <c:v>2574</c:v>
                </c:pt>
                <c:pt idx="430">
                  <c:v>2580</c:v>
                </c:pt>
                <c:pt idx="431">
                  <c:v>2586</c:v>
                </c:pt>
                <c:pt idx="432">
                  <c:v>2592</c:v>
                </c:pt>
                <c:pt idx="433">
                  <c:v>2598</c:v>
                </c:pt>
                <c:pt idx="434">
                  <c:v>2604</c:v>
                </c:pt>
                <c:pt idx="435">
                  <c:v>2610</c:v>
                </c:pt>
                <c:pt idx="436">
                  <c:v>2616</c:v>
                </c:pt>
                <c:pt idx="437">
                  <c:v>2622</c:v>
                </c:pt>
                <c:pt idx="438">
                  <c:v>2628</c:v>
                </c:pt>
                <c:pt idx="439">
                  <c:v>2634</c:v>
                </c:pt>
                <c:pt idx="440">
                  <c:v>2640</c:v>
                </c:pt>
                <c:pt idx="441">
                  <c:v>2646</c:v>
                </c:pt>
                <c:pt idx="442">
                  <c:v>2652</c:v>
                </c:pt>
                <c:pt idx="443">
                  <c:v>2658</c:v>
                </c:pt>
                <c:pt idx="444">
                  <c:v>2664</c:v>
                </c:pt>
                <c:pt idx="445">
                  <c:v>2670</c:v>
                </c:pt>
                <c:pt idx="446">
                  <c:v>2676</c:v>
                </c:pt>
                <c:pt idx="447">
                  <c:v>2682</c:v>
                </c:pt>
                <c:pt idx="448">
                  <c:v>2688</c:v>
                </c:pt>
                <c:pt idx="449">
                  <c:v>2694</c:v>
                </c:pt>
                <c:pt idx="450">
                  <c:v>2700</c:v>
                </c:pt>
                <c:pt idx="451">
                  <c:v>2706</c:v>
                </c:pt>
                <c:pt idx="452">
                  <c:v>2712</c:v>
                </c:pt>
                <c:pt idx="453">
                  <c:v>2718</c:v>
                </c:pt>
                <c:pt idx="454">
                  <c:v>2724</c:v>
                </c:pt>
                <c:pt idx="455">
                  <c:v>2730</c:v>
                </c:pt>
                <c:pt idx="456">
                  <c:v>2736</c:v>
                </c:pt>
                <c:pt idx="457">
                  <c:v>2742</c:v>
                </c:pt>
                <c:pt idx="458">
                  <c:v>2748</c:v>
                </c:pt>
                <c:pt idx="459">
                  <c:v>2754</c:v>
                </c:pt>
                <c:pt idx="460">
                  <c:v>2760</c:v>
                </c:pt>
                <c:pt idx="461">
                  <c:v>2766</c:v>
                </c:pt>
                <c:pt idx="462">
                  <c:v>2772</c:v>
                </c:pt>
                <c:pt idx="463">
                  <c:v>2778</c:v>
                </c:pt>
                <c:pt idx="464">
                  <c:v>2784</c:v>
                </c:pt>
                <c:pt idx="465">
                  <c:v>2790</c:v>
                </c:pt>
                <c:pt idx="466">
                  <c:v>2796</c:v>
                </c:pt>
                <c:pt idx="467">
                  <c:v>2802</c:v>
                </c:pt>
                <c:pt idx="468">
                  <c:v>2808</c:v>
                </c:pt>
                <c:pt idx="469">
                  <c:v>2814</c:v>
                </c:pt>
                <c:pt idx="470">
                  <c:v>2820</c:v>
                </c:pt>
                <c:pt idx="471">
                  <c:v>2826</c:v>
                </c:pt>
                <c:pt idx="472">
                  <c:v>2832</c:v>
                </c:pt>
                <c:pt idx="473">
                  <c:v>2838</c:v>
                </c:pt>
                <c:pt idx="474">
                  <c:v>2844</c:v>
                </c:pt>
                <c:pt idx="475">
                  <c:v>2850</c:v>
                </c:pt>
                <c:pt idx="476">
                  <c:v>2856</c:v>
                </c:pt>
                <c:pt idx="477">
                  <c:v>2862</c:v>
                </c:pt>
                <c:pt idx="478">
                  <c:v>2868</c:v>
                </c:pt>
                <c:pt idx="479">
                  <c:v>2874</c:v>
                </c:pt>
                <c:pt idx="480">
                  <c:v>2880</c:v>
                </c:pt>
                <c:pt idx="481">
                  <c:v>2886</c:v>
                </c:pt>
                <c:pt idx="482">
                  <c:v>2892</c:v>
                </c:pt>
                <c:pt idx="483">
                  <c:v>2898</c:v>
                </c:pt>
                <c:pt idx="484">
                  <c:v>2904</c:v>
                </c:pt>
                <c:pt idx="485">
                  <c:v>2910</c:v>
                </c:pt>
                <c:pt idx="486">
                  <c:v>2916</c:v>
                </c:pt>
                <c:pt idx="487">
                  <c:v>2922</c:v>
                </c:pt>
                <c:pt idx="488">
                  <c:v>2928</c:v>
                </c:pt>
                <c:pt idx="489">
                  <c:v>2934</c:v>
                </c:pt>
                <c:pt idx="490">
                  <c:v>2940</c:v>
                </c:pt>
                <c:pt idx="491">
                  <c:v>2946</c:v>
                </c:pt>
                <c:pt idx="492">
                  <c:v>2952</c:v>
                </c:pt>
                <c:pt idx="493">
                  <c:v>2958</c:v>
                </c:pt>
                <c:pt idx="494">
                  <c:v>2964</c:v>
                </c:pt>
                <c:pt idx="495">
                  <c:v>2970</c:v>
                </c:pt>
                <c:pt idx="496">
                  <c:v>2976</c:v>
                </c:pt>
                <c:pt idx="497">
                  <c:v>2982</c:v>
                </c:pt>
                <c:pt idx="498">
                  <c:v>2988</c:v>
                </c:pt>
                <c:pt idx="499">
                  <c:v>2994</c:v>
                </c:pt>
                <c:pt idx="500">
                  <c:v>3000</c:v>
                </c:pt>
              </c:numCache>
            </c:numRef>
          </c:xVal>
          <c:yVal>
            <c:numRef>
              <c:f>'510.A0'!$Y$6:$Y$506</c:f>
              <c:numCache>
                <c:formatCode>0.00</c:formatCode>
                <c:ptCount val="501"/>
                <c:pt idx="0">
                  <c:v>0</c:v>
                </c:pt>
                <c:pt idx="1">
                  <c:v>9.2700000000000005E-3</c:v>
                </c:pt>
                <c:pt idx="2">
                  <c:v>1.8540000000000001E-2</c:v>
                </c:pt>
                <c:pt idx="3">
                  <c:v>2.7809999999999998E-2</c:v>
                </c:pt>
                <c:pt idx="4">
                  <c:v>3.7080000000000002E-2</c:v>
                </c:pt>
                <c:pt idx="5">
                  <c:v>4.6349999999999995E-2</c:v>
                </c:pt>
                <c:pt idx="6">
                  <c:v>5.5619999999999996E-2</c:v>
                </c:pt>
                <c:pt idx="7">
                  <c:v>6.4890000000000003E-2</c:v>
                </c:pt>
                <c:pt idx="8">
                  <c:v>7.4160000000000004E-2</c:v>
                </c:pt>
                <c:pt idx="9">
                  <c:v>8.342999999999999E-2</c:v>
                </c:pt>
                <c:pt idx="10">
                  <c:v>9.2699999999999991E-2</c:v>
                </c:pt>
                <c:pt idx="11">
                  <c:v>0.10196999999999999</c:v>
                </c:pt>
                <c:pt idx="12">
                  <c:v>0.11123999999999999</c:v>
                </c:pt>
                <c:pt idx="13">
                  <c:v>0.12050999999999999</c:v>
                </c:pt>
                <c:pt idx="14">
                  <c:v>0.12978000000000001</c:v>
                </c:pt>
                <c:pt idx="15">
                  <c:v>0.13905000000000001</c:v>
                </c:pt>
                <c:pt idx="16">
                  <c:v>0.14832000000000001</c:v>
                </c:pt>
                <c:pt idx="17">
                  <c:v>0.15758999999999998</c:v>
                </c:pt>
                <c:pt idx="18">
                  <c:v>0.16685999999999998</c:v>
                </c:pt>
                <c:pt idx="19">
                  <c:v>0.17612999999999998</c:v>
                </c:pt>
                <c:pt idx="20">
                  <c:v>0.18539999999999998</c:v>
                </c:pt>
                <c:pt idx="21">
                  <c:v>0.19466999999999998</c:v>
                </c:pt>
                <c:pt idx="22">
                  <c:v>0.20393999999999998</c:v>
                </c:pt>
                <c:pt idx="23">
                  <c:v>0.21320999999999998</c:v>
                </c:pt>
                <c:pt idx="24">
                  <c:v>0.22247999999999998</c:v>
                </c:pt>
                <c:pt idx="25">
                  <c:v>0.23174999999999998</c:v>
                </c:pt>
                <c:pt idx="26">
                  <c:v>0.24101999999999998</c:v>
                </c:pt>
                <c:pt idx="27">
                  <c:v>0.25029000000000001</c:v>
                </c:pt>
                <c:pt idx="28">
                  <c:v>0.25956000000000001</c:v>
                </c:pt>
                <c:pt idx="29">
                  <c:v>0.26883000000000001</c:v>
                </c:pt>
                <c:pt idx="30">
                  <c:v>0.27810000000000001</c:v>
                </c:pt>
                <c:pt idx="31">
                  <c:v>0.28737000000000001</c:v>
                </c:pt>
                <c:pt idx="32">
                  <c:v>0.29664000000000001</c:v>
                </c:pt>
                <c:pt idx="33">
                  <c:v>0.30590999999999996</c:v>
                </c:pt>
                <c:pt idx="34">
                  <c:v>0.31517999999999996</c:v>
                </c:pt>
                <c:pt idx="35">
                  <c:v>1.08951</c:v>
                </c:pt>
                <c:pt idx="36">
                  <c:v>1.097496</c:v>
                </c:pt>
                <c:pt idx="37">
                  <c:v>1.1054820000000001</c:v>
                </c:pt>
                <c:pt idx="38">
                  <c:v>1.1134680000000001</c:v>
                </c:pt>
                <c:pt idx="39">
                  <c:v>1.121454</c:v>
                </c:pt>
                <c:pt idx="40">
                  <c:v>1.12944</c:v>
                </c:pt>
                <c:pt idx="41">
                  <c:v>1.137426</c:v>
                </c:pt>
                <c:pt idx="42">
                  <c:v>1.1454120000000001</c:v>
                </c:pt>
                <c:pt idx="43">
                  <c:v>1.1533980000000001</c:v>
                </c:pt>
                <c:pt idx="44">
                  <c:v>1.161384</c:v>
                </c:pt>
                <c:pt idx="45">
                  <c:v>1.16937</c:v>
                </c:pt>
                <c:pt idx="46">
                  <c:v>1.1773560000000001</c:v>
                </c:pt>
                <c:pt idx="47">
                  <c:v>1.1853420000000001</c:v>
                </c:pt>
                <c:pt idx="48">
                  <c:v>1.1933280000000002</c:v>
                </c:pt>
                <c:pt idx="49">
                  <c:v>1.201314</c:v>
                </c:pt>
                <c:pt idx="50">
                  <c:v>1.2093</c:v>
                </c:pt>
                <c:pt idx="51">
                  <c:v>1.2172860000000001</c:v>
                </c:pt>
                <c:pt idx="52">
                  <c:v>1.2252719999999999</c:v>
                </c:pt>
                <c:pt idx="53">
                  <c:v>1.233258</c:v>
                </c:pt>
                <c:pt idx="54">
                  <c:v>1.241244</c:v>
                </c:pt>
                <c:pt idx="55">
                  <c:v>1.2492300000000001</c:v>
                </c:pt>
                <c:pt idx="56">
                  <c:v>1.2572160000000001</c:v>
                </c:pt>
                <c:pt idx="57">
                  <c:v>1.2652019999999999</c:v>
                </c:pt>
                <c:pt idx="58">
                  <c:v>1.273188</c:v>
                </c:pt>
                <c:pt idx="59">
                  <c:v>1.281174</c:v>
                </c:pt>
                <c:pt idx="60">
                  <c:v>1.2891600000000001</c:v>
                </c:pt>
                <c:pt idx="61">
                  <c:v>1.2971460000000001</c:v>
                </c:pt>
                <c:pt idx="62">
                  <c:v>1.305132</c:v>
                </c:pt>
                <c:pt idx="63">
                  <c:v>1.313118</c:v>
                </c:pt>
                <c:pt idx="64">
                  <c:v>1.3211040000000001</c:v>
                </c:pt>
                <c:pt idx="65">
                  <c:v>1.3290899999999999</c:v>
                </c:pt>
                <c:pt idx="66">
                  <c:v>1.3370760000000002</c:v>
                </c:pt>
                <c:pt idx="67">
                  <c:v>1.345062</c:v>
                </c:pt>
                <c:pt idx="68">
                  <c:v>1.353048</c:v>
                </c:pt>
                <c:pt idx="69">
                  <c:v>1.3610340000000001</c:v>
                </c:pt>
                <c:pt idx="70">
                  <c:v>1.3690199999999999</c:v>
                </c:pt>
                <c:pt idx="71">
                  <c:v>1.3770060000000002</c:v>
                </c:pt>
                <c:pt idx="72">
                  <c:v>1.384992</c:v>
                </c:pt>
                <c:pt idx="73">
                  <c:v>1.392978</c:v>
                </c:pt>
                <c:pt idx="74">
                  <c:v>1.4009640000000001</c:v>
                </c:pt>
                <c:pt idx="75">
                  <c:v>1.4089499999999999</c:v>
                </c:pt>
                <c:pt idx="76">
                  <c:v>1.416936</c:v>
                </c:pt>
                <c:pt idx="77">
                  <c:v>1.424922</c:v>
                </c:pt>
                <c:pt idx="78">
                  <c:v>1.4329080000000001</c:v>
                </c:pt>
                <c:pt idx="79">
                  <c:v>1.4408940000000001</c:v>
                </c:pt>
                <c:pt idx="80">
                  <c:v>1.4488799999999999</c:v>
                </c:pt>
                <c:pt idx="81">
                  <c:v>1.456866</c:v>
                </c:pt>
                <c:pt idx="82">
                  <c:v>1.464852</c:v>
                </c:pt>
                <c:pt idx="83">
                  <c:v>1.4728379999999999</c:v>
                </c:pt>
                <c:pt idx="84">
                  <c:v>1.4808240000000001</c:v>
                </c:pt>
                <c:pt idx="85">
                  <c:v>1.48881</c:v>
                </c:pt>
                <c:pt idx="86">
                  <c:v>1.496796</c:v>
                </c:pt>
                <c:pt idx="87">
                  <c:v>1.5047820000000001</c:v>
                </c:pt>
                <c:pt idx="88">
                  <c:v>1.5127679999999999</c:v>
                </c:pt>
                <c:pt idx="89">
                  <c:v>1.5207540000000002</c:v>
                </c:pt>
                <c:pt idx="90">
                  <c:v>1.52874</c:v>
                </c:pt>
                <c:pt idx="91">
                  <c:v>1.536726</c:v>
                </c:pt>
                <c:pt idx="92">
                  <c:v>1.5447120000000001</c:v>
                </c:pt>
                <c:pt idx="93">
                  <c:v>1.5526979999999999</c:v>
                </c:pt>
                <c:pt idx="94">
                  <c:v>1.5606840000000002</c:v>
                </c:pt>
                <c:pt idx="95">
                  <c:v>1.56867</c:v>
                </c:pt>
                <c:pt idx="96">
                  <c:v>1.5766560000000001</c:v>
                </c:pt>
                <c:pt idx="97">
                  <c:v>1.5846420000000001</c:v>
                </c:pt>
                <c:pt idx="98">
                  <c:v>1.5926279999999999</c:v>
                </c:pt>
                <c:pt idx="99">
                  <c:v>1.600614</c:v>
                </c:pt>
                <c:pt idx="100">
                  <c:v>1.6086</c:v>
                </c:pt>
                <c:pt idx="101">
                  <c:v>1.6165859999999999</c:v>
                </c:pt>
                <c:pt idx="102">
                  <c:v>1.6245720000000001</c:v>
                </c:pt>
                <c:pt idx="103">
                  <c:v>1.632558</c:v>
                </c:pt>
                <c:pt idx="104">
                  <c:v>1.640544</c:v>
                </c:pt>
                <c:pt idx="105">
                  <c:v>1.6485300000000001</c:v>
                </c:pt>
                <c:pt idx="106">
                  <c:v>1.6565159999999999</c:v>
                </c:pt>
                <c:pt idx="107">
                  <c:v>1.6645020000000001</c:v>
                </c:pt>
                <c:pt idx="108">
                  <c:v>1.672488</c:v>
                </c:pt>
                <c:pt idx="109">
                  <c:v>1.680474</c:v>
                </c:pt>
                <c:pt idx="110">
                  <c:v>1.6884600000000001</c:v>
                </c:pt>
                <c:pt idx="111">
                  <c:v>1.6964459999999999</c:v>
                </c:pt>
                <c:pt idx="112">
                  <c:v>1.7044320000000002</c:v>
                </c:pt>
                <c:pt idx="113">
                  <c:v>1.712418</c:v>
                </c:pt>
                <c:pt idx="114">
                  <c:v>1.720404</c:v>
                </c:pt>
                <c:pt idx="115">
                  <c:v>1.7283900000000001</c:v>
                </c:pt>
                <c:pt idx="116">
                  <c:v>1.7363759999999999</c:v>
                </c:pt>
                <c:pt idx="117">
                  <c:v>1.744362</c:v>
                </c:pt>
                <c:pt idx="118">
                  <c:v>1.752348</c:v>
                </c:pt>
                <c:pt idx="119">
                  <c:v>1.7603339999999998</c:v>
                </c:pt>
                <c:pt idx="120">
                  <c:v>1.7683200000000001</c:v>
                </c:pt>
                <c:pt idx="121">
                  <c:v>1.7763059999999999</c:v>
                </c:pt>
                <c:pt idx="122">
                  <c:v>1.784292</c:v>
                </c:pt>
                <c:pt idx="123">
                  <c:v>1.792278</c:v>
                </c:pt>
                <c:pt idx="124">
                  <c:v>1.8002639999999999</c:v>
                </c:pt>
                <c:pt idx="125">
                  <c:v>1.8082500000000001</c:v>
                </c:pt>
                <c:pt idx="126">
                  <c:v>1.816236</c:v>
                </c:pt>
                <c:pt idx="127">
                  <c:v>1.824222</c:v>
                </c:pt>
                <c:pt idx="128">
                  <c:v>1.8322080000000001</c:v>
                </c:pt>
                <c:pt idx="129">
                  <c:v>1.8401940000000001</c:v>
                </c:pt>
                <c:pt idx="130">
                  <c:v>1.8481799999999999</c:v>
                </c:pt>
                <c:pt idx="131">
                  <c:v>1.856166</c:v>
                </c:pt>
                <c:pt idx="132">
                  <c:v>1.864152</c:v>
                </c:pt>
                <c:pt idx="133">
                  <c:v>1.8721380000000001</c:v>
                </c:pt>
                <c:pt idx="134">
                  <c:v>1.8801239999999999</c:v>
                </c:pt>
                <c:pt idx="135">
                  <c:v>1.88811</c:v>
                </c:pt>
                <c:pt idx="136">
                  <c:v>1.896096</c:v>
                </c:pt>
                <c:pt idx="137">
                  <c:v>1.9040820000000001</c:v>
                </c:pt>
                <c:pt idx="138">
                  <c:v>1.9120680000000001</c:v>
                </c:pt>
                <c:pt idx="139">
                  <c:v>1.9200539999999999</c:v>
                </c:pt>
                <c:pt idx="140">
                  <c:v>1.92804</c:v>
                </c:pt>
                <c:pt idx="141">
                  <c:v>1.936026</c:v>
                </c:pt>
                <c:pt idx="142">
                  <c:v>1.9440120000000001</c:v>
                </c:pt>
                <c:pt idx="143">
                  <c:v>1.9519979999999999</c:v>
                </c:pt>
                <c:pt idx="144">
                  <c:v>1.9599839999999999</c:v>
                </c:pt>
                <c:pt idx="145">
                  <c:v>1.96797</c:v>
                </c:pt>
                <c:pt idx="146">
                  <c:v>1.975956</c:v>
                </c:pt>
                <c:pt idx="147">
                  <c:v>1.9839420000000001</c:v>
                </c:pt>
                <c:pt idx="148">
                  <c:v>1.9919279999999999</c:v>
                </c:pt>
                <c:pt idx="149">
                  <c:v>1.999914</c:v>
                </c:pt>
                <c:pt idx="150">
                  <c:v>2.0079000000000002</c:v>
                </c:pt>
                <c:pt idx="151">
                  <c:v>2.0158860000000001</c:v>
                </c:pt>
                <c:pt idx="152">
                  <c:v>2.0238719999999999</c:v>
                </c:pt>
                <c:pt idx="153">
                  <c:v>2.0318579999999997</c:v>
                </c:pt>
                <c:pt idx="154">
                  <c:v>2.039844</c:v>
                </c:pt>
                <c:pt idx="155">
                  <c:v>2.0478300000000003</c:v>
                </c:pt>
                <c:pt idx="156">
                  <c:v>2.0558160000000001</c:v>
                </c:pt>
                <c:pt idx="157">
                  <c:v>2.0638019999999999</c:v>
                </c:pt>
                <c:pt idx="158">
                  <c:v>2.0717879999999997</c:v>
                </c:pt>
                <c:pt idx="159">
                  <c:v>2.079774</c:v>
                </c:pt>
                <c:pt idx="160">
                  <c:v>2.0877600000000003</c:v>
                </c:pt>
                <c:pt idx="161">
                  <c:v>2.0957460000000001</c:v>
                </c:pt>
                <c:pt idx="162">
                  <c:v>2.1037319999999999</c:v>
                </c:pt>
                <c:pt idx="163">
                  <c:v>2.1117179999999998</c:v>
                </c:pt>
                <c:pt idx="164">
                  <c:v>2.119704</c:v>
                </c:pt>
                <c:pt idx="165">
                  <c:v>2.1276900000000003</c:v>
                </c:pt>
                <c:pt idx="166">
                  <c:v>2.1356760000000001</c:v>
                </c:pt>
                <c:pt idx="167">
                  <c:v>2.143662</c:v>
                </c:pt>
                <c:pt idx="168">
                  <c:v>2.1516479999999998</c:v>
                </c:pt>
                <c:pt idx="169">
                  <c:v>2.1596340000000001</c:v>
                </c:pt>
                <c:pt idx="170">
                  <c:v>2.1676199999999999</c:v>
                </c:pt>
                <c:pt idx="171">
                  <c:v>2.1756060000000002</c:v>
                </c:pt>
                <c:pt idx="172">
                  <c:v>2.183592</c:v>
                </c:pt>
                <c:pt idx="173">
                  <c:v>2.1915779999999998</c:v>
                </c:pt>
                <c:pt idx="174">
                  <c:v>2.1995640000000001</c:v>
                </c:pt>
                <c:pt idx="175">
                  <c:v>2.2075499999999999</c:v>
                </c:pt>
                <c:pt idx="176">
                  <c:v>2.2155360000000002</c:v>
                </c:pt>
                <c:pt idx="177">
                  <c:v>2.223522</c:v>
                </c:pt>
                <c:pt idx="178">
                  <c:v>2.2315079999999998</c:v>
                </c:pt>
                <c:pt idx="179">
                  <c:v>2.2394939999999997</c:v>
                </c:pt>
                <c:pt idx="180">
                  <c:v>2.2474799999999999</c:v>
                </c:pt>
                <c:pt idx="181">
                  <c:v>2.2554660000000002</c:v>
                </c:pt>
                <c:pt idx="182">
                  <c:v>2.263452</c:v>
                </c:pt>
                <c:pt idx="183">
                  <c:v>2.2714379999999998</c:v>
                </c:pt>
                <c:pt idx="184">
                  <c:v>2.2794239999999997</c:v>
                </c:pt>
                <c:pt idx="185">
                  <c:v>2.2874099999999999</c:v>
                </c:pt>
                <c:pt idx="186">
                  <c:v>2.2953960000000002</c:v>
                </c:pt>
                <c:pt idx="187">
                  <c:v>2.303382</c:v>
                </c:pt>
                <c:pt idx="188">
                  <c:v>2.3113679999999999</c:v>
                </c:pt>
                <c:pt idx="189">
                  <c:v>2.3193539999999997</c:v>
                </c:pt>
                <c:pt idx="190">
                  <c:v>2.32734</c:v>
                </c:pt>
                <c:pt idx="191">
                  <c:v>2.3353260000000002</c:v>
                </c:pt>
                <c:pt idx="192">
                  <c:v>2.3433120000000001</c:v>
                </c:pt>
                <c:pt idx="193">
                  <c:v>2.3512979999999999</c:v>
                </c:pt>
                <c:pt idx="194">
                  <c:v>2.3592839999999997</c:v>
                </c:pt>
                <c:pt idx="195">
                  <c:v>2.36727</c:v>
                </c:pt>
                <c:pt idx="196">
                  <c:v>2.3752560000000003</c:v>
                </c:pt>
                <c:pt idx="197">
                  <c:v>2.3832420000000001</c:v>
                </c:pt>
                <c:pt idx="198">
                  <c:v>2.3912279999999999</c:v>
                </c:pt>
                <c:pt idx="199">
                  <c:v>2.3992139999999997</c:v>
                </c:pt>
                <c:pt idx="200">
                  <c:v>2.4072</c:v>
                </c:pt>
                <c:pt idx="201">
                  <c:v>2.4151860000000003</c:v>
                </c:pt>
                <c:pt idx="202">
                  <c:v>2.4231720000000001</c:v>
                </c:pt>
                <c:pt idx="203">
                  <c:v>2.4311579999999999</c:v>
                </c:pt>
                <c:pt idx="204">
                  <c:v>2.4391439999999998</c:v>
                </c:pt>
                <c:pt idx="205">
                  <c:v>2.44713</c:v>
                </c:pt>
                <c:pt idx="206">
                  <c:v>2.4551160000000003</c:v>
                </c:pt>
                <c:pt idx="207">
                  <c:v>2.4631020000000001</c:v>
                </c:pt>
                <c:pt idx="208">
                  <c:v>2.471088</c:v>
                </c:pt>
                <c:pt idx="209">
                  <c:v>2.4790739999999998</c:v>
                </c:pt>
                <c:pt idx="210">
                  <c:v>2.48706</c:v>
                </c:pt>
                <c:pt idx="211">
                  <c:v>2.4950459999999999</c:v>
                </c:pt>
                <c:pt idx="212">
                  <c:v>2.5030320000000001</c:v>
                </c:pt>
                <c:pt idx="213">
                  <c:v>2.511018</c:v>
                </c:pt>
                <c:pt idx="214">
                  <c:v>2.5190039999999998</c:v>
                </c:pt>
                <c:pt idx="215">
                  <c:v>2.5269900000000001</c:v>
                </c:pt>
                <c:pt idx="216">
                  <c:v>2.5349759999999999</c:v>
                </c:pt>
                <c:pt idx="217">
                  <c:v>2.5429620000000002</c:v>
                </c:pt>
                <c:pt idx="218">
                  <c:v>2.550948</c:v>
                </c:pt>
                <c:pt idx="219">
                  <c:v>2.5589339999999998</c:v>
                </c:pt>
                <c:pt idx="220">
                  <c:v>2.5669199999999996</c:v>
                </c:pt>
                <c:pt idx="221">
                  <c:v>2.5749059999999999</c:v>
                </c:pt>
                <c:pt idx="222">
                  <c:v>2.5828920000000002</c:v>
                </c:pt>
                <c:pt idx="223">
                  <c:v>2.590878</c:v>
                </c:pt>
                <c:pt idx="224">
                  <c:v>2.5988639999999998</c:v>
                </c:pt>
                <c:pt idx="225">
                  <c:v>2.6068499999999997</c:v>
                </c:pt>
                <c:pt idx="226">
                  <c:v>2.6148359999999999</c:v>
                </c:pt>
                <c:pt idx="227">
                  <c:v>2.6228220000000002</c:v>
                </c:pt>
                <c:pt idx="228">
                  <c:v>2.630808</c:v>
                </c:pt>
                <c:pt idx="229">
                  <c:v>2.6387939999999999</c:v>
                </c:pt>
                <c:pt idx="230">
                  <c:v>2.6467799999999997</c:v>
                </c:pt>
                <c:pt idx="231">
                  <c:v>2.654766</c:v>
                </c:pt>
                <c:pt idx="232">
                  <c:v>2.6627520000000002</c:v>
                </c:pt>
                <c:pt idx="233">
                  <c:v>2.6707380000000001</c:v>
                </c:pt>
                <c:pt idx="234">
                  <c:v>2.6787239999999999</c:v>
                </c:pt>
                <c:pt idx="235">
                  <c:v>2.6867099999999997</c:v>
                </c:pt>
                <c:pt idx="236">
                  <c:v>2.694696</c:v>
                </c:pt>
                <c:pt idx="237">
                  <c:v>2.7026820000000003</c:v>
                </c:pt>
                <c:pt idx="238">
                  <c:v>2.7106680000000001</c:v>
                </c:pt>
                <c:pt idx="239">
                  <c:v>2.7186539999999999</c:v>
                </c:pt>
                <c:pt idx="240">
                  <c:v>2.7266399999999997</c:v>
                </c:pt>
                <c:pt idx="241">
                  <c:v>2.734626</c:v>
                </c:pt>
                <c:pt idx="242">
                  <c:v>2.7426120000000003</c:v>
                </c:pt>
                <c:pt idx="243">
                  <c:v>2.7505980000000001</c:v>
                </c:pt>
                <c:pt idx="244">
                  <c:v>2.7585839999999999</c:v>
                </c:pt>
                <c:pt idx="245">
                  <c:v>2.7665699999999998</c:v>
                </c:pt>
                <c:pt idx="246">
                  <c:v>2.774556</c:v>
                </c:pt>
                <c:pt idx="247">
                  <c:v>2.7825419999999998</c:v>
                </c:pt>
                <c:pt idx="248">
                  <c:v>2.7905280000000001</c:v>
                </c:pt>
                <c:pt idx="249">
                  <c:v>2.7985139999999999</c:v>
                </c:pt>
                <c:pt idx="250">
                  <c:v>2.8064999999999998</c:v>
                </c:pt>
                <c:pt idx="251">
                  <c:v>2.814486</c:v>
                </c:pt>
                <c:pt idx="252">
                  <c:v>2.8224719999999999</c:v>
                </c:pt>
                <c:pt idx="253">
                  <c:v>2.8304580000000001</c:v>
                </c:pt>
                <c:pt idx="254">
                  <c:v>2.838444</c:v>
                </c:pt>
                <c:pt idx="255">
                  <c:v>2.8464299999999998</c:v>
                </c:pt>
                <c:pt idx="256">
                  <c:v>2.8544160000000001</c:v>
                </c:pt>
                <c:pt idx="257">
                  <c:v>2.8624019999999999</c:v>
                </c:pt>
                <c:pt idx="258">
                  <c:v>2.8703880000000002</c:v>
                </c:pt>
                <c:pt idx="259">
                  <c:v>2.878374</c:v>
                </c:pt>
                <c:pt idx="260">
                  <c:v>2.8863599999999998</c:v>
                </c:pt>
                <c:pt idx="261">
                  <c:v>2.8943460000000001</c:v>
                </c:pt>
                <c:pt idx="262">
                  <c:v>2.9023319999999999</c:v>
                </c:pt>
                <c:pt idx="263">
                  <c:v>2.9103179999999997</c:v>
                </c:pt>
                <c:pt idx="264">
                  <c:v>2.918304</c:v>
                </c:pt>
                <c:pt idx="265">
                  <c:v>2.9262899999999998</c:v>
                </c:pt>
                <c:pt idx="266">
                  <c:v>2.9342760000000001</c:v>
                </c:pt>
                <c:pt idx="267">
                  <c:v>2.9422619999999999</c:v>
                </c:pt>
                <c:pt idx="268">
                  <c:v>2.9502479999999998</c:v>
                </c:pt>
                <c:pt idx="269">
                  <c:v>2.958234</c:v>
                </c:pt>
                <c:pt idx="270">
                  <c:v>2.9662199999999999</c:v>
                </c:pt>
                <c:pt idx="271">
                  <c:v>2.9742060000000001</c:v>
                </c:pt>
                <c:pt idx="272">
                  <c:v>2.982192</c:v>
                </c:pt>
                <c:pt idx="273">
                  <c:v>2.9901779999999998</c:v>
                </c:pt>
                <c:pt idx="274">
                  <c:v>2.9981640000000001</c:v>
                </c:pt>
                <c:pt idx="275">
                  <c:v>3.0061499999999999</c:v>
                </c:pt>
                <c:pt idx="276">
                  <c:v>3.0141360000000001</c:v>
                </c:pt>
                <c:pt idx="277">
                  <c:v>3.022122</c:v>
                </c:pt>
                <c:pt idx="278">
                  <c:v>3.0301079999999998</c:v>
                </c:pt>
                <c:pt idx="279">
                  <c:v>3.0380940000000001</c:v>
                </c:pt>
                <c:pt idx="280">
                  <c:v>3.0460799999999999</c:v>
                </c:pt>
                <c:pt idx="281">
                  <c:v>3.0540659999999997</c:v>
                </c:pt>
                <c:pt idx="282">
                  <c:v>3.062052</c:v>
                </c:pt>
                <c:pt idx="283">
                  <c:v>3.0700379999999998</c:v>
                </c:pt>
                <c:pt idx="284">
                  <c:v>3.0780240000000001</c:v>
                </c:pt>
                <c:pt idx="285">
                  <c:v>3.0860099999999999</c:v>
                </c:pt>
                <c:pt idx="286">
                  <c:v>3.0939959999999997</c:v>
                </c:pt>
                <c:pt idx="287">
                  <c:v>3.101982</c:v>
                </c:pt>
                <c:pt idx="288">
                  <c:v>3.1099679999999998</c:v>
                </c:pt>
                <c:pt idx="289">
                  <c:v>3.1179540000000001</c:v>
                </c:pt>
                <c:pt idx="290">
                  <c:v>3.1259399999999999</c:v>
                </c:pt>
                <c:pt idx="291">
                  <c:v>3.1339259999999998</c:v>
                </c:pt>
                <c:pt idx="292">
                  <c:v>3.141912</c:v>
                </c:pt>
                <c:pt idx="293">
                  <c:v>3.1498979999999999</c:v>
                </c:pt>
                <c:pt idx="294">
                  <c:v>3.1578840000000001</c:v>
                </c:pt>
                <c:pt idx="295">
                  <c:v>3.16587</c:v>
                </c:pt>
                <c:pt idx="296">
                  <c:v>3.1738559999999998</c:v>
                </c:pt>
                <c:pt idx="297">
                  <c:v>3.1818420000000001</c:v>
                </c:pt>
                <c:pt idx="298">
                  <c:v>3.1898279999999999</c:v>
                </c:pt>
                <c:pt idx="299">
                  <c:v>3.1978140000000002</c:v>
                </c:pt>
                <c:pt idx="300">
                  <c:v>3.2058</c:v>
                </c:pt>
                <c:pt idx="301">
                  <c:v>3.2137859999999998</c:v>
                </c:pt>
                <c:pt idx="302">
                  <c:v>3.2217720000000001</c:v>
                </c:pt>
                <c:pt idx="303">
                  <c:v>3.2297579999999999</c:v>
                </c:pt>
                <c:pt idx="304">
                  <c:v>3.2377439999999997</c:v>
                </c:pt>
                <c:pt idx="305">
                  <c:v>3.24573</c:v>
                </c:pt>
                <c:pt idx="306">
                  <c:v>3.2537159999999998</c:v>
                </c:pt>
                <c:pt idx="307">
                  <c:v>3.2617020000000001</c:v>
                </c:pt>
                <c:pt idx="308">
                  <c:v>3.2696879999999999</c:v>
                </c:pt>
                <c:pt idx="309">
                  <c:v>3.2776739999999998</c:v>
                </c:pt>
                <c:pt idx="310">
                  <c:v>3.28566</c:v>
                </c:pt>
                <c:pt idx="311">
                  <c:v>3.2936459999999999</c:v>
                </c:pt>
                <c:pt idx="312">
                  <c:v>3.3016320000000001</c:v>
                </c:pt>
                <c:pt idx="313">
                  <c:v>3.3096179999999999</c:v>
                </c:pt>
                <c:pt idx="314">
                  <c:v>3.3176039999999998</c:v>
                </c:pt>
                <c:pt idx="315">
                  <c:v>3.32559</c:v>
                </c:pt>
                <c:pt idx="316">
                  <c:v>3.3335759999999999</c:v>
                </c:pt>
                <c:pt idx="317">
                  <c:v>3.3415620000000001</c:v>
                </c:pt>
                <c:pt idx="318">
                  <c:v>3.349548</c:v>
                </c:pt>
                <c:pt idx="319">
                  <c:v>3.3575339999999998</c:v>
                </c:pt>
                <c:pt idx="320">
                  <c:v>3.3655200000000001</c:v>
                </c:pt>
                <c:pt idx="321">
                  <c:v>3.3735059999999999</c:v>
                </c:pt>
                <c:pt idx="322">
                  <c:v>3.3814919999999997</c:v>
                </c:pt>
                <c:pt idx="323">
                  <c:v>3.389478</c:v>
                </c:pt>
                <c:pt idx="324">
                  <c:v>3.3974639999999998</c:v>
                </c:pt>
                <c:pt idx="325">
                  <c:v>3.4054500000000001</c:v>
                </c:pt>
                <c:pt idx="326">
                  <c:v>3.4134359999999999</c:v>
                </c:pt>
                <c:pt idx="327">
                  <c:v>3.4214219999999997</c:v>
                </c:pt>
                <c:pt idx="328">
                  <c:v>3.429408</c:v>
                </c:pt>
                <c:pt idx="329">
                  <c:v>3.4373939999999998</c:v>
                </c:pt>
                <c:pt idx="330">
                  <c:v>3.4453800000000001</c:v>
                </c:pt>
                <c:pt idx="331">
                  <c:v>3.4533659999999999</c:v>
                </c:pt>
                <c:pt idx="332">
                  <c:v>3.4613519999999998</c:v>
                </c:pt>
                <c:pt idx="333">
                  <c:v>3.469338</c:v>
                </c:pt>
                <c:pt idx="334">
                  <c:v>3.4773239999999999</c:v>
                </c:pt>
                <c:pt idx="335">
                  <c:v>3.4853100000000001</c:v>
                </c:pt>
                <c:pt idx="336">
                  <c:v>3.493296</c:v>
                </c:pt>
                <c:pt idx="337">
                  <c:v>3.5012819999999998</c:v>
                </c:pt>
                <c:pt idx="338">
                  <c:v>3.5092680000000001</c:v>
                </c:pt>
                <c:pt idx="339">
                  <c:v>3.5172539999999999</c:v>
                </c:pt>
                <c:pt idx="340">
                  <c:v>3.5252399999999997</c:v>
                </c:pt>
                <c:pt idx="341">
                  <c:v>3.533226</c:v>
                </c:pt>
                <c:pt idx="342">
                  <c:v>3.5412119999999998</c:v>
                </c:pt>
                <c:pt idx="343">
                  <c:v>3.5491980000000001</c:v>
                </c:pt>
                <c:pt idx="344">
                  <c:v>3.5571839999999999</c:v>
                </c:pt>
                <c:pt idx="345">
                  <c:v>3.5651699999999997</c:v>
                </c:pt>
                <c:pt idx="346">
                  <c:v>3.573156</c:v>
                </c:pt>
                <c:pt idx="347">
                  <c:v>3.5811419999999998</c:v>
                </c:pt>
                <c:pt idx="348">
                  <c:v>3.5891280000000001</c:v>
                </c:pt>
                <c:pt idx="349">
                  <c:v>3.5971139999999999</c:v>
                </c:pt>
                <c:pt idx="350">
                  <c:v>3.6050999999999997</c:v>
                </c:pt>
                <c:pt idx="351">
                  <c:v>3.613086</c:v>
                </c:pt>
                <c:pt idx="352">
                  <c:v>3.6210719999999998</c:v>
                </c:pt>
                <c:pt idx="353">
                  <c:v>3.6290580000000001</c:v>
                </c:pt>
                <c:pt idx="354">
                  <c:v>3.6370439999999999</c:v>
                </c:pt>
                <c:pt idx="355">
                  <c:v>3.6450299999999998</c:v>
                </c:pt>
                <c:pt idx="356">
                  <c:v>3.653016</c:v>
                </c:pt>
                <c:pt idx="357">
                  <c:v>3.6610019999999999</c:v>
                </c:pt>
                <c:pt idx="358">
                  <c:v>3.6689879999999997</c:v>
                </c:pt>
                <c:pt idx="359">
                  <c:v>3.676974</c:v>
                </c:pt>
                <c:pt idx="360">
                  <c:v>3.6849599999999998</c:v>
                </c:pt>
                <c:pt idx="361">
                  <c:v>3.6929460000000001</c:v>
                </c:pt>
                <c:pt idx="362">
                  <c:v>3.7009319999999999</c:v>
                </c:pt>
                <c:pt idx="363">
                  <c:v>3.7089179999999997</c:v>
                </c:pt>
                <c:pt idx="364">
                  <c:v>3.716904</c:v>
                </c:pt>
                <c:pt idx="365">
                  <c:v>3.7248899999999998</c:v>
                </c:pt>
                <c:pt idx="366">
                  <c:v>3.7328760000000001</c:v>
                </c:pt>
                <c:pt idx="367">
                  <c:v>3.7408619999999999</c:v>
                </c:pt>
                <c:pt idx="368">
                  <c:v>3.7488479999999997</c:v>
                </c:pt>
                <c:pt idx="369">
                  <c:v>3.756834</c:v>
                </c:pt>
                <c:pt idx="370">
                  <c:v>3.7648199999999998</c:v>
                </c:pt>
                <c:pt idx="371">
                  <c:v>3.7728060000000001</c:v>
                </c:pt>
                <c:pt idx="372">
                  <c:v>3.7807919999999999</c:v>
                </c:pt>
                <c:pt idx="373">
                  <c:v>3.7887779999999998</c:v>
                </c:pt>
                <c:pt idx="374">
                  <c:v>3.796764</c:v>
                </c:pt>
                <c:pt idx="375">
                  <c:v>3.8047499999999999</c:v>
                </c:pt>
                <c:pt idx="376">
                  <c:v>3.8127360000000001</c:v>
                </c:pt>
                <c:pt idx="377">
                  <c:v>3.820722</c:v>
                </c:pt>
                <c:pt idx="378">
                  <c:v>3.8287079999999998</c:v>
                </c:pt>
                <c:pt idx="379">
                  <c:v>3.836694</c:v>
                </c:pt>
                <c:pt idx="380">
                  <c:v>3.8446799999999999</c:v>
                </c:pt>
                <c:pt idx="381">
                  <c:v>3.8526659999999997</c:v>
                </c:pt>
                <c:pt idx="382">
                  <c:v>3.860652</c:v>
                </c:pt>
                <c:pt idx="383">
                  <c:v>3.8686379999999998</c:v>
                </c:pt>
                <c:pt idx="384">
                  <c:v>3.8766240000000001</c:v>
                </c:pt>
                <c:pt idx="385">
                  <c:v>3.8846099999999999</c:v>
                </c:pt>
                <c:pt idx="386">
                  <c:v>3.8925959999999997</c:v>
                </c:pt>
                <c:pt idx="387">
                  <c:v>3.900582</c:v>
                </c:pt>
                <c:pt idx="388">
                  <c:v>3.9085679999999998</c:v>
                </c:pt>
                <c:pt idx="389">
                  <c:v>3.9165540000000001</c:v>
                </c:pt>
                <c:pt idx="390">
                  <c:v>3.9245399999999999</c:v>
                </c:pt>
                <c:pt idx="391">
                  <c:v>3.9325259999999997</c:v>
                </c:pt>
                <c:pt idx="392">
                  <c:v>3.940512</c:v>
                </c:pt>
                <c:pt idx="393">
                  <c:v>3.9484979999999998</c:v>
                </c:pt>
                <c:pt idx="394">
                  <c:v>3.9564840000000001</c:v>
                </c:pt>
                <c:pt idx="395">
                  <c:v>3.9644699999999999</c:v>
                </c:pt>
                <c:pt idx="396">
                  <c:v>3.9724559999999998</c:v>
                </c:pt>
                <c:pt idx="397">
                  <c:v>3.980442</c:v>
                </c:pt>
                <c:pt idx="398">
                  <c:v>3.9884279999999999</c:v>
                </c:pt>
                <c:pt idx="399">
                  <c:v>3.9964139999999997</c:v>
                </c:pt>
                <c:pt idx="400">
                  <c:v>4.0044000000000004</c:v>
                </c:pt>
                <c:pt idx="401">
                  <c:v>4.0123859999999993</c:v>
                </c:pt>
                <c:pt idx="402">
                  <c:v>4.0203720000000001</c:v>
                </c:pt>
                <c:pt idx="403">
                  <c:v>4.0283579999999999</c:v>
                </c:pt>
                <c:pt idx="404">
                  <c:v>4.0363439999999997</c:v>
                </c:pt>
                <c:pt idx="405">
                  <c:v>4.0443300000000004</c:v>
                </c:pt>
                <c:pt idx="406">
                  <c:v>4.0523159999999994</c:v>
                </c:pt>
                <c:pt idx="407">
                  <c:v>4.0603020000000001</c:v>
                </c:pt>
                <c:pt idx="408">
                  <c:v>4.0682879999999999</c:v>
                </c:pt>
                <c:pt idx="409">
                  <c:v>4.0762739999999997</c:v>
                </c:pt>
                <c:pt idx="410">
                  <c:v>4.0842600000000004</c:v>
                </c:pt>
                <c:pt idx="411">
                  <c:v>4.0922459999999994</c:v>
                </c:pt>
                <c:pt idx="412">
                  <c:v>4.1002320000000001</c:v>
                </c:pt>
                <c:pt idx="413">
                  <c:v>4.1082179999999999</c:v>
                </c:pt>
                <c:pt idx="414">
                  <c:v>4.1162039999999998</c:v>
                </c:pt>
                <c:pt idx="415">
                  <c:v>4.1241900000000005</c:v>
                </c:pt>
                <c:pt idx="416">
                  <c:v>4.1321759999999994</c:v>
                </c:pt>
                <c:pt idx="417">
                  <c:v>4.1401620000000001</c:v>
                </c:pt>
                <c:pt idx="418">
                  <c:v>4.1481479999999999</c:v>
                </c:pt>
                <c:pt idx="419">
                  <c:v>4.1561339999999998</c:v>
                </c:pt>
                <c:pt idx="420">
                  <c:v>4.1641200000000005</c:v>
                </c:pt>
                <c:pt idx="421">
                  <c:v>4.1721059999999994</c:v>
                </c:pt>
                <c:pt idx="422">
                  <c:v>4.1800920000000001</c:v>
                </c:pt>
                <c:pt idx="423">
                  <c:v>4.188078</c:v>
                </c:pt>
                <c:pt idx="424">
                  <c:v>4.1960639999999998</c:v>
                </c:pt>
                <c:pt idx="425">
                  <c:v>4.2040500000000005</c:v>
                </c:pt>
                <c:pt idx="426">
                  <c:v>4.2120359999999994</c:v>
                </c:pt>
                <c:pt idx="427">
                  <c:v>4.2200220000000002</c:v>
                </c:pt>
                <c:pt idx="428">
                  <c:v>4.228008</c:v>
                </c:pt>
                <c:pt idx="429">
                  <c:v>4.2359939999999998</c:v>
                </c:pt>
                <c:pt idx="430">
                  <c:v>4.2439800000000005</c:v>
                </c:pt>
                <c:pt idx="431">
                  <c:v>4.2519659999999995</c:v>
                </c:pt>
                <c:pt idx="432">
                  <c:v>4.2599520000000002</c:v>
                </c:pt>
                <c:pt idx="433">
                  <c:v>4.267938</c:v>
                </c:pt>
                <c:pt idx="434">
                  <c:v>4.2759239999999998</c:v>
                </c:pt>
                <c:pt idx="435">
                  <c:v>4.2839099999999997</c:v>
                </c:pt>
                <c:pt idx="436">
                  <c:v>4.2918959999999995</c:v>
                </c:pt>
                <c:pt idx="437">
                  <c:v>4.2998820000000002</c:v>
                </c:pt>
                <c:pt idx="438">
                  <c:v>4.307868</c:v>
                </c:pt>
                <c:pt idx="439">
                  <c:v>4.3158539999999999</c:v>
                </c:pt>
                <c:pt idx="440">
                  <c:v>4.3238399999999997</c:v>
                </c:pt>
                <c:pt idx="441">
                  <c:v>4.3318259999999995</c:v>
                </c:pt>
                <c:pt idx="442">
                  <c:v>4.3398120000000002</c:v>
                </c:pt>
                <c:pt idx="443">
                  <c:v>4.3477980000000001</c:v>
                </c:pt>
                <c:pt idx="444">
                  <c:v>4.3557839999999999</c:v>
                </c:pt>
                <c:pt idx="445">
                  <c:v>4.3637699999999997</c:v>
                </c:pt>
                <c:pt idx="446">
                  <c:v>4.3717559999999995</c:v>
                </c:pt>
                <c:pt idx="447">
                  <c:v>4.3797420000000002</c:v>
                </c:pt>
                <c:pt idx="448">
                  <c:v>4.3877280000000001</c:v>
                </c:pt>
                <c:pt idx="449">
                  <c:v>4.3957139999999999</c:v>
                </c:pt>
                <c:pt idx="450">
                  <c:v>4.4036999999999997</c:v>
                </c:pt>
                <c:pt idx="451">
                  <c:v>4.4116859999999996</c:v>
                </c:pt>
                <c:pt idx="452">
                  <c:v>4.4196720000000003</c:v>
                </c:pt>
                <c:pt idx="453">
                  <c:v>4.4276580000000001</c:v>
                </c:pt>
                <c:pt idx="454">
                  <c:v>4.4356439999999999</c:v>
                </c:pt>
                <c:pt idx="455">
                  <c:v>4.4436299999999997</c:v>
                </c:pt>
                <c:pt idx="456">
                  <c:v>4.4516159999999996</c:v>
                </c:pt>
                <c:pt idx="457">
                  <c:v>4.4596020000000003</c:v>
                </c:pt>
                <c:pt idx="458">
                  <c:v>4.4675879999999992</c:v>
                </c:pt>
                <c:pt idx="459">
                  <c:v>4.4755739999999999</c:v>
                </c:pt>
                <c:pt idx="460">
                  <c:v>4.4835599999999998</c:v>
                </c:pt>
                <c:pt idx="461">
                  <c:v>4.4915459999999996</c:v>
                </c:pt>
                <c:pt idx="462">
                  <c:v>4.4995320000000003</c:v>
                </c:pt>
                <c:pt idx="463">
                  <c:v>4.5075179999999992</c:v>
                </c:pt>
                <c:pt idx="464">
                  <c:v>4.515504</c:v>
                </c:pt>
                <c:pt idx="465">
                  <c:v>4.5234899999999998</c:v>
                </c:pt>
                <c:pt idx="466">
                  <c:v>4.5314759999999996</c:v>
                </c:pt>
                <c:pt idx="467">
                  <c:v>4.5394620000000003</c:v>
                </c:pt>
                <c:pt idx="468">
                  <c:v>4.5474479999999993</c:v>
                </c:pt>
                <c:pt idx="469">
                  <c:v>4.555434</c:v>
                </c:pt>
                <c:pt idx="470">
                  <c:v>4.5634199999999998</c:v>
                </c:pt>
                <c:pt idx="471">
                  <c:v>4.5714059999999996</c:v>
                </c:pt>
                <c:pt idx="472">
                  <c:v>4.5793920000000004</c:v>
                </c:pt>
                <c:pt idx="473">
                  <c:v>4.5873779999999993</c:v>
                </c:pt>
                <c:pt idx="474">
                  <c:v>4.595364</c:v>
                </c:pt>
                <c:pt idx="475">
                  <c:v>4.6033499999999998</c:v>
                </c:pt>
                <c:pt idx="476">
                  <c:v>4.6113359999999997</c:v>
                </c:pt>
                <c:pt idx="477">
                  <c:v>4.6193220000000004</c:v>
                </c:pt>
                <c:pt idx="478">
                  <c:v>4.6273079999999993</c:v>
                </c:pt>
                <c:pt idx="479">
                  <c:v>4.635294</c:v>
                </c:pt>
                <c:pt idx="480">
                  <c:v>4.6432799999999999</c:v>
                </c:pt>
                <c:pt idx="481">
                  <c:v>4.6512659999999997</c:v>
                </c:pt>
                <c:pt idx="482">
                  <c:v>4.6592520000000004</c:v>
                </c:pt>
                <c:pt idx="483">
                  <c:v>4.6672379999999993</c:v>
                </c:pt>
                <c:pt idx="484">
                  <c:v>4.675224</c:v>
                </c:pt>
                <c:pt idx="485">
                  <c:v>4.6832099999999999</c:v>
                </c:pt>
                <c:pt idx="486">
                  <c:v>4.6911959999999997</c:v>
                </c:pt>
                <c:pt idx="487">
                  <c:v>4.6991820000000004</c:v>
                </c:pt>
                <c:pt idx="488">
                  <c:v>4.7071679999999994</c:v>
                </c:pt>
                <c:pt idx="489">
                  <c:v>4.7151540000000001</c:v>
                </c:pt>
                <c:pt idx="490">
                  <c:v>4.7231399999999999</c:v>
                </c:pt>
                <c:pt idx="491">
                  <c:v>4.7311259999999997</c:v>
                </c:pt>
                <c:pt idx="492">
                  <c:v>4.7391120000000004</c:v>
                </c:pt>
                <c:pt idx="493">
                  <c:v>4.7470979999999994</c:v>
                </c:pt>
                <c:pt idx="494">
                  <c:v>4.7550840000000001</c:v>
                </c:pt>
                <c:pt idx="495">
                  <c:v>4.7630699999999999</c:v>
                </c:pt>
                <c:pt idx="496">
                  <c:v>4.7710559999999997</c:v>
                </c:pt>
                <c:pt idx="497">
                  <c:v>4.7790420000000005</c:v>
                </c:pt>
                <c:pt idx="498">
                  <c:v>4.7870279999999994</c:v>
                </c:pt>
                <c:pt idx="499">
                  <c:v>4.7950140000000001</c:v>
                </c:pt>
                <c:pt idx="500">
                  <c:v>4.8029999999999999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FB8-4CD2-9CCF-145974C70205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8DD94931-F32C-4F5D-8BFE-1268CA231722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CFB8-4CD2-9CCF-145974C7020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AB18D29-4BCF-402E-8B48-86F729ECFCA2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CFB8-4CD2-9CCF-145974C7020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C34884A-77A2-4951-B621-E624BCD90D1D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FB8-4CD2-9CCF-145974C7020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778A124-1EC6-4338-B60E-7D7D1C657870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CFB8-4CD2-9CCF-145974C7020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CFB8-4CD2-9CCF-145974C7020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CFB8-4CD2-9CCF-145974C7020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CFB8-4CD2-9CCF-145974C70205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'510.A0'!$K$9:$K$15</c:f>
              <c:numCache>
                <c:formatCode>General</c:formatCode>
                <c:ptCount val="7"/>
                <c:pt idx="0">
                  <c:v>2527</c:v>
                </c:pt>
                <c:pt idx="1">
                  <c:v>2227</c:v>
                </c:pt>
                <c:pt idx="2">
                  <c:v>2135</c:v>
                </c:pt>
                <c:pt idx="3">
                  <c:v>2096</c:v>
                </c:pt>
              </c:numCache>
            </c:numRef>
          </c:xVal>
          <c:yVal>
            <c:numRef>
              <c:f>'510.A0'!$L$9:$L$15</c:f>
              <c:numCache>
                <c:formatCode>0.00</c:formatCode>
                <c:ptCount val="7"/>
                <c:pt idx="0">
                  <c:v>4.1734369999999998</c:v>
                </c:pt>
                <c:pt idx="1">
                  <c:v>3.7741370000000001</c:v>
                </c:pt>
                <c:pt idx="2">
                  <c:v>3.6516850000000001</c:v>
                </c:pt>
                <c:pt idx="3">
                  <c:v>3.5997759999999999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'510.A0'!$I$9:$I$15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CFB8-4CD2-9CCF-145974C70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'570.E0'!$Y$5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'570.E0'!$X$6:$X$506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75</c:v>
                </c:pt>
                <c:pt idx="6">
                  <c:v>90</c:v>
                </c:pt>
                <c:pt idx="7">
                  <c:v>105</c:v>
                </c:pt>
                <c:pt idx="8">
                  <c:v>120</c:v>
                </c:pt>
                <c:pt idx="9">
                  <c:v>135</c:v>
                </c:pt>
                <c:pt idx="10">
                  <c:v>150</c:v>
                </c:pt>
                <c:pt idx="11">
                  <c:v>165</c:v>
                </c:pt>
                <c:pt idx="12">
                  <c:v>180</c:v>
                </c:pt>
                <c:pt idx="13">
                  <c:v>195</c:v>
                </c:pt>
                <c:pt idx="14">
                  <c:v>210</c:v>
                </c:pt>
                <c:pt idx="15">
                  <c:v>225</c:v>
                </c:pt>
                <c:pt idx="16">
                  <c:v>240</c:v>
                </c:pt>
                <c:pt idx="17">
                  <c:v>255</c:v>
                </c:pt>
                <c:pt idx="18">
                  <c:v>270</c:v>
                </c:pt>
                <c:pt idx="19">
                  <c:v>285</c:v>
                </c:pt>
                <c:pt idx="20">
                  <c:v>300</c:v>
                </c:pt>
                <c:pt idx="21">
                  <c:v>315</c:v>
                </c:pt>
                <c:pt idx="22">
                  <c:v>330</c:v>
                </c:pt>
                <c:pt idx="23">
                  <c:v>345</c:v>
                </c:pt>
                <c:pt idx="24">
                  <c:v>360</c:v>
                </c:pt>
                <c:pt idx="25">
                  <c:v>375</c:v>
                </c:pt>
                <c:pt idx="26">
                  <c:v>390</c:v>
                </c:pt>
                <c:pt idx="27">
                  <c:v>405</c:v>
                </c:pt>
                <c:pt idx="28">
                  <c:v>420</c:v>
                </c:pt>
                <c:pt idx="29">
                  <c:v>435</c:v>
                </c:pt>
                <c:pt idx="30">
                  <c:v>450</c:v>
                </c:pt>
                <c:pt idx="31">
                  <c:v>465</c:v>
                </c:pt>
                <c:pt idx="32">
                  <c:v>480</c:v>
                </c:pt>
                <c:pt idx="33">
                  <c:v>495</c:v>
                </c:pt>
                <c:pt idx="34">
                  <c:v>510</c:v>
                </c:pt>
                <c:pt idx="35">
                  <c:v>525</c:v>
                </c:pt>
                <c:pt idx="36">
                  <c:v>540</c:v>
                </c:pt>
                <c:pt idx="37">
                  <c:v>555</c:v>
                </c:pt>
                <c:pt idx="38">
                  <c:v>570</c:v>
                </c:pt>
                <c:pt idx="39">
                  <c:v>585</c:v>
                </c:pt>
                <c:pt idx="40">
                  <c:v>600</c:v>
                </c:pt>
                <c:pt idx="41">
                  <c:v>615</c:v>
                </c:pt>
                <c:pt idx="42">
                  <c:v>630</c:v>
                </c:pt>
                <c:pt idx="43">
                  <c:v>645</c:v>
                </c:pt>
                <c:pt idx="44">
                  <c:v>660</c:v>
                </c:pt>
                <c:pt idx="45">
                  <c:v>675</c:v>
                </c:pt>
                <c:pt idx="46">
                  <c:v>690</c:v>
                </c:pt>
                <c:pt idx="47">
                  <c:v>705</c:v>
                </c:pt>
                <c:pt idx="48">
                  <c:v>720</c:v>
                </c:pt>
                <c:pt idx="49">
                  <c:v>735</c:v>
                </c:pt>
                <c:pt idx="50">
                  <c:v>750</c:v>
                </c:pt>
                <c:pt idx="51">
                  <c:v>765</c:v>
                </c:pt>
                <c:pt idx="52">
                  <c:v>780</c:v>
                </c:pt>
                <c:pt idx="53">
                  <c:v>795</c:v>
                </c:pt>
                <c:pt idx="54">
                  <c:v>810</c:v>
                </c:pt>
                <c:pt idx="55">
                  <c:v>825</c:v>
                </c:pt>
                <c:pt idx="56">
                  <c:v>840</c:v>
                </c:pt>
                <c:pt idx="57">
                  <c:v>855</c:v>
                </c:pt>
                <c:pt idx="58">
                  <c:v>870</c:v>
                </c:pt>
                <c:pt idx="59">
                  <c:v>885</c:v>
                </c:pt>
                <c:pt idx="60">
                  <c:v>900</c:v>
                </c:pt>
                <c:pt idx="61">
                  <c:v>915</c:v>
                </c:pt>
                <c:pt idx="62">
                  <c:v>930</c:v>
                </c:pt>
                <c:pt idx="63">
                  <c:v>945</c:v>
                </c:pt>
                <c:pt idx="64">
                  <c:v>960</c:v>
                </c:pt>
                <c:pt idx="65">
                  <c:v>975</c:v>
                </c:pt>
                <c:pt idx="66">
                  <c:v>990</c:v>
                </c:pt>
                <c:pt idx="67">
                  <c:v>1005</c:v>
                </c:pt>
                <c:pt idx="68">
                  <c:v>1020</c:v>
                </c:pt>
                <c:pt idx="69">
                  <c:v>1035</c:v>
                </c:pt>
                <c:pt idx="70">
                  <c:v>1050</c:v>
                </c:pt>
                <c:pt idx="71">
                  <c:v>1065</c:v>
                </c:pt>
                <c:pt idx="72">
                  <c:v>1080</c:v>
                </c:pt>
                <c:pt idx="73">
                  <c:v>1095</c:v>
                </c:pt>
                <c:pt idx="74">
                  <c:v>1110</c:v>
                </c:pt>
                <c:pt idx="75">
                  <c:v>1125</c:v>
                </c:pt>
                <c:pt idx="76">
                  <c:v>1140</c:v>
                </c:pt>
                <c:pt idx="77">
                  <c:v>1155</c:v>
                </c:pt>
                <c:pt idx="78">
                  <c:v>1170</c:v>
                </c:pt>
                <c:pt idx="79">
                  <c:v>1185</c:v>
                </c:pt>
                <c:pt idx="80">
                  <c:v>1200</c:v>
                </c:pt>
                <c:pt idx="81">
                  <c:v>1215</c:v>
                </c:pt>
                <c:pt idx="82">
                  <c:v>1230</c:v>
                </c:pt>
                <c:pt idx="83">
                  <c:v>1245</c:v>
                </c:pt>
                <c:pt idx="84">
                  <c:v>1260</c:v>
                </c:pt>
                <c:pt idx="85">
                  <c:v>1275</c:v>
                </c:pt>
                <c:pt idx="86">
                  <c:v>1290</c:v>
                </c:pt>
                <c:pt idx="87">
                  <c:v>1305</c:v>
                </c:pt>
                <c:pt idx="88">
                  <c:v>1320</c:v>
                </c:pt>
                <c:pt idx="89">
                  <c:v>1335</c:v>
                </c:pt>
                <c:pt idx="90">
                  <c:v>1350</c:v>
                </c:pt>
                <c:pt idx="91">
                  <c:v>1365</c:v>
                </c:pt>
                <c:pt idx="92">
                  <c:v>1380</c:v>
                </c:pt>
                <c:pt idx="93">
                  <c:v>1395</c:v>
                </c:pt>
                <c:pt idx="94">
                  <c:v>1410</c:v>
                </c:pt>
                <c:pt idx="95">
                  <c:v>1425</c:v>
                </c:pt>
                <c:pt idx="96">
                  <c:v>1440</c:v>
                </c:pt>
                <c:pt idx="97">
                  <c:v>1455</c:v>
                </c:pt>
                <c:pt idx="98">
                  <c:v>1470</c:v>
                </c:pt>
                <c:pt idx="99">
                  <c:v>1485</c:v>
                </c:pt>
                <c:pt idx="100">
                  <c:v>1500</c:v>
                </c:pt>
                <c:pt idx="101">
                  <c:v>1515</c:v>
                </c:pt>
                <c:pt idx="102">
                  <c:v>1530</c:v>
                </c:pt>
                <c:pt idx="103">
                  <c:v>1545</c:v>
                </c:pt>
                <c:pt idx="104">
                  <c:v>1560</c:v>
                </c:pt>
                <c:pt idx="105">
                  <c:v>1575</c:v>
                </c:pt>
                <c:pt idx="106">
                  <c:v>1590</c:v>
                </c:pt>
                <c:pt idx="107">
                  <c:v>1605</c:v>
                </c:pt>
                <c:pt idx="108">
                  <c:v>1620</c:v>
                </c:pt>
                <c:pt idx="109">
                  <c:v>1635</c:v>
                </c:pt>
                <c:pt idx="110">
                  <c:v>1650</c:v>
                </c:pt>
                <c:pt idx="111">
                  <c:v>1665</c:v>
                </c:pt>
                <c:pt idx="112">
                  <c:v>1680</c:v>
                </c:pt>
                <c:pt idx="113">
                  <c:v>1695</c:v>
                </c:pt>
                <c:pt idx="114">
                  <c:v>1710</c:v>
                </c:pt>
                <c:pt idx="115">
                  <c:v>1725</c:v>
                </c:pt>
                <c:pt idx="116">
                  <c:v>1740</c:v>
                </c:pt>
                <c:pt idx="117">
                  <c:v>1755</c:v>
                </c:pt>
                <c:pt idx="118">
                  <c:v>1770</c:v>
                </c:pt>
                <c:pt idx="119">
                  <c:v>1785</c:v>
                </c:pt>
                <c:pt idx="120">
                  <c:v>1800</c:v>
                </c:pt>
                <c:pt idx="121">
                  <c:v>1815</c:v>
                </c:pt>
                <c:pt idx="122">
                  <c:v>1830</c:v>
                </c:pt>
                <c:pt idx="123">
                  <c:v>1845</c:v>
                </c:pt>
                <c:pt idx="124">
                  <c:v>1860</c:v>
                </c:pt>
                <c:pt idx="125">
                  <c:v>1875</c:v>
                </c:pt>
                <c:pt idx="126">
                  <c:v>1890</c:v>
                </c:pt>
                <c:pt idx="127">
                  <c:v>1905</c:v>
                </c:pt>
                <c:pt idx="128">
                  <c:v>1920</c:v>
                </c:pt>
                <c:pt idx="129">
                  <c:v>1935</c:v>
                </c:pt>
                <c:pt idx="130">
                  <c:v>1950</c:v>
                </c:pt>
                <c:pt idx="131">
                  <c:v>1965</c:v>
                </c:pt>
                <c:pt idx="132">
                  <c:v>1980</c:v>
                </c:pt>
                <c:pt idx="133">
                  <c:v>1995</c:v>
                </c:pt>
                <c:pt idx="134">
                  <c:v>2010</c:v>
                </c:pt>
                <c:pt idx="135">
                  <c:v>2025</c:v>
                </c:pt>
                <c:pt idx="136">
                  <c:v>2040</c:v>
                </c:pt>
                <c:pt idx="137">
                  <c:v>2055</c:v>
                </c:pt>
                <c:pt idx="138">
                  <c:v>2070</c:v>
                </c:pt>
                <c:pt idx="139">
                  <c:v>2085</c:v>
                </c:pt>
                <c:pt idx="140">
                  <c:v>2100</c:v>
                </c:pt>
                <c:pt idx="141">
                  <c:v>2115</c:v>
                </c:pt>
                <c:pt idx="142">
                  <c:v>2130</c:v>
                </c:pt>
                <c:pt idx="143">
                  <c:v>2145</c:v>
                </c:pt>
                <c:pt idx="144">
                  <c:v>2160</c:v>
                </c:pt>
                <c:pt idx="145">
                  <c:v>2175</c:v>
                </c:pt>
                <c:pt idx="146">
                  <c:v>2190</c:v>
                </c:pt>
                <c:pt idx="147">
                  <c:v>2205</c:v>
                </c:pt>
                <c:pt idx="148">
                  <c:v>2220</c:v>
                </c:pt>
                <c:pt idx="149">
                  <c:v>2235</c:v>
                </c:pt>
                <c:pt idx="150">
                  <c:v>2250</c:v>
                </c:pt>
                <c:pt idx="151">
                  <c:v>2265</c:v>
                </c:pt>
                <c:pt idx="152">
                  <c:v>2280</c:v>
                </c:pt>
                <c:pt idx="153">
                  <c:v>2295</c:v>
                </c:pt>
                <c:pt idx="154">
                  <c:v>2310</c:v>
                </c:pt>
                <c:pt idx="155">
                  <c:v>2325</c:v>
                </c:pt>
                <c:pt idx="156">
                  <c:v>2340</c:v>
                </c:pt>
                <c:pt idx="157">
                  <c:v>2355</c:v>
                </c:pt>
                <c:pt idx="158">
                  <c:v>2370</c:v>
                </c:pt>
                <c:pt idx="159">
                  <c:v>2385</c:v>
                </c:pt>
                <c:pt idx="160">
                  <c:v>2400</c:v>
                </c:pt>
                <c:pt idx="161">
                  <c:v>2415</c:v>
                </c:pt>
                <c:pt idx="162">
                  <c:v>2430</c:v>
                </c:pt>
                <c:pt idx="163">
                  <c:v>2445</c:v>
                </c:pt>
                <c:pt idx="164">
                  <c:v>2460</c:v>
                </c:pt>
                <c:pt idx="165">
                  <c:v>2475</c:v>
                </c:pt>
                <c:pt idx="166">
                  <c:v>2490</c:v>
                </c:pt>
                <c:pt idx="167">
                  <c:v>2505</c:v>
                </c:pt>
                <c:pt idx="168">
                  <c:v>2520</c:v>
                </c:pt>
                <c:pt idx="169">
                  <c:v>2535</c:v>
                </c:pt>
                <c:pt idx="170">
                  <c:v>2550</c:v>
                </c:pt>
                <c:pt idx="171">
                  <c:v>2565</c:v>
                </c:pt>
                <c:pt idx="172">
                  <c:v>2580</c:v>
                </c:pt>
                <c:pt idx="173">
                  <c:v>2595</c:v>
                </c:pt>
                <c:pt idx="174">
                  <c:v>2610</c:v>
                </c:pt>
                <c:pt idx="175">
                  <c:v>2625</c:v>
                </c:pt>
                <c:pt idx="176">
                  <c:v>2640</c:v>
                </c:pt>
                <c:pt idx="177">
                  <c:v>2655</c:v>
                </c:pt>
                <c:pt idx="178">
                  <c:v>2670</c:v>
                </c:pt>
                <c:pt idx="179">
                  <c:v>2685</c:v>
                </c:pt>
                <c:pt idx="180">
                  <c:v>2700</c:v>
                </c:pt>
                <c:pt idx="181">
                  <c:v>2715</c:v>
                </c:pt>
                <c:pt idx="182">
                  <c:v>2730</c:v>
                </c:pt>
                <c:pt idx="183">
                  <c:v>2745</c:v>
                </c:pt>
                <c:pt idx="184">
                  <c:v>2760</c:v>
                </c:pt>
                <c:pt idx="185">
                  <c:v>2775</c:v>
                </c:pt>
                <c:pt idx="186">
                  <c:v>2790</c:v>
                </c:pt>
                <c:pt idx="187">
                  <c:v>2805</c:v>
                </c:pt>
                <c:pt idx="188">
                  <c:v>2820</c:v>
                </c:pt>
                <c:pt idx="189">
                  <c:v>2835</c:v>
                </c:pt>
                <c:pt idx="190">
                  <c:v>2850</c:v>
                </c:pt>
                <c:pt idx="191">
                  <c:v>2865</c:v>
                </c:pt>
                <c:pt idx="192">
                  <c:v>2880</c:v>
                </c:pt>
                <c:pt idx="193">
                  <c:v>2895</c:v>
                </c:pt>
                <c:pt idx="194">
                  <c:v>2910</c:v>
                </c:pt>
                <c:pt idx="195">
                  <c:v>2925</c:v>
                </c:pt>
                <c:pt idx="196">
                  <c:v>2940</c:v>
                </c:pt>
                <c:pt idx="197">
                  <c:v>2955</c:v>
                </c:pt>
                <c:pt idx="198">
                  <c:v>2970</c:v>
                </c:pt>
                <c:pt idx="199">
                  <c:v>2985</c:v>
                </c:pt>
                <c:pt idx="200">
                  <c:v>3000</c:v>
                </c:pt>
                <c:pt idx="201">
                  <c:v>3015</c:v>
                </c:pt>
                <c:pt idx="202">
                  <c:v>3030</c:v>
                </c:pt>
                <c:pt idx="203">
                  <c:v>3045</c:v>
                </c:pt>
                <c:pt idx="204">
                  <c:v>3060</c:v>
                </c:pt>
                <c:pt idx="205">
                  <c:v>3075</c:v>
                </c:pt>
                <c:pt idx="206">
                  <c:v>3090</c:v>
                </c:pt>
                <c:pt idx="207">
                  <c:v>3105</c:v>
                </c:pt>
                <c:pt idx="208">
                  <c:v>3120</c:v>
                </c:pt>
                <c:pt idx="209">
                  <c:v>3135</c:v>
                </c:pt>
                <c:pt idx="210">
                  <c:v>3150</c:v>
                </c:pt>
                <c:pt idx="211">
                  <c:v>3165</c:v>
                </c:pt>
                <c:pt idx="212">
                  <c:v>3180</c:v>
                </c:pt>
                <c:pt idx="213">
                  <c:v>3195</c:v>
                </c:pt>
                <c:pt idx="214">
                  <c:v>3210</c:v>
                </c:pt>
                <c:pt idx="215">
                  <c:v>3225</c:v>
                </c:pt>
                <c:pt idx="216">
                  <c:v>3240</c:v>
                </c:pt>
                <c:pt idx="217">
                  <c:v>3255</c:v>
                </c:pt>
                <c:pt idx="218">
                  <c:v>3270</c:v>
                </c:pt>
                <c:pt idx="219">
                  <c:v>3285</c:v>
                </c:pt>
                <c:pt idx="220">
                  <c:v>3300</c:v>
                </c:pt>
                <c:pt idx="221">
                  <c:v>3315</c:v>
                </c:pt>
                <c:pt idx="222">
                  <c:v>3330</c:v>
                </c:pt>
                <c:pt idx="223">
                  <c:v>3345</c:v>
                </c:pt>
                <c:pt idx="224">
                  <c:v>3360</c:v>
                </c:pt>
                <c:pt idx="225">
                  <c:v>3375</c:v>
                </c:pt>
                <c:pt idx="226">
                  <c:v>3390</c:v>
                </c:pt>
                <c:pt idx="227">
                  <c:v>3405</c:v>
                </c:pt>
                <c:pt idx="228">
                  <c:v>3420</c:v>
                </c:pt>
                <c:pt idx="229">
                  <c:v>3435</c:v>
                </c:pt>
                <c:pt idx="230">
                  <c:v>3450</c:v>
                </c:pt>
                <c:pt idx="231">
                  <c:v>3465</c:v>
                </c:pt>
                <c:pt idx="232">
                  <c:v>3480</c:v>
                </c:pt>
                <c:pt idx="233">
                  <c:v>3495</c:v>
                </c:pt>
                <c:pt idx="234">
                  <c:v>3510</c:v>
                </c:pt>
                <c:pt idx="235">
                  <c:v>3525</c:v>
                </c:pt>
                <c:pt idx="236">
                  <c:v>3540</c:v>
                </c:pt>
                <c:pt idx="237">
                  <c:v>3555</c:v>
                </c:pt>
                <c:pt idx="238">
                  <c:v>3570</c:v>
                </c:pt>
                <c:pt idx="239">
                  <c:v>3585</c:v>
                </c:pt>
                <c:pt idx="240">
                  <c:v>3600</c:v>
                </c:pt>
                <c:pt idx="241">
                  <c:v>3615</c:v>
                </c:pt>
                <c:pt idx="242">
                  <c:v>3630</c:v>
                </c:pt>
                <c:pt idx="243">
                  <c:v>3645</c:v>
                </c:pt>
                <c:pt idx="244">
                  <c:v>3660</c:v>
                </c:pt>
                <c:pt idx="245">
                  <c:v>3675</c:v>
                </c:pt>
                <c:pt idx="246">
                  <c:v>3690</c:v>
                </c:pt>
                <c:pt idx="247">
                  <c:v>3705</c:v>
                </c:pt>
                <c:pt idx="248">
                  <c:v>3720</c:v>
                </c:pt>
                <c:pt idx="249">
                  <c:v>3735</c:v>
                </c:pt>
                <c:pt idx="250">
                  <c:v>3750</c:v>
                </c:pt>
                <c:pt idx="251">
                  <c:v>3765</c:v>
                </c:pt>
                <c:pt idx="252">
                  <c:v>3780</c:v>
                </c:pt>
                <c:pt idx="253">
                  <c:v>3795</c:v>
                </c:pt>
                <c:pt idx="254">
                  <c:v>3810</c:v>
                </c:pt>
                <c:pt idx="255">
                  <c:v>3825</c:v>
                </c:pt>
                <c:pt idx="256">
                  <c:v>3840</c:v>
                </c:pt>
                <c:pt idx="257">
                  <c:v>3855</c:v>
                </c:pt>
                <c:pt idx="258">
                  <c:v>3870</c:v>
                </c:pt>
                <c:pt idx="259">
                  <c:v>3885</c:v>
                </c:pt>
                <c:pt idx="260">
                  <c:v>3900</c:v>
                </c:pt>
                <c:pt idx="261">
                  <c:v>3915</c:v>
                </c:pt>
                <c:pt idx="262">
                  <c:v>3930</c:v>
                </c:pt>
                <c:pt idx="263">
                  <c:v>3945</c:v>
                </c:pt>
                <c:pt idx="264">
                  <c:v>3960</c:v>
                </c:pt>
                <c:pt idx="265">
                  <c:v>3975</c:v>
                </c:pt>
                <c:pt idx="266">
                  <c:v>3990</c:v>
                </c:pt>
                <c:pt idx="267">
                  <c:v>4005</c:v>
                </c:pt>
                <c:pt idx="268">
                  <c:v>4020</c:v>
                </c:pt>
                <c:pt idx="269">
                  <c:v>4035</c:v>
                </c:pt>
                <c:pt idx="270">
                  <c:v>4050</c:v>
                </c:pt>
                <c:pt idx="271">
                  <c:v>4065</c:v>
                </c:pt>
                <c:pt idx="272">
                  <c:v>4080</c:v>
                </c:pt>
                <c:pt idx="273">
                  <c:v>4095</c:v>
                </c:pt>
                <c:pt idx="274">
                  <c:v>4110</c:v>
                </c:pt>
                <c:pt idx="275">
                  <c:v>4125</c:v>
                </c:pt>
                <c:pt idx="276">
                  <c:v>4140</c:v>
                </c:pt>
                <c:pt idx="277">
                  <c:v>4155</c:v>
                </c:pt>
                <c:pt idx="278">
                  <c:v>4170</c:v>
                </c:pt>
                <c:pt idx="279">
                  <c:v>4185</c:v>
                </c:pt>
                <c:pt idx="280">
                  <c:v>4200</c:v>
                </c:pt>
                <c:pt idx="281">
                  <c:v>4215</c:v>
                </c:pt>
                <c:pt idx="282">
                  <c:v>4230</c:v>
                </c:pt>
                <c:pt idx="283">
                  <c:v>4245</c:v>
                </c:pt>
                <c:pt idx="284">
                  <c:v>4260</c:v>
                </c:pt>
                <c:pt idx="285">
                  <c:v>4275</c:v>
                </c:pt>
                <c:pt idx="286">
                  <c:v>4290</c:v>
                </c:pt>
                <c:pt idx="287">
                  <c:v>4305</c:v>
                </c:pt>
                <c:pt idx="288">
                  <c:v>4320</c:v>
                </c:pt>
                <c:pt idx="289">
                  <c:v>4335</c:v>
                </c:pt>
                <c:pt idx="290">
                  <c:v>4350</c:v>
                </c:pt>
                <c:pt idx="291">
                  <c:v>4365</c:v>
                </c:pt>
                <c:pt idx="292">
                  <c:v>4380</c:v>
                </c:pt>
                <c:pt idx="293">
                  <c:v>4395</c:v>
                </c:pt>
                <c:pt idx="294">
                  <c:v>4410</c:v>
                </c:pt>
                <c:pt idx="295">
                  <c:v>4425</c:v>
                </c:pt>
                <c:pt idx="296">
                  <c:v>4440</c:v>
                </c:pt>
                <c:pt idx="297">
                  <c:v>4455</c:v>
                </c:pt>
                <c:pt idx="298">
                  <c:v>4470</c:v>
                </c:pt>
                <c:pt idx="299">
                  <c:v>4485</c:v>
                </c:pt>
                <c:pt idx="300">
                  <c:v>4500</c:v>
                </c:pt>
                <c:pt idx="301">
                  <c:v>4515</c:v>
                </c:pt>
                <c:pt idx="302">
                  <c:v>4530</c:v>
                </c:pt>
                <c:pt idx="303">
                  <c:v>4545</c:v>
                </c:pt>
                <c:pt idx="304">
                  <c:v>4560</c:v>
                </c:pt>
                <c:pt idx="305">
                  <c:v>4575</c:v>
                </c:pt>
                <c:pt idx="306">
                  <c:v>4590</c:v>
                </c:pt>
                <c:pt idx="307">
                  <c:v>4605</c:v>
                </c:pt>
                <c:pt idx="308">
                  <c:v>4620</c:v>
                </c:pt>
                <c:pt idx="309">
                  <c:v>4635</c:v>
                </c:pt>
                <c:pt idx="310">
                  <c:v>4650</c:v>
                </c:pt>
                <c:pt idx="311">
                  <c:v>4665</c:v>
                </c:pt>
                <c:pt idx="312">
                  <c:v>4680</c:v>
                </c:pt>
                <c:pt idx="313">
                  <c:v>4695</c:v>
                </c:pt>
                <c:pt idx="314">
                  <c:v>4710</c:v>
                </c:pt>
                <c:pt idx="315">
                  <c:v>4725</c:v>
                </c:pt>
                <c:pt idx="316">
                  <c:v>4740</c:v>
                </c:pt>
                <c:pt idx="317">
                  <c:v>4755</c:v>
                </c:pt>
                <c:pt idx="318">
                  <c:v>4770</c:v>
                </c:pt>
                <c:pt idx="319">
                  <c:v>4785</c:v>
                </c:pt>
                <c:pt idx="320">
                  <c:v>4800</c:v>
                </c:pt>
                <c:pt idx="321">
                  <c:v>4815</c:v>
                </c:pt>
                <c:pt idx="322">
                  <c:v>4830</c:v>
                </c:pt>
                <c:pt idx="323">
                  <c:v>4845</c:v>
                </c:pt>
                <c:pt idx="324">
                  <c:v>4860</c:v>
                </c:pt>
                <c:pt idx="325">
                  <c:v>4875</c:v>
                </c:pt>
                <c:pt idx="326">
                  <c:v>4890</c:v>
                </c:pt>
                <c:pt idx="327">
                  <c:v>4905</c:v>
                </c:pt>
                <c:pt idx="328">
                  <c:v>4920</c:v>
                </c:pt>
                <c:pt idx="329">
                  <c:v>4935</c:v>
                </c:pt>
                <c:pt idx="330">
                  <c:v>4950</c:v>
                </c:pt>
                <c:pt idx="331">
                  <c:v>4965</c:v>
                </c:pt>
                <c:pt idx="332">
                  <c:v>4980</c:v>
                </c:pt>
                <c:pt idx="333">
                  <c:v>4995</c:v>
                </c:pt>
                <c:pt idx="334">
                  <c:v>5010</c:v>
                </c:pt>
                <c:pt idx="335">
                  <c:v>5025</c:v>
                </c:pt>
                <c:pt idx="336">
                  <c:v>5040</c:v>
                </c:pt>
                <c:pt idx="337">
                  <c:v>5055</c:v>
                </c:pt>
                <c:pt idx="338">
                  <c:v>5070</c:v>
                </c:pt>
                <c:pt idx="339">
                  <c:v>5085</c:v>
                </c:pt>
                <c:pt idx="340">
                  <c:v>5100</c:v>
                </c:pt>
                <c:pt idx="341">
                  <c:v>5115</c:v>
                </c:pt>
                <c:pt idx="342">
                  <c:v>5130</c:v>
                </c:pt>
                <c:pt idx="343">
                  <c:v>5145</c:v>
                </c:pt>
                <c:pt idx="344">
                  <c:v>5160</c:v>
                </c:pt>
                <c:pt idx="345">
                  <c:v>5175</c:v>
                </c:pt>
                <c:pt idx="346">
                  <c:v>5190</c:v>
                </c:pt>
                <c:pt idx="347">
                  <c:v>5205</c:v>
                </c:pt>
                <c:pt idx="348">
                  <c:v>5220</c:v>
                </c:pt>
                <c:pt idx="349">
                  <c:v>5235</c:v>
                </c:pt>
                <c:pt idx="350">
                  <c:v>5250</c:v>
                </c:pt>
                <c:pt idx="351">
                  <c:v>5265</c:v>
                </c:pt>
                <c:pt idx="352">
                  <c:v>5280</c:v>
                </c:pt>
                <c:pt idx="353">
                  <c:v>5295</c:v>
                </c:pt>
                <c:pt idx="354">
                  <c:v>5310</c:v>
                </c:pt>
                <c:pt idx="355">
                  <c:v>5325</c:v>
                </c:pt>
                <c:pt idx="356">
                  <c:v>5340</c:v>
                </c:pt>
                <c:pt idx="357">
                  <c:v>5355</c:v>
                </c:pt>
                <c:pt idx="358">
                  <c:v>5370</c:v>
                </c:pt>
                <c:pt idx="359">
                  <c:v>5385</c:v>
                </c:pt>
                <c:pt idx="360">
                  <c:v>5400</c:v>
                </c:pt>
                <c:pt idx="361">
                  <c:v>5415</c:v>
                </c:pt>
                <c:pt idx="362">
                  <c:v>5430</c:v>
                </c:pt>
                <c:pt idx="363">
                  <c:v>5445</c:v>
                </c:pt>
                <c:pt idx="364">
                  <c:v>5460</c:v>
                </c:pt>
                <c:pt idx="365">
                  <c:v>5475</c:v>
                </c:pt>
                <c:pt idx="366">
                  <c:v>5490</c:v>
                </c:pt>
                <c:pt idx="367">
                  <c:v>5505</c:v>
                </c:pt>
                <c:pt idx="368">
                  <c:v>5520</c:v>
                </c:pt>
                <c:pt idx="369">
                  <c:v>5535</c:v>
                </c:pt>
                <c:pt idx="370">
                  <c:v>5550</c:v>
                </c:pt>
                <c:pt idx="371">
                  <c:v>5565</c:v>
                </c:pt>
                <c:pt idx="372">
                  <c:v>5580</c:v>
                </c:pt>
                <c:pt idx="373">
                  <c:v>5595</c:v>
                </c:pt>
                <c:pt idx="374">
                  <c:v>5610</c:v>
                </c:pt>
                <c:pt idx="375">
                  <c:v>5625</c:v>
                </c:pt>
                <c:pt idx="376">
                  <c:v>5640</c:v>
                </c:pt>
                <c:pt idx="377">
                  <c:v>5655</c:v>
                </c:pt>
                <c:pt idx="378">
                  <c:v>5670</c:v>
                </c:pt>
                <c:pt idx="379">
                  <c:v>5685</c:v>
                </c:pt>
                <c:pt idx="380">
                  <c:v>5700</c:v>
                </c:pt>
                <c:pt idx="381">
                  <c:v>5715</c:v>
                </c:pt>
                <c:pt idx="382">
                  <c:v>5730</c:v>
                </c:pt>
                <c:pt idx="383">
                  <c:v>5745</c:v>
                </c:pt>
                <c:pt idx="384">
                  <c:v>5760</c:v>
                </c:pt>
                <c:pt idx="385">
                  <c:v>5775</c:v>
                </c:pt>
                <c:pt idx="386">
                  <c:v>5790</c:v>
                </c:pt>
                <c:pt idx="387">
                  <c:v>5805</c:v>
                </c:pt>
                <c:pt idx="388">
                  <c:v>5820</c:v>
                </c:pt>
                <c:pt idx="389">
                  <c:v>5835</c:v>
                </c:pt>
                <c:pt idx="390">
                  <c:v>5850</c:v>
                </c:pt>
                <c:pt idx="391">
                  <c:v>5865</c:v>
                </c:pt>
                <c:pt idx="392">
                  <c:v>5880</c:v>
                </c:pt>
                <c:pt idx="393">
                  <c:v>5895</c:v>
                </c:pt>
                <c:pt idx="394">
                  <c:v>5910</c:v>
                </c:pt>
                <c:pt idx="395">
                  <c:v>5925</c:v>
                </c:pt>
                <c:pt idx="396">
                  <c:v>5940</c:v>
                </c:pt>
                <c:pt idx="397">
                  <c:v>5955</c:v>
                </c:pt>
                <c:pt idx="398">
                  <c:v>5970</c:v>
                </c:pt>
                <c:pt idx="399">
                  <c:v>5985</c:v>
                </c:pt>
                <c:pt idx="400">
                  <c:v>6000</c:v>
                </c:pt>
                <c:pt idx="401">
                  <c:v>6015</c:v>
                </c:pt>
                <c:pt idx="402">
                  <c:v>6030</c:v>
                </c:pt>
                <c:pt idx="403">
                  <c:v>6045</c:v>
                </c:pt>
                <c:pt idx="404">
                  <c:v>6060</c:v>
                </c:pt>
                <c:pt idx="405">
                  <c:v>6075</c:v>
                </c:pt>
                <c:pt idx="406">
                  <c:v>6090</c:v>
                </c:pt>
                <c:pt idx="407">
                  <c:v>6105</c:v>
                </c:pt>
                <c:pt idx="408">
                  <c:v>6120</c:v>
                </c:pt>
                <c:pt idx="409">
                  <c:v>6135</c:v>
                </c:pt>
                <c:pt idx="410">
                  <c:v>6150</c:v>
                </c:pt>
                <c:pt idx="411">
                  <c:v>6165</c:v>
                </c:pt>
                <c:pt idx="412">
                  <c:v>6180</c:v>
                </c:pt>
                <c:pt idx="413">
                  <c:v>6195</c:v>
                </c:pt>
                <c:pt idx="414">
                  <c:v>6210</c:v>
                </c:pt>
                <c:pt idx="415">
                  <c:v>6225</c:v>
                </c:pt>
                <c:pt idx="416">
                  <c:v>6240</c:v>
                </c:pt>
                <c:pt idx="417">
                  <c:v>6255</c:v>
                </c:pt>
                <c:pt idx="418">
                  <c:v>6270</c:v>
                </c:pt>
                <c:pt idx="419">
                  <c:v>6285</c:v>
                </c:pt>
                <c:pt idx="420">
                  <c:v>6300</c:v>
                </c:pt>
                <c:pt idx="421">
                  <c:v>6315</c:v>
                </c:pt>
                <c:pt idx="422">
                  <c:v>6330</c:v>
                </c:pt>
                <c:pt idx="423">
                  <c:v>6345</c:v>
                </c:pt>
                <c:pt idx="424">
                  <c:v>6360</c:v>
                </c:pt>
                <c:pt idx="425">
                  <c:v>6375</c:v>
                </c:pt>
                <c:pt idx="426">
                  <c:v>6390</c:v>
                </c:pt>
                <c:pt idx="427">
                  <c:v>6405</c:v>
                </c:pt>
                <c:pt idx="428">
                  <c:v>6420</c:v>
                </c:pt>
                <c:pt idx="429">
                  <c:v>6435</c:v>
                </c:pt>
                <c:pt idx="430">
                  <c:v>6450</c:v>
                </c:pt>
                <c:pt idx="431">
                  <c:v>6465</c:v>
                </c:pt>
                <c:pt idx="432">
                  <c:v>6480</c:v>
                </c:pt>
                <c:pt idx="433">
                  <c:v>6495</c:v>
                </c:pt>
                <c:pt idx="434">
                  <c:v>6510</c:v>
                </c:pt>
                <c:pt idx="435">
                  <c:v>6525</c:v>
                </c:pt>
                <c:pt idx="436">
                  <c:v>6540</c:v>
                </c:pt>
                <c:pt idx="437">
                  <c:v>6555</c:v>
                </c:pt>
                <c:pt idx="438">
                  <c:v>6570</c:v>
                </c:pt>
                <c:pt idx="439">
                  <c:v>6585</c:v>
                </c:pt>
                <c:pt idx="440">
                  <c:v>6600</c:v>
                </c:pt>
                <c:pt idx="441">
                  <c:v>6615</c:v>
                </c:pt>
                <c:pt idx="442">
                  <c:v>6630</c:v>
                </c:pt>
                <c:pt idx="443">
                  <c:v>6645</c:v>
                </c:pt>
                <c:pt idx="444">
                  <c:v>6660</c:v>
                </c:pt>
                <c:pt idx="445">
                  <c:v>6675</c:v>
                </c:pt>
                <c:pt idx="446">
                  <c:v>6690</c:v>
                </c:pt>
                <c:pt idx="447">
                  <c:v>6705</c:v>
                </c:pt>
                <c:pt idx="448">
                  <c:v>6720</c:v>
                </c:pt>
                <c:pt idx="449">
                  <c:v>6735</c:v>
                </c:pt>
                <c:pt idx="450">
                  <c:v>6750</c:v>
                </c:pt>
                <c:pt idx="451">
                  <c:v>6765</c:v>
                </c:pt>
                <c:pt idx="452">
                  <c:v>6780</c:v>
                </c:pt>
                <c:pt idx="453">
                  <c:v>6795</c:v>
                </c:pt>
                <c:pt idx="454">
                  <c:v>6810</c:v>
                </c:pt>
                <c:pt idx="455">
                  <c:v>6825</c:v>
                </c:pt>
                <c:pt idx="456">
                  <c:v>6840</c:v>
                </c:pt>
                <c:pt idx="457">
                  <c:v>6855</c:v>
                </c:pt>
                <c:pt idx="458">
                  <c:v>6870</c:v>
                </c:pt>
                <c:pt idx="459">
                  <c:v>6885</c:v>
                </c:pt>
                <c:pt idx="460">
                  <c:v>6900</c:v>
                </c:pt>
                <c:pt idx="461">
                  <c:v>6915</c:v>
                </c:pt>
                <c:pt idx="462">
                  <c:v>6930</c:v>
                </c:pt>
                <c:pt idx="463">
                  <c:v>6945</c:v>
                </c:pt>
                <c:pt idx="464">
                  <c:v>6960</c:v>
                </c:pt>
                <c:pt idx="465">
                  <c:v>6975</c:v>
                </c:pt>
                <c:pt idx="466">
                  <c:v>6990</c:v>
                </c:pt>
                <c:pt idx="467">
                  <c:v>7005</c:v>
                </c:pt>
                <c:pt idx="468">
                  <c:v>7020</c:v>
                </c:pt>
                <c:pt idx="469">
                  <c:v>7035</c:v>
                </c:pt>
                <c:pt idx="470">
                  <c:v>7050</c:v>
                </c:pt>
                <c:pt idx="471">
                  <c:v>7065</c:v>
                </c:pt>
                <c:pt idx="472">
                  <c:v>7080</c:v>
                </c:pt>
                <c:pt idx="473">
                  <c:v>7095</c:v>
                </c:pt>
                <c:pt idx="474">
                  <c:v>7110</c:v>
                </c:pt>
                <c:pt idx="475">
                  <c:v>7125</c:v>
                </c:pt>
                <c:pt idx="476">
                  <c:v>7140</c:v>
                </c:pt>
                <c:pt idx="477">
                  <c:v>7155</c:v>
                </c:pt>
                <c:pt idx="478">
                  <c:v>7170</c:v>
                </c:pt>
                <c:pt idx="479">
                  <c:v>7185</c:v>
                </c:pt>
                <c:pt idx="480">
                  <c:v>7200</c:v>
                </c:pt>
                <c:pt idx="481">
                  <c:v>7215</c:v>
                </c:pt>
                <c:pt idx="482">
                  <c:v>7230</c:v>
                </c:pt>
                <c:pt idx="483">
                  <c:v>7245</c:v>
                </c:pt>
                <c:pt idx="484">
                  <c:v>7260</c:v>
                </c:pt>
                <c:pt idx="485">
                  <c:v>7275</c:v>
                </c:pt>
                <c:pt idx="486">
                  <c:v>7290</c:v>
                </c:pt>
                <c:pt idx="487">
                  <c:v>7305</c:v>
                </c:pt>
                <c:pt idx="488">
                  <c:v>7320</c:v>
                </c:pt>
                <c:pt idx="489">
                  <c:v>7335</c:v>
                </c:pt>
                <c:pt idx="490">
                  <c:v>7350</c:v>
                </c:pt>
                <c:pt idx="491">
                  <c:v>7365</c:v>
                </c:pt>
                <c:pt idx="492">
                  <c:v>7380</c:v>
                </c:pt>
                <c:pt idx="493">
                  <c:v>7395</c:v>
                </c:pt>
                <c:pt idx="494">
                  <c:v>7410</c:v>
                </c:pt>
                <c:pt idx="495">
                  <c:v>7425</c:v>
                </c:pt>
                <c:pt idx="496">
                  <c:v>7440</c:v>
                </c:pt>
                <c:pt idx="497">
                  <c:v>7455</c:v>
                </c:pt>
                <c:pt idx="498">
                  <c:v>7470</c:v>
                </c:pt>
                <c:pt idx="499">
                  <c:v>7485</c:v>
                </c:pt>
                <c:pt idx="500">
                  <c:v>7500</c:v>
                </c:pt>
              </c:numCache>
            </c:numRef>
          </c:xVal>
          <c:yVal>
            <c:numRef>
              <c:f>'570.E0'!$Y$6:$Y$506</c:f>
              <c:numCache>
                <c:formatCode>0.00</c:formatCode>
                <c:ptCount val="501"/>
                <c:pt idx="0">
                  <c:v>0</c:v>
                </c:pt>
                <c:pt idx="1">
                  <c:v>2.3174999999999998E-2</c:v>
                </c:pt>
                <c:pt idx="2">
                  <c:v>4.6349999999999995E-2</c:v>
                </c:pt>
                <c:pt idx="3">
                  <c:v>6.9525000000000003E-2</c:v>
                </c:pt>
                <c:pt idx="4">
                  <c:v>9.2699999999999991E-2</c:v>
                </c:pt>
                <c:pt idx="5">
                  <c:v>0.11587499999999999</c:v>
                </c:pt>
                <c:pt idx="6">
                  <c:v>0.13905000000000001</c:v>
                </c:pt>
                <c:pt idx="7">
                  <c:v>0.16222499999999998</c:v>
                </c:pt>
                <c:pt idx="8">
                  <c:v>0.18539999999999998</c:v>
                </c:pt>
                <c:pt idx="9">
                  <c:v>0.20857499999999998</c:v>
                </c:pt>
                <c:pt idx="10">
                  <c:v>0.23174999999999998</c:v>
                </c:pt>
                <c:pt idx="11">
                  <c:v>0.25492500000000001</c:v>
                </c:pt>
                <c:pt idx="12">
                  <c:v>0.27810000000000001</c:v>
                </c:pt>
                <c:pt idx="13">
                  <c:v>0.30127499999999996</c:v>
                </c:pt>
                <c:pt idx="14">
                  <c:v>0.32444999999999996</c:v>
                </c:pt>
                <c:pt idx="15">
                  <c:v>0.34762499999999996</c:v>
                </c:pt>
                <c:pt idx="16">
                  <c:v>0.37079999999999996</c:v>
                </c:pt>
                <c:pt idx="17">
                  <c:v>0.39397499999999996</c:v>
                </c:pt>
                <c:pt idx="18">
                  <c:v>0.41714999999999997</c:v>
                </c:pt>
                <c:pt idx="19">
                  <c:v>0.44032499999999997</c:v>
                </c:pt>
                <c:pt idx="20">
                  <c:v>0.46349999999999997</c:v>
                </c:pt>
                <c:pt idx="21">
                  <c:v>0.48667499999999997</c:v>
                </c:pt>
                <c:pt idx="22">
                  <c:v>0.50985000000000003</c:v>
                </c:pt>
                <c:pt idx="23">
                  <c:v>0.53302499999999997</c:v>
                </c:pt>
                <c:pt idx="24">
                  <c:v>0.55620000000000003</c:v>
                </c:pt>
                <c:pt idx="25">
                  <c:v>0.57937499999999997</c:v>
                </c:pt>
                <c:pt idx="26">
                  <c:v>0.60254999999999992</c:v>
                </c:pt>
                <c:pt idx="27">
                  <c:v>0.62572499999999998</c:v>
                </c:pt>
                <c:pt idx="28">
                  <c:v>0.64889999999999992</c:v>
                </c:pt>
                <c:pt idx="29">
                  <c:v>0.67207499999999998</c:v>
                </c:pt>
                <c:pt idx="30">
                  <c:v>0.69524999999999992</c:v>
                </c:pt>
                <c:pt idx="31">
                  <c:v>0.71842499999999998</c:v>
                </c:pt>
                <c:pt idx="32">
                  <c:v>0.74159999999999993</c:v>
                </c:pt>
                <c:pt idx="33">
                  <c:v>0.76477499999999998</c:v>
                </c:pt>
                <c:pt idx="34">
                  <c:v>0.78794999999999993</c:v>
                </c:pt>
                <c:pt idx="35">
                  <c:v>0.81112499999999998</c:v>
                </c:pt>
                <c:pt idx="36">
                  <c:v>0.83429999999999993</c:v>
                </c:pt>
                <c:pt idx="37">
                  <c:v>0.85747499999999999</c:v>
                </c:pt>
                <c:pt idx="38">
                  <c:v>0.88064999999999993</c:v>
                </c:pt>
                <c:pt idx="39">
                  <c:v>0.90382499999999999</c:v>
                </c:pt>
                <c:pt idx="40">
                  <c:v>0.92699999999999994</c:v>
                </c:pt>
                <c:pt idx="41">
                  <c:v>0.95017499999999999</c:v>
                </c:pt>
                <c:pt idx="42">
                  <c:v>0.97334999999999994</c:v>
                </c:pt>
                <c:pt idx="43">
                  <c:v>0.99652499999999999</c:v>
                </c:pt>
                <c:pt idx="44">
                  <c:v>1.0197000000000001</c:v>
                </c:pt>
                <c:pt idx="45">
                  <c:v>1.042875</c:v>
                </c:pt>
                <c:pt idx="46">
                  <c:v>1.0660499999999999</c:v>
                </c:pt>
                <c:pt idx="47">
                  <c:v>1.0892249999999999</c:v>
                </c:pt>
                <c:pt idx="48">
                  <c:v>1.1124000000000001</c:v>
                </c:pt>
                <c:pt idx="49">
                  <c:v>1.135575</c:v>
                </c:pt>
                <c:pt idx="50">
                  <c:v>1.1587499999999999</c:v>
                </c:pt>
                <c:pt idx="51">
                  <c:v>1.1819249999999999</c:v>
                </c:pt>
                <c:pt idx="52">
                  <c:v>1.2050999999999998</c:v>
                </c:pt>
                <c:pt idx="53">
                  <c:v>1.228275</c:v>
                </c:pt>
                <c:pt idx="54">
                  <c:v>1.25145</c:v>
                </c:pt>
                <c:pt idx="55">
                  <c:v>1.2746249999999999</c:v>
                </c:pt>
                <c:pt idx="56">
                  <c:v>1.2977999999999998</c:v>
                </c:pt>
                <c:pt idx="57">
                  <c:v>1.320975</c:v>
                </c:pt>
                <c:pt idx="58">
                  <c:v>1.34415</c:v>
                </c:pt>
                <c:pt idx="59">
                  <c:v>1.3673249999999999</c:v>
                </c:pt>
                <c:pt idx="60">
                  <c:v>1.3904999999999998</c:v>
                </c:pt>
                <c:pt idx="61">
                  <c:v>1.413675</c:v>
                </c:pt>
                <c:pt idx="62">
                  <c:v>1.43685</c:v>
                </c:pt>
                <c:pt idx="63">
                  <c:v>1.4600249999999999</c:v>
                </c:pt>
                <c:pt idx="64">
                  <c:v>1.4831999999999999</c:v>
                </c:pt>
                <c:pt idx="65">
                  <c:v>1.506375</c:v>
                </c:pt>
                <c:pt idx="66">
                  <c:v>1.52955</c:v>
                </c:pt>
                <c:pt idx="67">
                  <c:v>1.5527249999999999</c:v>
                </c:pt>
                <c:pt idx="68">
                  <c:v>1.5758999999999999</c:v>
                </c:pt>
                <c:pt idx="69">
                  <c:v>1.599075</c:v>
                </c:pt>
                <c:pt idx="70">
                  <c:v>1.62225</c:v>
                </c:pt>
                <c:pt idx="71">
                  <c:v>1.6454249999999999</c:v>
                </c:pt>
                <c:pt idx="72">
                  <c:v>1.6685999999999999</c:v>
                </c:pt>
                <c:pt idx="73">
                  <c:v>1.691775</c:v>
                </c:pt>
                <c:pt idx="74">
                  <c:v>1.71495</c:v>
                </c:pt>
                <c:pt idx="75">
                  <c:v>1.7381249999999999</c:v>
                </c:pt>
                <c:pt idx="76">
                  <c:v>1.7612999999999999</c:v>
                </c:pt>
                <c:pt idx="77">
                  <c:v>1.7844749999999998</c:v>
                </c:pt>
                <c:pt idx="78">
                  <c:v>1.80765</c:v>
                </c:pt>
                <c:pt idx="79">
                  <c:v>1.8308249999999999</c:v>
                </c:pt>
                <c:pt idx="80">
                  <c:v>1.8539999999999999</c:v>
                </c:pt>
                <c:pt idx="81">
                  <c:v>1.8771749999999998</c:v>
                </c:pt>
                <c:pt idx="82">
                  <c:v>1.90035</c:v>
                </c:pt>
                <c:pt idx="83">
                  <c:v>1.9235249999999999</c:v>
                </c:pt>
                <c:pt idx="84">
                  <c:v>1.9466999999999999</c:v>
                </c:pt>
                <c:pt idx="85">
                  <c:v>1.9698749999999998</c:v>
                </c:pt>
                <c:pt idx="86">
                  <c:v>1.99305</c:v>
                </c:pt>
                <c:pt idx="87">
                  <c:v>2.0162249999999999</c:v>
                </c:pt>
                <c:pt idx="88">
                  <c:v>2.0394000000000001</c:v>
                </c:pt>
                <c:pt idx="89">
                  <c:v>2.0625749999999998</c:v>
                </c:pt>
                <c:pt idx="90">
                  <c:v>2.08575</c:v>
                </c:pt>
                <c:pt idx="91">
                  <c:v>2.1089249999999997</c:v>
                </c:pt>
                <c:pt idx="92">
                  <c:v>2.1320999999999999</c:v>
                </c:pt>
                <c:pt idx="93">
                  <c:v>2.1552750000000001</c:v>
                </c:pt>
                <c:pt idx="94">
                  <c:v>2.1784499999999998</c:v>
                </c:pt>
                <c:pt idx="95">
                  <c:v>2.2016249999999999</c:v>
                </c:pt>
                <c:pt idx="96">
                  <c:v>2.2248000000000001</c:v>
                </c:pt>
                <c:pt idx="97">
                  <c:v>2.2479749999999998</c:v>
                </c:pt>
                <c:pt idx="98">
                  <c:v>2.27115</c:v>
                </c:pt>
                <c:pt idx="99">
                  <c:v>2.2943249999999997</c:v>
                </c:pt>
                <c:pt idx="100">
                  <c:v>2.3174999999999999</c:v>
                </c:pt>
                <c:pt idx="101">
                  <c:v>2.3406750000000001</c:v>
                </c:pt>
                <c:pt idx="102">
                  <c:v>2.3638499999999998</c:v>
                </c:pt>
                <c:pt idx="103">
                  <c:v>2.387025</c:v>
                </c:pt>
                <c:pt idx="104">
                  <c:v>2.4101999999999997</c:v>
                </c:pt>
                <c:pt idx="105">
                  <c:v>2.4333749999999998</c:v>
                </c:pt>
                <c:pt idx="106">
                  <c:v>2.45655</c:v>
                </c:pt>
                <c:pt idx="107">
                  <c:v>2.4797249999999997</c:v>
                </c:pt>
                <c:pt idx="108">
                  <c:v>2.5028999999999999</c:v>
                </c:pt>
                <c:pt idx="109">
                  <c:v>2.5260750000000001</c:v>
                </c:pt>
                <c:pt idx="110">
                  <c:v>2.5492499999999998</c:v>
                </c:pt>
                <c:pt idx="111">
                  <c:v>2.572425</c:v>
                </c:pt>
                <c:pt idx="112">
                  <c:v>3.6685600000000003</c:v>
                </c:pt>
                <c:pt idx="113">
                  <c:v>3.69319</c:v>
                </c:pt>
                <c:pt idx="114">
                  <c:v>3.7178200000000001</c:v>
                </c:pt>
                <c:pt idx="115">
                  <c:v>3.7424500000000003</c:v>
                </c:pt>
                <c:pt idx="116">
                  <c:v>3.76708</c:v>
                </c:pt>
                <c:pt idx="117">
                  <c:v>3.7917100000000001</c:v>
                </c:pt>
                <c:pt idx="118">
                  <c:v>3.8163400000000003</c:v>
                </c:pt>
                <c:pt idx="119">
                  <c:v>3.84097</c:v>
                </c:pt>
                <c:pt idx="120">
                  <c:v>3.8656000000000001</c:v>
                </c:pt>
                <c:pt idx="121">
                  <c:v>3.8902300000000003</c:v>
                </c:pt>
                <c:pt idx="122">
                  <c:v>3.91486</c:v>
                </c:pt>
                <c:pt idx="123">
                  <c:v>3.9394900000000002</c:v>
                </c:pt>
                <c:pt idx="124">
                  <c:v>3.9641200000000003</c:v>
                </c:pt>
                <c:pt idx="125">
                  <c:v>3.98875</c:v>
                </c:pt>
                <c:pt idx="126">
                  <c:v>4.0133799999999997</c:v>
                </c:pt>
                <c:pt idx="127">
                  <c:v>4.0380099999999999</c:v>
                </c:pt>
                <c:pt idx="128">
                  <c:v>4.06264</c:v>
                </c:pt>
                <c:pt idx="129">
                  <c:v>4.0872700000000002</c:v>
                </c:pt>
                <c:pt idx="130">
                  <c:v>4.1119000000000003</c:v>
                </c:pt>
                <c:pt idx="131">
                  <c:v>4.1365299999999996</c:v>
                </c:pt>
                <c:pt idx="132">
                  <c:v>4.1611599999999997</c:v>
                </c:pt>
                <c:pt idx="133">
                  <c:v>4.1857899999999999</c:v>
                </c:pt>
                <c:pt idx="134">
                  <c:v>4.2104200000000001</c:v>
                </c:pt>
                <c:pt idx="135">
                  <c:v>4.2350500000000002</c:v>
                </c:pt>
                <c:pt idx="136">
                  <c:v>4.2596800000000004</c:v>
                </c:pt>
                <c:pt idx="137">
                  <c:v>4.2843099999999996</c:v>
                </c:pt>
                <c:pt idx="138">
                  <c:v>4.3089399999999998</c:v>
                </c:pt>
                <c:pt idx="139">
                  <c:v>4.3335699999999999</c:v>
                </c:pt>
                <c:pt idx="140">
                  <c:v>4.3582000000000001</c:v>
                </c:pt>
                <c:pt idx="141">
                  <c:v>4.3828300000000002</c:v>
                </c:pt>
                <c:pt idx="142">
                  <c:v>4.4074600000000004</c:v>
                </c:pt>
                <c:pt idx="143">
                  <c:v>4.4320899999999996</c:v>
                </c:pt>
                <c:pt idx="144">
                  <c:v>4.4567199999999998</c:v>
                </c:pt>
                <c:pt idx="145">
                  <c:v>4.4813499999999999</c:v>
                </c:pt>
                <c:pt idx="146">
                  <c:v>4.5059800000000001</c:v>
                </c:pt>
                <c:pt idx="147">
                  <c:v>4.5306100000000002</c:v>
                </c:pt>
                <c:pt idx="148">
                  <c:v>4.5552399999999995</c:v>
                </c:pt>
                <c:pt idx="149">
                  <c:v>4.5798699999999997</c:v>
                </c:pt>
                <c:pt idx="150">
                  <c:v>4.6044999999999998</c:v>
                </c:pt>
                <c:pt idx="151">
                  <c:v>4.62913</c:v>
                </c:pt>
                <c:pt idx="152">
                  <c:v>4.6537600000000001</c:v>
                </c:pt>
                <c:pt idx="153">
                  <c:v>4.6783900000000003</c:v>
                </c:pt>
                <c:pt idx="154">
                  <c:v>4.7030199999999995</c:v>
                </c:pt>
                <c:pt idx="155">
                  <c:v>4.7276499999999997</c:v>
                </c:pt>
                <c:pt idx="156">
                  <c:v>4.7522799999999998</c:v>
                </c:pt>
                <c:pt idx="157">
                  <c:v>4.77691</c:v>
                </c:pt>
                <c:pt idx="158">
                  <c:v>4.8015400000000001</c:v>
                </c:pt>
                <c:pt idx="159">
                  <c:v>4.8261700000000003</c:v>
                </c:pt>
                <c:pt idx="160">
                  <c:v>4.8507999999999996</c:v>
                </c:pt>
                <c:pt idx="161">
                  <c:v>4.8754299999999997</c:v>
                </c:pt>
                <c:pt idx="162">
                  <c:v>4.9000599999999999</c:v>
                </c:pt>
                <c:pt idx="163">
                  <c:v>4.92469</c:v>
                </c:pt>
                <c:pt idx="164">
                  <c:v>4.9493200000000002</c:v>
                </c:pt>
                <c:pt idx="165">
                  <c:v>4.9739500000000003</c:v>
                </c:pt>
                <c:pt idx="166">
                  <c:v>4.9985800000000005</c:v>
                </c:pt>
                <c:pt idx="167">
                  <c:v>5.0232100000000006</c:v>
                </c:pt>
                <c:pt idx="168">
                  <c:v>5.0478399999999999</c:v>
                </c:pt>
                <c:pt idx="169">
                  <c:v>5.07247</c:v>
                </c:pt>
                <c:pt idx="170">
                  <c:v>5.0971000000000002</c:v>
                </c:pt>
                <c:pt idx="171">
                  <c:v>5.1217300000000003</c:v>
                </c:pt>
                <c:pt idx="172">
                  <c:v>5.1463600000000005</c:v>
                </c:pt>
                <c:pt idx="173">
                  <c:v>5.1709899999999998</c:v>
                </c:pt>
                <c:pt idx="174">
                  <c:v>5.1956199999999999</c:v>
                </c:pt>
                <c:pt idx="175">
                  <c:v>5.2202500000000001</c:v>
                </c:pt>
                <c:pt idx="176">
                  <c:v>5.2448800000000002</c:v>
                </c:pt>
                <c:pt idx="177">
                  <c:v>5.2695100000000004</c:v>
                </c:pt>
                <c:pt idx="178">
                  <c:v>5.2941400000000005</c:v>
                </c:pt>
                <c:pt idx="179">
                  <c:v>5.3187699999999998</c:v>
                </c:pt>
                <c:pt idx="180">
                  <c:v>5.3433999999999999</c:v>
                </c:pt>
                <c:pt idx="181">
                  <c:v>5.3680300000000001</c:v>
                </c:pt>
                <c:pt idx="182">
                  <c:v>5.3926600000000002</c:v>
                </c:pt>
                <c:pt idx="183">
                  <c:v>5.4172900000000004</c:v>
                </c:pt>
                <c:pt idx="184">
                  <c:v>5.4419200000000005</c:v>
                </c:pt>
                <c:pt idx="185">
                  <c:v>5.4665499999999998</c:v>
                </c:pt>
                <c:pt idx="186">
                  <c:v>5.4911799999999999</c:v>
                </c:pt>
                <c:pt idx="187">
                  <c:v>5.5158100000000001</c:v>
                </c:pt>
                <c:pt idx="188">
                  <c:v>5.5404400000000003</c:v>
                </c:pt>
                <c:pt idx="189">
                  <c:v>5.5650700000000004</c:v>
                </c:pt>
                <c:pt idx="190">
                  <c:v>5.5897000000000006</c:v>
                </c:pt>
                <c:pt idx="191">
                  <c:v>5.6143299999999998</c:v>
                </c:pt>
                <c:pt idx="192">
                  <c:v>5.63896</c:v>
                </c:pt>
                <c:pt idx="193">
                  <c:v>5.6635900000000001</c:v>
                </c:pt>
                <c:pt idx="194">
                  <c:v>5.6882200000000003</c:v>
                </c:pt>
                <c:pt idx="195">
                  <c:v>5.7128500000000004</c:v>
                </c:pt>
                <c:pt idx="196">
                  <c:v>5.7374800000000006</c:v>
                </c:pt>
                <c:pt idx="197">
                  <c:v>5.7621099999999998</c:v>
                </c:pt>
                <c:pt idx="198">
                  <c:v>5.78674</c:v>
                </c:pt>
                <c:pt idx="199">
                  <c:v>5.8113700000000001</c:v>
                </c:pt>
                <c:pt idx="200">
                  <c:v>5.8360000000000003</c:v>
                </c:pt>
                <c:pt idx="201">
                  <c:v>5.8606300000000005</c:v>
                </c:pt>
                <c:pt idx="202">
                  <c:v>5.8852600000000006</c:v>
                </c:pt>
                <c:pt idx="203">
                  <c:v>5.9098899999999999</c:v>
                </c:pt>
                <c:pt idx="204">
                  <c:v>5.93452</c:v>
                </c:pt>
                <c:pt idx="205">
                  <c:v>5.9591500000000002</c:v>
                </c:pt>
                <c:pt idx="206">
                  <c:v>5.9837800000000003</c:v>
                </c:pt>
                <c:pt idx="207">
                  <c:v>6.0084100000000005</c:v>
                </c:pt>
                <c:pt idx="208">
                  <c:v>6.0330400000000006</c:v>
                </c:pt>
                <c:pt idx="209">
                  <c:v>6.0576699999999999</c:v>
                </c:pt>
                <c:pt idx="210">
                  <c:v>6.0823</c:v>
                </c:pt>
                <c:pt idx="211">
                  <c:v>6.1069300000000002</c:v>
                </c:pt>
                <c:pt idx="212">
                  <c:v>6.1315600000000003</c:v>
                </c:pt>
                <c:pt idx="213">
                  <c:v>6.1561900000000005</c:v>
                </c:pt>
                <c:pt idx="214">
                  <c:v>6.1808199999999998</c:v>
                </c:pt>
                <c:pt idx="215">
                  <c:v>6.2054499999999999</c:v>
                </c:pt>
                <c:pt idx="216">
                  <c:v>6.2300800000000001</c:v>
                </c:pt>
                <c:pt idx="217">
                  <c:v>6.2547100000000002</c:v>
                </c:pt>
                <c:pt idx="218">
                  <c:v>6.2793400000000004</c:v>
                </c:pt>
                <c:pt idx="219">
                  <c:v>6.3039700000000005</c:v>
                </c:pt>
                <c:pt idx="220">
                  <c:v>6.3285999999999998</c:v>
                </c:pt>
                <c:pt idx="221">
                  <c:v>6.3532299999999999</c:v>
                </c:pt>
                <c:pt idx="222">
                  <c:v>6.3778600000000001</c:v>
                </c:pt>
                <c:pt idx="223">
                  <c:v>6.4024900000000002</c:v>
                </c:pt>
                <c:pt idx="224">
                  <c:v>6.4271200000000004</c:v>
                </c:pt>
                <c:pt idx="225">
                  <c:v>6.4517500000000005</c:v>
                </c:pt>
                <c:pt idx="226">
                  <c:v>6.4763799999999998</c:v>
                </c:pt>
                <c:pt idx="227">
                  <c:v>6.50101</c:v>
                </c:pt>
                <c:pt idx="228">
                  <c:v>6.5256400000000001</c:v>
                </c:pt>
                <c:pt idx="229">
                  <c:v>6.5502700000000003</c:v>
                </c:pt>
                <c:pt idx="230">
                  <c:v>6.5749000000000004</c:v>
                </c:pt>
                <c:pt idx="231">
                  <c:v>6.5995300000000006</c:v>
                </c:pt>
                <c:pt idx="232">
                  <c:v>6.6241599999999998</c:v>
                </c:pt>
                <c:pt idx="233">
                  <c:v>6.64879</c:v>
                </c:pt>
                <c:pt idx="234">
                  <c:v>6.6734200000000001</c:v>
                </c:pt>
                <c:pt idx="235">
                  <c:v>6.6980500000000003</c:v>
                </c:pt>
                <c:pt idx="236">
                  <c:v>6.7226800000000004</c:v>
                </c:pt>
                <c:pt idx="237">
                  <c:v>6.7473100000000006</c:v>
                </c:pt>
                <c:pt idx="238">
                  <c:v>6.7719399999999998</c:v>
                </c:pt>
                <c:pt idx="239">
                  <c:v>6.79657</c:v>
                </c:pt>
                <c:pt idx="240">
                  <c:v>6.8212000000000002</c:v>
                </c:pt>
                <c:pt idx="241">
                  <c:v>6.8458300000000003</c:v>
                </c:pt>
                <c:pt idx="242">
                  <c:v>6.8704600000000005</c:v>
                </c:pt>
                <c:pt idx="243">
                  <c:v>6.8950900000000006</c:v>
                </c:pt>
                <c:pt idx="244">
                  <c:v>6.9197199999999999</c:v>
                </c:pt>
                <c:pt idx="245">
                  <c:v>6.94435</c:v>
                </c:pt>
                <c:pt idx="246">
                  <c:v>6.9689800000000002</c:v>
                </c:pt>
                <c:pt idx="247">
                  <c:v>6.9936100000000003</c:v>
                </c:pt>
                <c:pt idx="248">
                  <c:v>7.0182400000000005</c:v>
                </c:pt>
                <c:pt idx="249">
                  <c:v>7.0428700000000006</c:v>
                </c:pt>
                <c:pt idx="250">
                  <c:v>7.0674999999999999</c:v>
                </c:pt>
                <c:pt idx="251">
                  <c:v>7.09213</c:v>
                </c:pt>
                <c:pt idx="252">
                  <c:v>7.1167600000000002</c:v>
                </c:pt>
                <c:pt idx="253">
                  <c:v>7.1413900000000003</c:v>
                </c:pt>
                <c:pt idx="254">
                  <c:v>7.1660200000000005</c:v>
                </c:pt>
                <c:pt idx="255">
                  <c:v>7.1906499999999998</c:v>
                </c:pt>
                <c:pt idx="256">
                  <c:v>7.2152799999999999</c:v>
                </c:pt>
                <c:pt idx="257">
                  <c:v>7.2399100000000001</c:v>
                </c:pt>
                <c:pt idx="258">
                  <c:v>7.2645400000000002</c:v>
                </c:pt>
                <c:pt idx="259">
                  <c:v>7.2891700000000004</c:v>
                </c:pt>
                <c:pt idx="260">
                  <c:v>7.3138000000000005</c:v>
                </c:pt>
                <c:pt idx="261">
                  <c:v>7.3384299999999998</c:v>
                </c:pt>
                <c:pt idx="262">
                  <c:v>7.3630599999999999</c:v>
                </c:pt>
                <c:pt idx="263">
                  <c:v>7.3876900000000001</c:v>
                </c:pt>
                <c:pt idx="264">
                  <c:v>7.4123200000000002</c:v>
                </c:pt>
                <c:pt idx="265">
                  <c:v>7.4369500000000004</c:v>
                </c:pt>
                <c:pt idx="266">
                  <c:v>7.4615800000000005</c:v>
                </c:pt>
                <c:pt idx="267">
                  <c:v>7.4862099999999998</c:v>
                </c:pt>
                <c:pt idx="268">
                  <c:v>7.51084</c:v>
                </c:pt>
                <c:pt idx="269">
                  <c:v>7.5354700000000001</c:v>
                </c:pt>
                <c:pt idx="270">
                  <c:v>7.5601000000000003</c:v>
                </c:pt>
                <c:pt idx="271">
                  <c:v>7.5847300000000004</c:v>
                </c:pt>
                <c:pt idx="272">
                  <c:v>7.6093600000000006</c:v>
                </c:pt>
                <c:pt idx="273">
                  <c:v>7.6339899999999998</c:v>
                </c:pt>
                <c:pt idx="274">
                  <c:v>7.65862</c:v>
                </c:pt>
                <c:pt idx="275">
                  <c:v>7.6832500000000001</c:v>
                </c:pt>
                <c:pt idx="276">
                  <c:v>7.7078800000000003</c:v>
                </c:pt>
                <c:pt idx="277">
                  <c:v>7.7325100000000004</c:v>
                </c:pt>
                <c:pt idx="278">
                  <c:v>7.7571400000000006</c:v>
                </c:pt>
                <c:pt idx="279">
                  <c:v>7.7817699999999999</c:v>
                </c:pt>
                <c:pt idx="280">
                  <c:v>7.8064</c:v>
                </c:pt>
                <c:pt idx="281">
                  <c:v>7.8310300000000002</c:v>
                </c:pt>
                <c:pt idx="282">
                  <c:v>7.8556600000000003</c:v>
                </c:pt>
                <c:pt idx="283">
                  <c:v>7.8802900000000005</c:v>
                </c:pt>
                <c:pt idx="284">
                  <c:v>7.9049200000000006</c:v>
                </c:pt>
                <c:pt idx="285">
                  <c:v>7.9295499999999999</c:v>
                </c:pt>
                <c:pt idx="286">
                  <c:v>7.95418</c:v>
                </c:pt>
                <c:pt idx="287">
                  <c:v>7.9788100000000002</c:v>
                </c:pt>
                <c:pt idx="288">
                  <c:v>8.0034399999999994</c:v>
                </c:pt>
                <c:pt idx="289">
                  <c:v>8.0280699999999996</c:v>
                </c:pt>
                <c:pt idx="290">
                  <c:v>8.0526999999999997</c:v>
                </c:pt>
                <c:pt idx="291">
                  <c:v>8.0773299999999999</c:v>
                </c:pt>
                <c:pt idx="292">
                  <c:v>8.1019600000000001</c:v>
                </c:pt>
                <c:pt idx="293">
                  <c:v>8.1265900000000002</c:v>
                </c:pt>
                <c:pt idx="294">
                  <c:v>8.1512200000000004</c:v>
                </c:pt>
                <c:pt idx="295">
                  <c:v>8.1758500000000005</c:v>
                </c:pt>
                <c:pt idx="296">
                  <c:v>8.2004799999999989</c:v>
                </c:pt>
                <c:pt idx="297">
                  <c:v>8.225109999999999</c:v>
                </c:pt>
                <c:pt idx="298">
                  <c:v>8.2497399999999992</c:v>
                </c:pt>
                <c:pt idx="299">
                  <c:v>8.2743699999999993</c:v>
                </c:pt>
                <c:pt idx="300">
                  <c:v>8.2989999999999995</c:v>
                </c:pt>
                <c:pt idx="301">
                  <c:v>8.3236299999999996</c:v>
                </c:pt>
                <c:pt idx="302">
                  <c:v>8.3482599999999998</c:v>
                </c:pt>
                <c:pt idx="303">
                  <c:v>8.3728899999999999</c:v>
                </c:pt>
                <c:pt idx="304">
                  <c:v>8.3975200000000001</c:v>
                </c:pt>
                <c:pt idx="305">
                  <c:v>8.4221500000000002</c:v>
                </c:pt>
                <c:pt idx="306">
                  <c:v>8.4467800000000004</c:v>
                </c:pt>
                <c:pt idx="307">
                  <c:v>8.4714100000000006</c:v>
                </c:pt>
                <c:pt idx="308">
                  <c:v>8.4960399999999989</c:v>
                </c:pt>
                <c:pt idx="309">
                  <c:v>8.5206699999999991</c:v>
                </c:pt>
                <c:pt idx="310">
                  <c:v>8.5452999999999992</c:v>
                </c:pt>
                <c:pt idx="311">
                  <c:v>8.5699299999999994</c:v>
                </c:pt>
                <c:pt idx="312">
                  <c:v>8.5945599999999995</c:v>
                </c:pt>
                <c:pt idx="313">
                  <c:v>8.6191899999999997</c:v>
                </c:pt>
                <c:pt idx="314">
                  <c:v>8.6438199999999998</c:v>
                </c:pt>
                <c:pt idx="315">
                  <c:v>8.66845</c:v>
                </c:pt>
                <c:pt idx="316">
                  <c:v>8.6930800000000001</c:v>
                </c:pt>
                <c:pt idx="317">
                  <c:v>8.7177100000000003</c:v>
                </c:pt>
                <c:pt idx="318">
                  <c:v>8.7423400000000004</c:v>
                </c:pt>
                <c:pt idx="319">
                  <c:v>8.7669700000000006</c:v>
                </c:pt>
                <c:pt idx="320">
                  <c:v>8.791599999999999</c:v>
                </c:pt>
                <c:pt idx="321">
                  <c:v>8.8162299999999991</c:v>
                </c:pt>
                <c:pt idx="322">
                  <c:v>8.8408599999999993</c:v>
                </c:pt>
                <c:pt idx="323">
                  <c:v>8.8654899999999994</c:v>
                </c:pt>
                <c:pt idx="324">
                  <c:v>8.8901199999999996</c:v>
                </c:pt>
                <c:pt idx="325">
                  <c:v>8.9147499999999997</c:v>
                </c:pt>
                <c:pt idx="326">
                  <c:v>8.9393799999999999</c:v>
                </c:pt>
                <c:pt idx="327">
                  <c:v>8.96401</c:v>
                </c:pt>
                <c:pt idx="328">
                  <c:v>8.9886400000000002</c:v>
                </c:pt>
                <c:pt idx="329">
                  <c:v>9.0132700000000003</c:v>
                </c:pt>
                <c:pt idx="330">
                  <c:v>9.0379000000000005</c:v>
                </c:pt>
                <c:pt idx="331">
                  <c:v>9.0625300000000006</c:v>
                </c:pt>
                <c:pt idx="332">
                  <c:v>9.0871600000000008</c:v>
                </c:pt>
                <c:pt idx="333">
                  <c:v>9.1117900000000009</c:v>
                </c:pt>
                <c:pt idx="334">
                  <c:v>9.1364200000000011</c:v>
                </c:pt>
                <c:pt idx="335">
                  <c:v>9.1610499999999995</c:v>
                </c:pt>
                <c:pt idx="336">
                  <c:v>9.1856799999999996</c:v>
                </c:pt>
                <c:pt idx="337">
                  <c:v>9.2103099999999998</c:v>
                </c:pt>
                <c:pt idx="338">
                  <c:v>9.2349399999999999</c:v>
                </c:pt>
                <c:pt idx="339">
                  <c:v>9.2595700000000001</c:v>
                </c:pt>
                <c:pt idx="340">
                  <c:v>9.2842000000000002</c:v>
                </c:pt>
                <c:pt idx="341">
                  <c:v>9.3088300000000004</c:v>
                </c:pt>
                <c:pt idx="342">
                  <c:v>9.3334600000000005</c:v>
                </c:pt>
                <c:pt idx="343">
                  <c:v>9.3580900000000007</c:v>
                </c:pt>
                <c:pt idx="344">
                  <c:v>9.3827200000000008</c:v>
                </c:pt>
                <c:pt idx="345">
                  <c:v>9.407350000000001</c:v>
                </c:pt>
                <c:pt idx="346">
                  <c:v>9.4319799999999994</c:v>
                </c:pt>
                <c:pt idx="347">
                  <c:v>9.4566099999999995</c:v>
                </c:pt>
                <c:pt idx="348">
                  <c:v>9.4812399999999997</c:v>
                </c:pt>
                <c:pt idx="349">
                  <c:v>9.5058699999999998</c:v>
                </c:pt>
                <c:pt idx="350">
                  <c:v>9.5305</c:v>
                </c:pt>
                <c:pt idx="351">
                  <c:v>9.5551300000000001</c:v>
                </c:pt>
                <c:pt idx="352">
                  <c:v>9.5797600000000003</c:v>
                </c:pt>
                <c:pt idx="353">
                  <c:v>9.6043900000000004</c:v>
                </c:pt>
                <c:pt idx="354">
                  <c:v>9.6290200000000006</c:v>
                </c:pt>
                <c:pt idx="355">
                  <c:v>9.6536500000000007</c:v>
                </c:pt>
                <c:pt idx="356">
                  <c:v>9.6782800000000009</c:v>
                </c:pt>
                <c:pt idx="357">
                  <c:v>9.702910000000001</c:v>
                </c:pt>
                <c:pt idx="358">
                  <c:v>9.7275399999999994</c:v>
                </c:pt>
                <c:pt idx="359">
                  <c:v>9.7521699999999996</c:v>
                </c:pt>
                <c:pt idx="360">
                  <c:v>9.7767999999999997</c:v>
                </c:pt>
                <c:pt idx="361">
                  <c:v>9.8014299999999999</c:v>
                </c:pt>
                <c:pt idx="362">
                  <c:v>9.82606</c:v>
                </c:pt>
                <c:pt idx="363">
                  <c:v>9.8506900000000002</c:v>
                </c:pt>
                <c:pt idx="364">
                  <c:v>9.8753200000000003</c:v>
                </c:pt>
                <c:pt idx="365">
                  <c:v>9.8999500000000005</c:v>
                </c:pt>
                <c:pt idx="366">
                  <c:v>9.9245800000000006</c:v>
                </c:pt>
                <c:pt idx="367">
                  <c:v>9.9492100000000008</c:v>
                </c:pt>
                <c:pt idx="368">
                  <c:v>9.9738400000000009</c:v>
                </c:pt>
                <c:pt idx="369">
                  <c:v>9.9984700000000011</c:v>
                </c:pt>
                <c:pt idx="370">
                  <c:v>10.023099999999999</c:v>
                </c:pt>
                <c:pt idx="371">
                  <c:v>10.04773</c:v>
                </c:pt>
                <c:pt idx="372">
                  <c:v>10.07236</c:v>
                </c:pt>
                <c:pt idx="373">
                  <c:v>10.09699</c:v>
                </c:pt>
                <c:pt idx="374">
                  <c:v>10.12162</c:v>
                </c:pt>
                <c:pt idx="375">
                  <c:v>10.14625</c:v>
                </c:pt>
                <c:pt idx="376">
                  <c:v>10.17088</c:v>
                </c:pt>
                <c:pt idx="377">
                  <c:v>10.195510000000001</c:v>
                </c:pt>
                <c:pt idx="378">
                  <c:v>10.220140000000001</c:v>
                </c:pt>
                <c:pt idx="379">
                  <c:v>10.244770000000001</c:v>
                </c:pt>
                <c:pt idx="380">
                  <c:v>10.269400000000001</c:v>
                </c:pt>
                <c:pt idx="381">
                  <c:v>10.294029999999999</c:v>
                </c:pt>
                <c:pt idx="382">
                  <c:v>10.318659999999999</c:v>
                </c:pt>
                <c:pt idx="383">
                  <c:v>10.34329</c:v>
                </c:pt>
                <c:pt idx="384">
                  <c:v>10.36792</c:v>
                </c:pt>
                <c:pt idx="385">
                  <c:v>10.39255</c:v>
                </c:pt>
                <c:pt idx="386">
                  <c:v>10.41718</c:v>
                </c:pt>
                <c:pt idx="387">
                  <c:v>10.44181</c:v>
                </c:pt>
                <c:pt idx="388">
                  <c:v>10.46644</c:v>
                </c:pt>
                <c:pt idx="389">
                  <c:v>10.491070000000001</c:v>
                </c:pt>
                <c:pt idx="390">
                  <c:v>10.515700000000001</c:v>
                </c:pt>
                <c:pt idx="391">
                  <c:v>10.540330000000001</c:v>
                </c:pt>
                <c:pt idx="392">
                  <c:v>10.564960000000001</c:v>
                </c:pt>
                <c:pt idx="393">
                  <c:v>10.589589999999999</c:v>
                </c:pt>
                <c:pt idx="394">
                  <c:v>10.61422</c:v>
                </c:pt>
                <c:pt idx="395">
                  <c:v>10.63885</c:v>
                </c:pt>
                <c:pt idx="396">
                  <c:v>10.66348</c:v>
                </c:pt>
                <c:pt idx="397">
                  <c:v>10.68811</c:v>
                </c:pt>
                <c:pt idx="398">
                  <c:v>10.71274</c:v>
                </c:pt>
                <c:pt idx="399">
                  <c:v>10.73737</c:v>
                </c:pt>
                <c:pt idx="400">
                  <c:v>10.762</c:v>
                </c:pt>
                <c:pt idx="401">
                  <c:v>10.786630000000001</c:v>
                </c:pt>
                <c:pt idx="402">
                  <c:v>10.811260000000001</c:v>
                </c:pt>
                <c:pt idx="403">
                  <c:v>10.835890000000001</c:v>
                </c:pt>
                <c:pt idx="404">
                  <c:v>10.860520000000001</c:v>
                </c:pt>
                <c:pt idx="405">
                  <c:v>10.885149999999999</c:v>
                </c:pt>
                <c:pt idx="406">
                  <c:v>10.90978</c:v>
                </c:pt>
                <c:pt idx="407">
                  <c:v>10.93441</c:v>
                </c:pt>
                <c:pt idx="408">
                  <c:v>10.95904</c:v>
                </c:pt>
                <c:pt idx="409">
                  <c:v>10.98367</c:v>
                </c:pt>
                <c:pt idx="410">
                  <c:v>11.0083</c:v>
                </c:pt>
                <c:pt idx="411">
                  <c:v>11.03293</c:v>
                </c:pt>
                <c:pt idx="412">
                  <c:v>11.05756</c:v>
                </c:pt>
                <c:pt idx="413">
                  <c:v>11.082190000000001</c:v>
                </c:pt>
                <c:pt idx="414">
                  <c:v>11.106820000000001</c:v>
                </c:pt>
                <c:pt idx="415">
                  <c:v>11.131450000000001</c:v>
                </c:pt>
                <c:pt idx="416">
                  <c:v>11.156080000000001</c:v>
                </c:pt>
                <c:pt idx="417">
                  <c:v>11.180709999999999</c:v>
                </c:pt>
                <c:pt idx="418">
                  <c:v>11.20534</c:v>
                </c:pt>
                <c:pt idx="419">
                  <c:v>11.22997</c:v>
                </c:pt>
                <c:pt idx="420">
                  <c:v>11.2546</c:v>
                </c:pt>
                <c:pt idx="421">
                  <c:v>11.27923</c:v>
                </c:pt>
                <c:pt idx="422">
                  <c:v>11.30386</c:v>
                </c:pt>
                <c:pt idx="423">
                  <c:v>11.32849</c:v>
                </c:pt>
                <c:pt idx="424">
                  <c:v>11.353120000000001</c:v>
                </c:pt>
                <c:pt idx="425">
                  <c:v>11.377750000000001</c:v>
                </c:pt>
                <c:pt idx="426">
                  <c:v>11.402380000000001</c:v>
                </c:pt>
                <c:pt idx="427">
                  <c:v>11.427010000000001</c:v>
                </c:pt>
                <c:pt idx="428">
                  <c:v>11.451639999999999</c:v>
                </c:pt>
                <c:pt idx="429">
                  <c:v>11.47627</c:v>
                </c:pt>
                <c:pt idx="430">
                  <c:v>11.5009</c:v>
                </c:pt>
                <c:pt idx="431">
                  <c:v>11.52553</c:v>
                </c:pt>
                <c:pt idx="432">
                  <c:v>11.55016</c:v>
                </c:pt>
                <c:pt idx="433">
                  <c:v>11.57479</c:v>
                </c:pt>
                <c:pt idx="434">
                  <c:v>11.59942</c:v>
                </c:pt>
                <c:pt idx="435">
                  <c:v>11.62405</c:v>
                </c:pt>
                <c:pt idx="436">
                  <c:v>11.648680000000001</c:v>
                </c:pt>
                <c:pt idx="437">
                  <c:v>11.673310000000001</c:v>
                </c:pt>
                <c:pt idx="438">
                  <c:v>11.697940000000001</c:v>
                </c:pt>
                <c:pt idx="439">
                  <c:v>11.722570000000001</c:v>
                </c:pt>
                <c:pt idx="440">
                  <c:v>11.747199999999999</c:v>
                </c:pt>
                <c:pt idx="441">
                  <c:v>11.77183</c:v>
                </c:pt>
                <c:pt idx="442">
                  <c:v>11.79646</c:v>
                </c:pt>
                <c:pt idx="443">
                  <c:v>11.82109</c:v>
                </c:pt>
                <c:pt idx="444">
                  <c:v>11.84572</c:v>
                </c:pt>
                <c:pt idx="445">
                  <c:v>11.87035</c:v>
                </c:pt>
                <c:pt idx="446">
                  <c:v>11.89498</c:v>
                </c:pt>
                <c:pt idx="447">
                  <c:v>11.91961</c:v>
                </c:pt>
                <c:pt idx="448">
                  <c:v>11.944240000000001</c:v>
                </c:pt>
                <c:pt idx="449">
                  <c:v>11.968870000000001</c:v>
                </c:pt>
                <c:pt idx="450">
                  <c:v>11.993500000000001</c:v>
                </c:pt>
                <c:pt idx="451">
                  <c:v>12.018130000000001</c:v>
                </c:pt>
                <c:pt idx="452">
                  <c:v>12.042759999999999</c:v>
                </c:pt>
                <c:pt idx="453">
                  <c:v>12.06739</c:v>
                </c:pt>
                <c:pt idx="454">
                  <c:v>12.09202</c:v>
                </c:pt>
                <c:pt idx="455">
                  <c:v>12.11665</c:v>
                </c:pt>
                <c:pt idx="456">
                  <c:v>12.14128</c:v>
                </c:pt>
                <c:pt idx="457">
                  <c:v>12.16591</c:v>
                </c:pt>
                <c:pt idx="458">
                  <c:v>12.19054</c:v>
                </c:pt>
                <c:pt idx="459">
                  <c:v>12.215170000000001</c:v>
                </c:pt>
                <c:pt idx="460">
                  <c:v>12.239800000000001</c:v>
                </c:pt>
                <c:pt idx="461">
                  <c:v>12.264430000000001</c:v>
                </c:pt>
                <c:pt idx="462">
                  <c:v>12.289060000000001</c:v>
                </c:pt>
                <c:pt idx="463">
                  <c:v>12.313689999999999</c:v>
                </c:pt>
                <c:pt idx="464">
                  <c:v>12.33832</c:v>
                </c:pt>
                <c:pt idx="465">
                  <c:v>12.36295</c:v>
                </c:pt>
                <c:pt idx="466">
                  <c:v>12.38758</c:v>
                </c:pt>
                <c:pt idx="467">
                  <c:v>12.41221</c:v>
                </c:pt>
                <c:pt idx="468">
                  <c:v>12.43684</c:v>
                </c:pt>
                <c:pt idx="469">
                  <c:v>12.46147</c:v>
                </c:pt>
                <c:pt idx="470">
                  <c:v>12.4861</c:v>
                </c:pt>
                <c:pt idx="471">
                  <c:v>12.510730000000001</c:v>
                </c:pt>
                <c:pt idx="472">
                  <c:v>12.535360000000001</c:v>
                </c:pt>
                <c:pt idx="473">
                  <c:v>12.559990000000001</c:v>
                </c:pt>
                <c:pt idx="474">
                  <c:v>12.584620000000001</c:v>
                </c:pt>
                <c:pt idx="475">
                  <c:v>12.609249999999999</c:v>
                </c:pt>
                <c:pt idx="476">
                  <c:v>12.63388</c:v>
                </c:pt>
                <c:pt idx="477">
                  <c:v>12.65851</c:v>
                </c:pt>
                <c:pt idx="478">
                  <c:v>12.68314</c:v>
                </c:pt>
                <c:pt idx="479">
                  <c:v>12.70777</c:v>
                </c:pt>
                <c:pt idx="480">
                  <c:v>12.7324</c:v>
                </c:pt>
                <c:pt idx="481">
                  <c:v>12.75703</c:v>
                </c:pt>
                <c:pt idx="482">
                  <c:v>12.78166</c:v>
                </c:pt>
                <c:pt idx="483">
                  <c:v>12.806290000000001</c:v>
                </c:pt>
                <c:pt idx="484">
                  <c:v>12.830920000000001</c:v>
                </c:pt>
                <c:pt idx="485">
                  <c:v>12.855550000000001</c:v>
                </c:pt>
                <c:pt idx="486">
                  <c:v>12.880180000000001</c:v>
                </c:pt>
                <c:pt idx="487">
                  <c:v>12.904809999999999</c:v>
                </c:pt>
                <c:pt idx="488">
                  <c:v>12.92944</c:v>
                </c:pt>
                <c:pt idx="489">
                  <c:v>12.95407</c:v>
                </c:pt>
                <c:pt idx="490">
                  <c:v>12.9787</c:v>
                </c:pt>
                <c:pt idx="491">
                  <c:v>13.00333</c:v>
                </c:pt>
                <c:pt idx="492">
                  <c:v>13.02796</c:v>
                </c:pt>
                <c:pt idx="493">
                  <c:v>13.05259</c:v>
                </c:pt>
                <c:pt idx="494">
                  <c:v>13.077220000000001</c:v>
                </c:pt>
                <c:pt idx="495">
                  <c:v>13.101850000000001</c:v>
                </c:pt>
                <c:pt idx="496">
                  <c:v>13.126480000000001</c:v>
                </c:pt>
                <c:pt idx="497">
                  <c:v>13.151110000000001</c:v>
                </c:pt>
                <c:pt idx="498">
                  <c:v>13.175740000000001</c:v>
                </c:pt>
                <c:pt idx="499">
                  <c:v>13.200369999999999</c:v>
                </c:pt>
                <c:pt idx="500">
                  <c:v>13.225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1EF-49B2-AAF7-E7C0C3D0B273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157FE6BC-54E6-406A-9F7A-DBBD1BDE420D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41EF-49B2-AAF7-E7C0C3D0B27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2258322-1D2C-4CF0-A18D-5AE2DE200F4A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1EF-49B2-AAF7-E7C0C3D0B27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FA872EA-8ED4-46DF-BA2C-91E84CD99392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1EF-49B2-AAF7-E7C0C3D0B27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CCCDBCB-F42F-463F-877C-89C7E2D34537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1EF-49B2-AAF7-E7C0C3D0B273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41EF-49B2-AAF7-E7C0C3D0B273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41EF-49B2-AAF7-E7C0C3D0B273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41EF-49B2-AAF7-E7C0C3D0B273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'570.E0'!$K$9:$K$15</c:f>
              <c:numCache>
                <c:formatCode>General</c:formatCode>
                <c:ptCount val="7"/>
                <c:pt idx="0">
                  <c:v>2164</c:v>
                </c:pt>
                <c:pt idx="1">
                  <c:v>2016</c:v>
                </c:pt>
                <c:pt idx="2">
                  <c:v>1940</c:v>
                </c:pt>
                <c:pt idx="3">
                  <c:v>2414</c:v>
                </c:pt>
              </c:numCache>
            </c:numRef>
          </c:xVal>
          <c:yVal>
            <c:numRef>
              <c:f>'570.E0'!$L$9:$L$15</c:f>
              <c:numCache>
                <c:formatCode>0.00</c:formatCode>
                <c:ptCount val="7"/>
                <c:pt idx="0">
                  <c:v>4.4632880000000004</c:v>
                </c:pt>
                <c:pt idx="1">
                  <c:v>4.2202719999999996</c:v>
                </c:pt>
                <c:pt idx="2">
                  <c:v>4.0954800000000002</c:v>
                </c:pt>
                <c:pt idx="3">
                  <c:v>4.8737880000000002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'570.E0'!$I$9:$I$15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41EF-49B2-AAF7-E7C0C3D0B2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'582.A1'!$Y$5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'582.A1'!$X$6:$X$506</c:f>
              <c:numCache>
                <c:formatCode>General</c:formatCode>
                <c:ptCount val="501"/>
                <c:pt idx="0">
                  <c:v>0</c:v>
                </c:pt>
                <c:pt idx="1">
                  <c:v>14</c:v>
                </c:pt>
                <c:pt idx="2">
                  <c:v>28</c:v>
                </c:pt>
                <c:pt idx="3">
                  <c:v>42</c:v>
                </c:pt>
                <c:pt idx="4">
                  <c:v>56</c:v>
                </c:pt>
                <c:pt idx="5">
                  <c:v>70</c:v>
                </c:pt>
                <c:pt idx="6">
                  <c:v>84</c:v>
                </c:pt>
                <c:pt idx="7">
                  <c:v>98</c:v>
                </c:pt>
                <c:pt idx="8">
                  <c:v>112</c:v>
                </c:pt>
                <c:pt idx="9">
                  <c:v>126</c:v>
                </c:pt>
                <c:pt idx="10">
                  <c:v>140</c:v>
                </c:pt>
                <c:pt idx="11">
                  <c:v>154</c:v>
                </c:pt>
                <c:pt idx="12">
                  <c:v>168</c:v>
                </c:pt>
                <c:pt idx="13">
                  <c:v>182</c:v>
                </c:pt>
                <c:pt idx="14">
                  <c:v>196</c:v>
                </c:pt>
                <c:pt idx="15">
                  <c:v>210</c:v>
                </c:pt>
                <c:pt idx="16">
                  <c:v>224</c:v>
                </c:pt>
                <c:pt idx="17">
                  <c:v>238</c:v>
                </c:pt>
                <c:pt idx="18">
                  <c:v>252</c:v>
                </c:pt>
                <c:pt idx="19">
                  <c:v>266</c:v>
                </c:pt>
                <c:pt idx="20">
                  <c:v>280</c:v>
                </c:pt>
                <c:pt idx="21">
                  <c:v>294</c:v>
                </c:pt>
                <c:pt idx="22">
                  <c:v>308</c:v>
                </c:pt>
                <c:pt idx="23">
                  <c:v>322</c:v>
                </c:pt>
                <c:pt idx="24">
                  <c:v>336</c:v>
                </c:pt>
                <c:pt idx="25">
                  <c:v>350</c:v>
                </c:pt>
                <c:pt idx="26">
                  <c:v>364</c:v>
                </c:pt>
                <c:pt idx="27">
                  <c:v>378</c:v>
                </c:pt>
                <c:pt idx="28">
                  <c:v>392</c:v>
                </c:pt>
                <c:pt idx="29">
                  <c:v>406</c:v>
                </c:pt>
                <c:pt idx="30">
                  <c:v>420</c:v>
                </c:pt>
                <c:pt idx="31">
                  <c:v>434</c:v>
                </c:pt>
                <c:pt idx="32">
                  <c:v>448</c:v>
                </c:pt>
                <c:pt idx="33">
                  <c:v>462</c:v>
                </c:pt>
                <c:pt idx="34">
                  <c:v>476</c:v>
                </c:pt>
                <c:pt idx="35">
                  <c:v>490</c:v>
                </c:pt>
                <c:pt idx="36">
                  <c:v>504</c:v>
                </c:pt>
                <c:pt idx="37">
                  <c:v>518</c:v>
                </c:pt>
                <c:pt idx="38">
                  <c:v>532</c:v>
                </c:pt>
                <c:pt idx="39">
                  <c:v>546</c:v>
                </c:pt>
                <c:pt idx="40">
                  <c:v>560</c:v>
                </c:pt>
                <c:pt idx="41">
                  <c:v>574</c:v>
                </c:pt>
                <c:pt idx="42">
                  <c:v>588</c:v>
                </c:pt>
                <c:pt idx="43">
                  <c:v>602</c:v>
                </c:pt>
                <c:pt idx="44">
                  <c:v>616</c:v>
                </c:pt>
                <c:pt idx="45">
                  <c:v>630</c:v>
                </c:pt>
                <c:pt idx="46">
                  <c:v>644</c:v>
                </c:pt>
                <c:pt idx="47">
                  <c:v>658</c:v>
                </c:pt>
                <c:pt idx="48">
                  <c:v>672</c:v>
                </c:pt>
                <c:pt idx="49">
                  <c:v>686</c:v>
                </c:pt>
                <c:pt idx="50">
                  <c:v>700</c:v>
                </c:pt>
                <c:pt idx="51">
                  <c:v>714</c:v>
                </c:pt>
                <c:pt idx="52">
                  <c:v>728</c:v>
                </c:pt>
                <c:pt idx="53">
                  <c:v>742</c:v>
                </c:pt>
                <c:pt idx="54">
                  <c:v>756</c:v>
                </c:pt>
                <c:pt idx="55">
                  <c:v>770</c:v>
                </c:pt>
                <c:pt idx="56">
                  <c:v>784</c:v>
                </c:pt>
                <c:pt idx="57">
                  <c:v>798</c:v>
                </c:pt>
                <c:pt idx="58">
                  <c:v>812</c:v>
                </c:pt>
                <c:pt idx="59">
                  <c:v>826</c:v>
                </c:pt>
                <c:pt idx="60">
                  <c:v>840</c:v>
                </c:pt>
                <c:pt idx="61">
                  <c:v>854</c:v>
                </c:pt>
                <c:pt idx="62">
                  <c:v>868</c:v>
                </c:pt>
                <c:pt idx="63">
                  <c:v>882</c:v>
                </c:pt>
                <c:pt idx="64">
                  <c:v>896</c:v>
                </c:pt>
                <c:pt idx="65">
                  <c:v>910</c:v>
                </c:pt>
                <c:pt idx="66">
                  <c:v>924</c:v>
                </c:pt>
                <c:pt idx="67">
                  <c:v>938</c:v>
                </c:pt>
                <c:pt idx="68">
                  <c:v>952</c:v>
                </c:pt>
                <c:pt idx="69">
                  <c:v>966</c:v>
                </c:pt>
                <c:pt idx="70">
                  <c:v>980</c:v>
                </c:pt>
                <c:pt idx="71">
                  <c:v>994</c:v>
                </c:pt>
                <c:pt idx="72">
                  <c:v>1008</c:v>
                </c:pt>
                <c:pt idx="73">
                  <c:v>1022</c:v>
                </c:pt>
                <c:pt idx="74">
                  <c:v>1036</c:v>
                </c:pt>
                <c:pt idx="75">
                  <c:v>1050</c:v>
                </c:pt>
                <c:pt idx="76">
                  <c:v>1064</c:v>
                </c:pt>
                <c:pt idx="77">
                  <c:v>1078</c:v>
                </c:pt>
                <c:pt idx="78">
                  <c:v>1092</c:v>
                </c:pt>
                <c:pt idx="79">
                  <c:v>1106</c:v>
                </c:pt>
                <c:pt idx="80">
                  <c:v>1120</c:v>
                </c:pt>
                <c:pt idx="81">
                  <c:v>1134</c:v>
                </c:pt>
                <c:pt idx="82">
                  <c:v>1148</c:v>
                </c:pt>
                <c:pt idx="83">
                  <c:v>1162</c:v>
                </c:pt>
                <c:pt idx="84">
                  <c:v>1176</c:v>
                </c:pt>
                <c:pt idx="85">
                  <c:v>1190</c:v>
                </c:pt>
                <c:pt idx="86">
                  <c:v>1204</c:v>
                </c:pt>
                <c:pt idx="87">
                  <c:v>1218</c:v>
                </c:pt>
                <c:pt idx="88">
                  <c:v>1232</c:v>
                </c:pt>
                <c:pt idx="89">
                  <c:v>1246</c:v>
                </c:pt>
                <c:pt idx="90">
                  <c:v>1260</c:v>
                </c:pt>
                <c:pt idx="91">
                  <c:v>1274</c:v>
                </c:pt>
                <c:pt idx="92">
                  <c:v>1288</c:v>
                </c:pt>
                <c:pt idx="93">
                  <c:v>1302</c:v>
                </c:pt>
                <c:pt idx="94">
                  <c:v>1316</c:v>
                </c:pt>
                <c:pt idx="95">
                  <c:v>1330</c:v>
                </c:pt>
                <c:pt idx="96">
                  <c:v>1344</c:v>
                </c:pt>
                <c:pt idx="97">
                  <c:v>1358</c:v>
                </c:pt>
                <c:pt idx="98">
                  <c:v>1372</c:v>
                </c:pt>
                <c:pt idx="99">
                  <c:v>1386</c:v>
                </c:pt>
                <c:pt idx="100">
                  <c:v>1400</c:v>
                </c:pt>
                <c:pt idx="101">
                  <c:v>1414</c:v>
                </c:pt>
                <c:pt idx="102">
                  <c:v>1428</c:v>
                </c:pt>
                <c:pt idx="103">
                  <c:v>1442</c:v>
                </c:pt>
                <c:pt idx="104">
                  <c:v>1456</c:v>
                </c:pt>
                <c:pt idx="105">
                  <c:v>1470</c:v>
                </c:pt>
                <c:pt idx="106">
                  <c:v>1484</c:v>
                </c:pt>
                <c:pt idx="107">
                  <c:v>1498</c:v>
                </c:pt>
                <c:pt idx="108">
                  <c:v>1512</c:v>
                </c:pt>
                <c:pt idx="109">
                  <c:v>1526</c:v>
                </c:pt>
                <c:pt idx="110">
                  <c:v>1540</c:v>
                </c:pt>
                <c:pt idx="111">
                  <c:v>1554</c:v>
                </c:pt>
                <c:pt idx="112">
                  <c:v>1568</c:v>
                </c:pt>
                <c:pt idx="113">
                  <c:v>1582</c:v>
                </c:pt>
                <c:pt idx="114">
                  <c:v>1596</c:v>
                </c:pt>
                <c:pt idx="115">
                  <c:v>1610</c:v>
                </c:pt>
                <c:pt idx="116">
                  <c:v>1624</c:v>
                </c:pt>
                <c:pt idx="117">
                  <c:v>1638</c:v>
                </c:pt>
                <c:pt idx="118">
                  <c:v>1652</c:v>
                </c:pt>
                <c:pt idx="119">
                  <c:v>1666</c:v>
                </c:pt>
                <c:pt idx="120">
                  <c:v>1680</c:v>
                </c:pt>
                <c:pt idx="121">
                  <c:v>1694</c:v>
                </c:pt>
                <c:pt idx="122">
                  <c:v>1708</c:v>
                </c:pt>
                <c:pt idx="123">
                  <c:v>1722</c:v>
                </c:pt>
                <c:pt idx="124">
                  <c:v>1736</c:v>
                </c:pt>
                <c:pt idx="125">
                  <c:v>1750</c:v>
                </c:pt>
                <c:pt idx="126">
                  <c:v>1764</c:v>
                </c:pt>
                <c:pt idx="127">
                  <c:v>1778</c:v>
                </c:pt>
                <c:pt idx="128">
                  <c:v>1792</c:v>
                </c:pt>
                <c:pt idx="129">
                  <c:v>1806</c:v>
                </c:pt>
                <c:pt idx="130">
                  <c:v>1820</c:v>
                </c:pt>
                <c:pt idx="131">
                  <c:v>1834</c:v>
                </c:pt>
                <c:pt idx="132">
                  <c:v>1848</c:v>
                </c:pt>
                <c:pt idx="133">
                  <c:v>1862</c:v>
                </c:pt>
                <c:pt idx="134">
                  <c:v>1876</c:v>
                </c:pt>
                <c:pt idx="135">
                  <c:v>1890</c:v>
                </c:pt>
                <c:pt idx="136">
                  <c:v>1904</c:v>
                </c:pt>
                <c:pt idx="137">
                  <c:v>1918</c:v>
                </c:pt>
                <c:pt idx="138">
                  <c:v>1932</c:v>
                </c:pt>
                <c:pt idx="139">
                  <c:v>1946</c:v>
                </c:pt>
                <c:pt idx="140">
                  <c:v>1960</c:v>
                </c:pt>
                <c:pt idx="141">
                  <c:v>1974</c:v>
                </c:pt>
                <c:pt idx="142">
                  <c:v>1988</c:v>
                </c:pt>
                <c:pt idx="143">
                  <c:v>2002</c:v>
                </c:pt>
                <c:pt idx="144">
                  <c:v>2016</c:v>
                </c:pt>
                <c:pt idx="145">
                  <c:v>2030</c:v>
                </c:pt>
                <c:pt idx="146">
                  <c:v>2044</c:v>
                </c:pt>
                <c:pt idx="147">
                  <c:v>2058</c:v>
                </c:pt>
                <c:pt idx="148">
                  <c:v>2072</c:v>
                </c:pt>
                <c:pt idx="149">
                  <c:v>2086</c:v>
                </c:pt>
                <c:pt idx="150">
                  <c:v>2100</c:v>
                </c:pt>
                <c:pt idx="151">
                  <c:v>2114</c:v>
                </c:pt>
                <c:pt idx="152">
                  <c:v>2128</c:v>
                </c:pt>
                <c:pt idx="153">
                  <c:v>2142</c:v>
                </c:pt>
                <c:pt idx="154">
                  <c:v>2156</c:v>
                </c:pt>
                <c:pt idx="155">
                  <c:v>2170</c:v>
                </c:pt>
                <c:pt idx="156">
                  <c:v>2184</c:v>
                </c:pt>
                <c:pt idx="157">
                  <c:v>2198</c:v>
                </c:pt>
                <c:pt idx="158">
                  <c:v>2212</c:v>
                </c:pt>
                <c:pt idx="159">
                  <c:v>2226</c:v>
                </c:pt>
                <c:pt idx="160">
                  <c:v>2240</c:v>
                </c:pt>
                <c:pt idx="161">
                  <c:v>2254</c:v>
                </c:pt>
                <c:pt idx="162">
                  <c:v>2268</c:v>
                </c:pt>
                <c:pt idx="163">
                  <c:v>2282</c:v>
                </c:pt>
                <c:pt idx="164">
                  <c:v>2296</c:v>
                </c:pt>
                <c:pt idx="165">
                  <c:v>2310</c:v>
                </c:pt>
                <c:pt idx="166">
                  <c:v>2324</c:v>
                </c:pt>
                <c:pt idx="167">
                  <c:v>2338</c:v>
                </c:pt>
                <c:pt idx="168">
                  <c:v>2352</c:v>
                </c:pt>
                <c:pt idx="169">
                  <c:v>2366</c:v>
                </c:pt>
                <c:pt idx="170">
                  <c:v>2380</c:v>
                </c:pt>
                <c:pt idx="171">
                  <c:v>2394</c:v>
                </c:pt>
                <c:pt idx="172">
                  <c:v>2408</c:v>
                </c:pt>
                <c:pt idx="173">
                  <c:v>2422</c:v>
                </c:pt>
                <c:pt idx="174">
                  <c:v>2436</c:v>
                </c:pt>
                <c:pt idx="175">
                  <c:v>2450</c:v>
                </c:pt>
                <c:pt idx="176">
                  <c:v>2464</c:v>
                </c:pt>
                <c:pt idx="177">
                  <c:v>2478</c:v>
                </c:pt>
                <c:pt idx="178">
                  <c:v>2492</c:v>
                </c:pt>
                <c:pt idx="179">
                  <c:v>2506</c:v>
                </c:pt>
                <c:pt idx="180">
                  <c:v>2520</c:v>
                </c:pt>
                <c:pt idx="181">
                  <c:v>2534</c:v>
                </c:pt>
                <c:pt idx="182">
                  <c:v>2548</c:v>
                </c:pt>
                <c:pt idx="183">
                  <c:v>2562</c:v>
                </c:pt>
                <c:pt idx="184">
                  <c:v>2576</c:v>
                </c:pt>
                <c:pt idx="185">
                  <c:v>2590</c:v>
                </c:pt>
                <c:pt idx="186">
                  <c:v>2604</c:v>
                </c:pt>
                <c:pt idx="187">
                  <c:v>2618</c:v>
                </c:pt>
                <c:pt idx="188">
                  <c:v>2632</c:v>
                </c:pt>
                <c:pt idx="189">
                  <c:v>2646</c:v>
                </c:pt>
                <c:pt idx="190">
                  <c:v>2660</c:v>
                </c:pt>
                <c:pt idx="191">
                  <c:v>2674</c:v>
                </c:pt>
                <c:pt idx="192">
                  <c:v>2688</c:v>
                </c:pt>
                <c:pt idx="193">
                  <c:v>2702</c:v>
                </c:pt>
                <c:pt idx="194">
                  <c:v>2716</c:v>
                </c:pt>
                <c:pt idx="195">
                  <c:v>2730</c:v>
                </c:pt>
                <c:pt idx="196">
                  <c:v>2744</c:v>
                </c:pt>
                <c:pt idx="197">
                  <c:v>2758</c:v>
                </c:pt>
                <c:pt idx="198">
                  <c:v>2772</c:v>
                </c:pt>
                <c:pt idx="199">
                  <c:v>2786</c:v>
                </c:pt>
                <c:pt idx="200">
                  <c:v>2800</c:v>
                </c:pt>
                <c:pt idx="201">
                  <c:v>2814</c:v>
                </c:pt>
                <c:pt idx="202">
                  <c:v>2828</c:v>
                </c:pt>
                <c:pt idx="203">
                  <c:v>2842</c:v>
                </c:pt>
                <c:pt idx="204">
                  <c:v>2856</c:v>
                </c:pt>
                <c:pt idx="205">
                  <c:v>2870</c:v>
                </c:pt>
                <c:pt idx="206">
                  <c:v>2884</c:v>
                </c:pt>
                <c:pt idx="207">
                  <c:v>2898</c:v>
                </c:pt>
                <c:pt idx="208">
                  <c:v>2912</c:v>
                </c:pt>
                <c:pt idx="209">
                  <c:v>2926</c:v>
                </c:pt>
                <c:pt idx="210">
                  <c:v>2940</c:v>
                </c:pt>
                <c:pt idx="211">
                  <c:v>2954</c:v>
                </c:pt>
                <c:pt idx="212">
                  <c:v>2968</c:v>
                </c:pt>
                <c:pt idx="213">
                  <c:v>2982</c:v>
                </c:pt>
                <c:pt idx="214">
                  <c:v>2996</c:v>
                </c:pt>
                <c:pt idx="215">
                  <c:v>3010</c:v>
                </c:pt>
                <c:pt idx="216">
                  <c:v>3024</c:v>
                </c:pt>
                <c:pt idx="217">
                  <c:v>3038</c:v>
                </c:pt>
                <c:pt idx="218">
                  <c:v>3052</c:v>
                </c:pt>
                <c:pt idx="219">
                  <c:v>3066</c:v>
                </c:pt>
                <c:pt idx="220">
                  <c:v>3080</c:v>
                </c:pt>
                <c:pt idx="221">
                  <c:v>3094</c:v>
                </c:pt>
                <c:pt idx="222">
                  <c:v>3108</c:v>
                </c:pt>
                <c:pt idx="223">
                  <c:v>3122</c:v>
                </c:pt>
                <c:pt idx="224">
                  <c:v>3136</c:v>
                </c:pt>
                <c:pt idx="225">
                  <c:v>3150</c:v>
                </c:pt>
                <c:pt idx="226">
                  <c:v>3164</c:v>
                </c:pt>
                <c:pt idx="227">
                  <c:v>3178</c:v>
                </c:pt>
                <c:pt idx="228">
                  <c:v>3192</c:v>
                </c:pt>
                <c:pt idx="229">
                  <c:v>3206</c:v>
                </c:pt>
                <c:pt idx="230">
                  <c:v>3220</c:v>
                </c:pt>
                <c:pt idx="231">
                  <c:v>3234</c:v>
                </c:pt>
                <c:pt idx="232">
                  <c:v>3248</c:v>
                </c:pt>
                <c:pt idx="233">
                  <c:v>3262</c:v>
                </c:pt>
                <c:pt idx="234">
                  <c:v>3276</c:v>
                </c:pt>
                <c:pt idx="235">
                  <c:v>3290</c:v>
                </c:pt>
                <c:pt idx="236">
                  <c:v>3304</c:v>
                </c:pt>
                <c:pt idx="237">
                  <c:v>3318</c:v>
                </c:pt>
                <c:pt idx="238">
                  <c:v>3332</c:v>
                </c:pt>
                <c:pt idx="239">
                  <c:v>3346</c:v>
                </c:pt>
                <c:pt idx="240">
                  <c:v>3360</c:v>
                </c:pt>
                <c:pt idx="241">
                  <c:v>3374</c:v>
                </c:pt>
                <c:pt idx="242">
                  <c:v>3388</c:v>
                </c:pt>
                <c:pt idx="243">
                  <c:v>3402</c:v>
                </c:pt>
                <c:pt idx="244">
                  <c:v>3416</c:v>
                </c:pt>
                <c:pt idx="245">
                  <c:v>3430</c:v>
                </c:pt>
                <c:pt idx="246">
                  <c:v>3444</c:v>
                </c:pt>
                <c:pt idx="247">
                  <c:v>3458</c:v>
                </c:pt>
                <c:pt idx="248">
                  <c:v>3472</c:v>
                </c:pt>
                <c:pt idx="249">
                  <c:v>3486</c:v>
                </c:pt>
                <c:pt idx="250">
                  <c:v>3500</c:v>
                </c:pt>
                <c:pt idx="251">
                  <c:v>3514</c:v>
                </c:pt>
                <c:pt idx="252">
                  <c:v>3528</c:v>
                </c:pt>
                <c:pt idx="253">
                  <c:v>3542</c:v>
                </c:pt>
                <c:pt idx="254">
                  <c:v>3556</c:v>
                </c:pt>
                <c:pt idx="255">
                  <c:v>3570</c:v>
                </c:pt>
                <c:pt idx="256">
                  <c:v>3584</c:v>
                </c:pt>
                <c:pt idx="257">
                  <c:v>3598</c:v>
                </c:pt>
                <c:pt idx="258">
                  <c:v>3612</c:v>
                </c:pt>
                <c:pt idx="259">
                  <c:v>3626</c:v>
                </c:pt>
                <c:pt idx="260">
                  <c:v>3640</c:v>
                </c:pt>
                <c:pt idx="261">
                  <c:v>3654</c:v>
                </c:pt>
                <c:pt idx="262">
                  <c:v>3668</c:v>
                </c:pt>
                <c:pt idx="263">
                  <c:v>3682</c:v>
                </c:pt>
                <c:pt idx="264">
                  <c:v>3696</c:v>
                </c:pt>
                <c:pt idx="265">
                  <c:v>3710</c:v>
                </c:pt>
                <c:pt idx="266">
                  <c:v>3724</c:v>
                </c:pt>
                <c:pt idx="267">
                  <c:v>3738</c:v>
                </c:pt>
                <c:pt idx="268">
                  <c:v>3752</c:v>
                </c:pt>
                <c:pt idx="269">
                  <c:v>3766</c:v>
                </c:pt>
                <c:pt idx="270">
                  <c:v>3780</c:v>
                </c:pt>
                <c:pt idx="271">
                  <c:v>3794</c:v>
                </c:pt>
                <c:pt idx="272">
                  <c:v>3808</c:v>
                </c:pt>
                <c:pt idx="273">
                  <c:v>3822</c:v>
                </c:pt>
                <c:pt idx="274">
                  <c:v>3836</c:v>
                </c:pt>
                <c:pt idx="275">
                  <c:v>3850</c:v>
                </c:pt>
                <c:pt idx="276">
                  <c:v>3864</c:v>
                </c:pt>
                <c:pt idx="277">
                  <c:v>3878</c:v>
                </c:pt>
                <c:pt idx="278">
                  <c:v>3892</c:v>
                </c:pt>
                <c:pt idx="279">
                  <c:v>3906</c:v>
                </c:pt>
                <c:pt idx="280">
                  <c:v>3920</c:v>
                </c:pt>
                <c:pt idx="281">
                  <c:v>3934</c:v>
                </c:pt>
                <c:pt idx="282">
                  <c:v>3948</c:v>
                </c:pt>
                <c:pt idx="283">
                  <c:v>3962</c:v>
                </c:pt>
                <c:pt idx="284">
                  <c:v>3976</c:v>
                </c:pt>
                <c:pt idx="285">
                  <c:v>3990</c:v>
                </c:pt>
                <c:pt idx="286">
                  <c:v>4004</c:v>
                </c:pt>
                <c:pt idx="287">
                  <c:v>4018</c:v>
                </c:pt>
                <c:pt idx="288">
                  <c:v>4032</c:v>
                </c:pt>
                <c:pt idx="289">
                  <c:v>4046</c:v>
                </c:pt>
                <c:pt idx="290">
                  <c:v>4060</c:v>
                </c:pt>
                <c:pt idx="291">
                  <c:v>4074</c:v>
                </c:pt>
                <c:pt idx="292">
                  <c:v>4088</c:v>
                </c:pt>
                <c:pt idx="293">
                  <c:v>4102</c:v>
                </c:pt>
                <c:pt idx="294">
                  <c:v>4116</c:v>
                </c:pt>
                <c:pt idx="295">
                  <c:v>4130</c:v>
                </c:pt>
                <c:pt idx="296">
                  <c:v>4144</c:v>
                </c:pt>
                <c:pt idx="297">
                  <c:v>4158</c:v>
                </c:pt>
                <c:pt idx="298">
                  <c:v>4172</c:v>
                </c:pt>
                <c:pt idx="299">
                  <c:v>4186</c:v>
                </c:pt>
                <c:pt idx="300">
                  <c:v>4200</c:v>
                </c:pt>
                <c:pt idx="301">
                  <c:v>4214</c:v>
                </c:pt>
                <c:pt idx="302">
                  <c:v>4228</c:v>
                </c:pt>
                <c:pt idx="303">
                  <c:v>4242</c:v>
                </c:pt>
                <c:pt idx="304">
                  <c:v>4256</c:v>
                </c:pt>
                <c:pt idx="305">
                  <c:v>4270</c:v>
                </c:pt>
                <c:pt idx="306">
                  <c:v>4284</c:v>
                </c:pt>
                <c:pt idx="307">
                  <c:v>4298</c:v>
                </c:pt>
                <c:pt idx="308">
                  <c:v>4312</c:v>
                </c:pt>
                <c:pt idx="309">
                  <c:v>4326</c:v>
                </c:pt>
                <c:pt idx="310">
                  <c:v>4340</c:v>
                </c:pt>
                <c:pt idx="311">
                  <c:v>4354</c:v>
                </c:pt>
                <c:pt idx="312">
                  <c:v>4368</c:v>
                </c:pt>
                <c:pt idx="313">
                  <c:v>4382</c:v>
                </c:pt>
                <c:pt idx="314">
                  <c:v>4396</c:v>
                </c:pt>
                <c:pt idx="315">
                  <c:v>4410</c:v>
                </c:pt>
                <c:pt idx="316">
                  <c:v>4424</c:v>
                </c:pt>
                <c:pt idx="317">
                  <c:v>4438</c:v>
                </c:pt>
                <c:pt idx="318">
                  <c:v>4452</c:v>
                </c:pt>
                <c:pt idx="319">
                  <c:v>4466</c:v>
                </c:pt>
                <c:pt idx="320">
                  <c:v>4480</c:v>
                </c:pt>
                <c:pt idx="321">
                  <c:v>4494</c:v>
                </c:pt>
                <c:pt idx="322">
                  <c:v>4508</c:v>
                </c:pt>
                <c:pt idx="323">
                  <c:v>4522</c:v>
                </c:pt>
                <c:pt idx="324">
                  <c:v>4536</c:v>
                </c:pt>
                <c:pt idx="325">
                  <c:v>4550</c:v>
                </c:pt>
                <c:pt idx="326">
                  <c:v>4564</c:v>
                </c:pt>
                <c:pt idx="327">
                  <c:v>4578</c:v>
                </c:pt>
                <c:pt idx="328">
                  <c:v>4592</c:v>
                </c:pt>
                <c:pt idx="329">
                  <c:v>4606</c:v>
                </c:pt>
                <c:pt idx="330">
                  <c:v>4620</c:v>
                </c:pt>
                <c:pt idx="331">
                  <c:v>4634</c:v>
                </c:pt>
                <c:pt idx="332">
                  <c:v>4648</c:v>
                </c:pt>
                <c:pt idx="333">
                  <c:v>4662</c:v>
                </c:pt>
                <c:pt idx="334">
                  <c:v>4676</c:v>
                </c:pt>
                <c:pt idx="335">
                  <c:v>4690</c:v>
                </c:pt>
                <c:pt idx="336">
                  <c:v>4704</c:v>
                </c:pt>
                <c:pt idx="337">
                  <c:v>4718</c:v>
                </c:pt>
                <c:pt idx="338">
                  <c:v>4732</c:v>
                </c:pt>
                <c:pt idx="339">
                  <c:v>4746</c:v>
                </c:pt>
                <c:pt idx="340">
                  <c:v>4760</c:v>
                </c:pt>
                <c:pt idx="341">
                  <c:v>4774</c:v>
                </c:pt>
                <c:pt idx="342">
                  <c:v>4788</c:v>
                </c:pt>
                <c:pt idx="343">
                  <c:v>4802</c:v>
                </c:pt>
                <c:pt idx="344">
                  <c:v>4816</c:v>
                </c:pt>
                <c:pt idx="345">
                  <c:v>4830</c:v>
                </c:pt>
                <c:pt idx="346">
                  <c:v>4844</c:v>
                </c:pt>
                <c:pt idx="347">
                  <c:v>4858</c:v>
                </c:pt>
                <c:pt idx="348">
                  <c:v>4872</c:v>
                </c:pt>
                <c:pt idx="349">
                  <c:v>4886</c:v>
                </c:pt>
                <c:pt idx="350">
                  <c:v>4900</c:v>
                </c:pt>
                <c:pt idx="351">
                  <c:v>4914</c:v>
                </c:pt>
                <c:pt idx="352">
                  <c:v>4928</c:v>
                </c:pt>
                <c:pt idx="353">
                  <c:v>4942</c:v>
                </c:pt>
                <c:pt idx="354">
                  <c:v>4956</c:v>
                </c:pt>
                <c:pt idx="355">
                  <c:v>4970</c:v>
                </c:pt>
                <c:pt idx="356">
                  <c:v>4984</c:v>
                </c:pt>
                <c:pt idx="357">
                  <c:v>4998</c:v>
                </c:pt>
                <c:pt idx="358">
                  <c:v>5012</c:v>
                </c:pt>
                <c:pt idx="359">
                  <c:v>5026</c:v>
                </c:pt>
                <c:pt idx="360">
                  <c:v>5040</c:v>
                </c:pt>
                <c:pt idx="361">
                  <c:v>5054</c:v>
                </c:pt>
                <c:pt idx="362">
                  <c:v>5068</c:v>
                </c:pt>
                <c:pt idx="363">
                  <c:v>5082</c:v>
                </c:pt>
                <c:pt idx="364">
                  <c:v>5096</c:v>
                </c:pt>
                <c:pt idx="365">
                  <c:v>5110</c:v>
                </c:pt>
                <c:pt idx="366">
                  <c:v>5124</c:v>
                </c:pt>
                <c:pt idx="367">
                  <c:v>5138</c:v>
                </c:pt>
                <c:pt idx="368">
                  <c:v>5152</c:v>
                </c:pt>
                <c:pt idx="369">
                  <c:v>5166</c:v>
                </c:pt>
                <c:pt idx="370">
                  <c:v>5180</c:v>
                </c:pt>
                <c:pt idx="371">
                  <c:v>5194</c:v>
                </c:pt>
                <c:pt idx="372">
                  <c:v>5208</c:v>
                </c:pt>
                <c:pt idx="373">
                  <c:v>5222</c:v>
                </c:pt>
                <c:pt idx="374">
                  <c:v>5236</c:v>
                </c:pt>
                <c:pt idx="375">
                  <c:v>5250</c:v>
                </c:pt>
                <c:pt idx="376">
                  <c:v>5264</c:v>
                </c:pt>
                <c:pt idx="377">
                  <c:v>5278</c:v>
                </c:pt>
                <c:pt idx="378">
                  <c:v>5292</c:v>
                </c:pt>
                <c:pt idx="379">
                  <c:v>5306</c:v>
                </c:pt>
                <c:pt idx="380">
                  <c:v>5320</c:v>
                </c:pt>
                <c:pt idx="381">
                  <c:v>5334</c:v>
                </c:pt>
                <c:pt idx="382">
                  <c:v>5348</c:v>
                </c:pt>
                <c:pt idx="383">
                  <c:v>5362</c:v>
                </c:pt>
                <c:pt idx="384">
                  <c:v>5376</c:v>
                </c:pt>
                <c:pt idx="385">
                  <c:v>5390</c:v>
                </c:pt>
                <c:pt idx="386">
                  <c:v>5404</c:v>
                </c:pt>
                <c:pt idx="387">
                  <c:v>5418</c:v>
                </c:pt>
                <c:pt idx="388">
                  <c:v>5432</c:v>
                </c:pt>
                <c:pt idx="389">
                  <c:v>5446</c:v>
                </c:pt>
                <c:pt idx="390">
                  <c:v>5460</c:v>
                </c:pt>
                <c:pt idx="391">
                  <c:v>5474</c:v>
                </c:pt>
                <c:pt idx="392">
                  <c:v>5488</c:v>
                </c:pt>
                <c:pt idx="393">
                  <c:v>5502</c:v>
                </c:pt>
                <c:pt idx="394">
                  <c:v>5516</c:v>
                </c:pt>
                <c:pt idx="395">
                  <c:v>5530</c:v>
                </c:pt>
                <c:pt idx="396">
                  <c:v>5544</c:v>
                </c:pt>
                <c:pt idx="397">
                  <c:v>5558</c:v>
                </c:pt>
                <c:pt idx="398">
                  <c:v>5572</c:v>
                </c:pt>
                <c:pt idx="399">
                  <c:v>5586</c:v>
                </c:pt>
                <c:pt idx="400">
                  <c:v>5600</c:v>
                </c:pt>
                <c:pt idx="401">
                  <c:v>5614</c:v>
                </c:pt>
                <c:pt idx="402">
                  <c:v>5628</c:v>
                </c:pt>
                <c:pt idx="403">
                  <c:v>5642</c:v>
                </c:pt>
                <c:pt idx="404">
                  <c:v>5656</c:v>
                </c:pt>
                <c:pt idx="405">
                  <c:v>5670</c:v>
                </c:pt>
                <c:pt idx="406">
                  <c:v>5684</c:v>
                </c:pt>
                <c:pt idx="407">
                  <c:v>5698</c:v>
                </c:pt>
                <c:pt idx="408">
                  <c:v>5712</c:v>
                </c:pt>
                <c:pt idx="409">
                  <c:v>5726</c:v>
                </c:pt>
                <c:pt idx="410">
                  <c:v>5740</c:v>
                </c:pt>
                <c:pt idx="411">
                  <c:v>5754</c:v>
                </c:pt>
                <c:pt idx="412">
                  <c:v>5768</c:v>
                </c:pt>
                <c:pt idx="413">
                  <c:v>5782</c:v>
                </c:pt>
                <c:pt idx="414">
                  <c:v>5796</c:v>
                </c:pt>
                <c:pt idx="415">
                  <c:v>5810</c:v>
                </c:pt>
                <c:pt idx="416">
                  <c:v>5824</c:v>
                </c:pt>
                <c:pt idx="417">
                  <c:v>5838</c:v>
                </c:pt>
                <c:pt idx="418">
                  <c:v>5852</c:v>
                </c:pt>
                <c:pt idx="419">
                  <c:v>5866</c:v>
                </c:pt>
                <c:pt idx="420">
                  <c:v>5880</c:v>
                </c:pt>
                <c:pt idx="421">
                  <c:v>5894</c:v>
                </c:pt>
                <c:pt idx="422">
                  <c:v>5908</c:v>
                </c:pt>
                <c:pt idx="423">
                  <c:v>5922</c:v>
                </c:pt>
                <c:pt idx="424">
                  <c:v>5936</c:v>
                </c:pt>
                <c:pt idx="425">
                  <c:v>5950</c:v>
                </c:pt>
                <c:pt idx="426">
                  <c:v>5964</c:v>
                </c:pt>
                <c:pt idx="427">
                  <c:v>5978</c:v>
                </c:pt>
                <c:pt idx="428">
                  <c:v>5992</c:v>
                </c:pt>
                <c:pt idx="429">
                  <c:v>6006</c:v>
                </c:pt>
                <c:pt idx="430">
                  <c:v>6020</c:v>
                </c:pt>
                <c:pt idx="431">
                  <c:v>6034</c:v>
                </c:pt>
                <c:pt idx="432">
                  <c:v>6048</c:v>
                </c:pt>
                <c:pt idx="433">
                  <c:v>6062</c:v>
                </c:pt>
                <c:pt idx="434">
                  <c:v>6076</c:v>
                </c:pt>
                <c:pt idx="435">
                  <c:v>6090</c:v>
                </c:pt>
                <c:pt idx="436">
                  <c:v>6104</c:v>
                </c:pt>
                <c:pt idx="437">
                  <c:v>6118</c:v>
                </c:pt>
                <c:pt idx="438">
                  <c:v>6132</c:v>
                </c:pt>
                <c:pt idx="439">
                  <c:v>6146</c:v>
                </c:pt>
                <c:pt idx="440">
                  <c:v>6160</c:v>
                </c:pt>
                <c:pt idx="441">
                  <c:v>6174</c:v>
                </c:pt>
                <c:pt idx="442">
                  <c:v>6188</c:v>
                </c:pt>
                <c:pt idx="443">
                  <c:v>6202</c:v>
                </c:pt>
                <c:pt idx="444">
                  <c:v>6216</c:v>
                </c:pt>
                <c:pt idx="445">
                  <c:v>6230</c:v>
                </c:pt>
                <c:pt idx="446">
                  <c:v>6244</c:v>
                </c:pt>
                <c:pt idx="447">
                  <c:v>6258</c:v>
                </c:pt>
                <c:pt idx="448">
                  <c:v>6272</c:v>
                </c:pt>
                <c:pt idx="449">
                  <c:v>6286</c:v>
                </c:pt>
                <c:pt idx="450">
                  <c:v>6300</c:v>
                </c:pt>
                <c:pt idx="451">
                  <c:v>6314</c:v>
                </c:pt>
                <c:pt idx="452">
                  <c:v>6328</c:v>
                </c:pt>
                <c:pt idx="453">
                  <c:v>6342</c:v>
                </c:pt>
                <c:pt idx="454">
                  <c:v>6356</c:v>
                </c:pt>
                <c:pt idx="455">
                  <c:v>6370</c:v>
                </c:pt>
                <c:pt idx="456">
                  <c:v>6384</c:v>
                </c:pt>
                <c:pt idx="457">
                  <c:v>6398</c:v>
                </c:pt>
                <c:pt idx="458">
                  <c:v>6412</c:v>
                </c:pt>
                <c:pt idx="459">
                  <c:v>6426</c:v>
                </c:pt>
                <c:pt idx="460">
                  <c:v>6440</c:v>
                </c:pt>
                <c:pt idx="461">
                  <c:v>6454</c:v>
                </c:pt>
                <c:pt idx="462">
                  <c:v>6468</c:v>
                </c:pt>
                <c:pt idx="463">
                  <c:v>6482</c:v>
                </c:pt>
                <c:pt idx="464">
                  <c:v>6496</c:v>
                </c:pt>
                <c:pt idx="465">
                  <c:v>6510</c:v>
                </c:pt>
                <c:pt idx="466">
                  <c:v>6524</c:v>
                </c:pt>
                <c:pt idx="467">
                  <c:v>6538</c:v>
                </c:pt>
                <c:pt idx="468">
                  <c:v>6552</c:v>
                </c:pt>
                <c:pt idx="469">
                  <c:v>6566</c:v>
                </c:pt>
                <c:pt idx="470">
                  <c:v>6580</c:v>
                </c:pt>
                <c:pt idx="471">
                  <c:v>6594</c:v>
                </c:pt>
                <c:pt idx="472">
                  <c:v>6608</c:v>
                </c:pt>
                <c:pt idx="473">
                  <c:v>6622</c:v>
                </c:pt>
                <c:pt idx="474">
                  <c:v>6636</c:v>
                </c:pt>
                <c:pt idx="475">
                  <c:v>6650</c:v>
                </c:pt>
                <c:pt idx="476">
                  <c:v>6664</c:v>
                </c:pt>
                <c:pt idx="477">
                  <c:v>6678</c:v>
                </c:pt>
                <c:pt idx="478">
                  <c:v>6692</c:v>
                </c:pt>
                <c:pt idx="479">
                  <c:v>6706</c:v>
                </c:pt>
                <c:pt idx="480">
                  <c:v>6720</c:v>
                </c:pt>
                <c:pt idx="481">
                  <c:v>6734</c:v>
                </c:pt>
                <c:pt idx="482">
                  <c:v>6748</c:v>
                </c:pt>
                <c:pt idx="483">
                  <c:v>6762</c:v>
                </c:pt>
                <c:pt idx="484">
                  <c:v>6776</c:v>
                </c:pt>
                <c:pt idx="485">
                  <c:v>6790</c:v>
                </c:pt>
                <c:pt idx="486">
                  <c:v>6804</c:v>
                </c:pt>
                <c:pt idx="487">
                  <c:v>6818</c:v>
                </c:pt>
                <c:pt idx="488">
                  <c:v>6832</c:v>
                </c:pt>
                <c:pt idx="489">
                  <c:v>6846</c:v>
                </c:pt>
                <c:pt idx="490">
                  <c:v>6860</c:v>
                </c:pt>
                <c:pt idx="491">
                  <c:v>6874</c:v>
                </c:pt>
                <c:pt idx="492">
                  <c:v>6888</c:v>
                </c:pt>
                <c:pt idx="493">
                  <c:v>6902</c:v>
                </c:pt>
                <c:pt idx="494">
                  <c:v>6916</c:v>
                </c:pt>
                <c:pt idx="495">
                  <c:v>6930</c:v>
                </c:pt>
                <c:pt idx="496">
                  <c:v>6944</c:v>
                </c:pt>
                <c:pt idx="497">
                  <c:v>6958</c:v>
                </c:pt>
                <c:pt idx="498">
                  <c:v>6972</c:v>
                </c:pt>
                <c:pt idx="499">
                  <c:v>6986</c:v>
                </c:pt>
                <c:pt idx="500">
                  <c:v>7000</c:v>
                </c:pt>
              </c:numCache>
            </c:numRef>
          </c:xVal>
          <c:yVal>
            <c:numRef>
              <c:f>'582.A1'!$Y$6:$Y$506</c:f>
              <c:numCache>
                <c:formatCode>0.00</c:formatCode>
                <c:ptCount val="501"/>
                <c:pt idx="0">
                  <c:v>0</c:v>
                </c:pt>
                <c:pt idx="1">
                  <c:v>2.163E-2</c:v>
                </c:pt>
                <c:pt idx="2">
                  <c:v>4.326E-2</c:v>
                </c:pt>
                <c:pt idx="3">
                  <c:v>6.4890000000000003E-2</c:v>
                </c:pt>
                <c:pt idx="4">
                  <c:v>8.652E-2</c:v>
                </c:pt>
                <c:pt idx="5">
                  <c:v>0.10815</c:v>
                </c:pt>
                <c:pt idx="6">
                  <c:v>0.12978000000000001</c:v>
                </c:pt>
                <c:pt idx="7">
                  <c:v>0.15140999999999999</c:v>
                </c:pt>
                <c:pt idx="8">
                  <c:v>0.17304</c:v>
                </c:pt>
                <c:pt idx="9">
                  <c:v>0.19466999999999998</c:v>
                </c:pt>
                <c:pt idx="10">
                  <c:v>0.21629999999999999</c:v>
                </c:pt>
                <c:pt idx="11">
                  <c:v>0.23793</c:v>
                </c:pt>
                <c:pt idx="12">
                  <c:v>0.25956000000000001</c:v>
                </c:pt>
                <c:pt idx="13">
                  <c:v>0.28119</c:v>
                </c:pt>
                <c:pt idx="14">
                  <c:v>0.30281999999999998</c:v>
                </c:pt>
                <c:pt idx="15">
                  <c:v>0.32444999999999996</c:v>
                </c:pt>
                <c:pt idx="16">
                  <c:v>0.34608</c:v>
                </c:pt>
                <c:pt idx="17">
                  <c:v>0.36770999999999998</c:v>
                </c:pt>
                <c:pt idx="18">
                  <c:v>0.38933999999999996</c:v>
                </c:pt>
                <c:pt idx="19">
                  <c:v>0.41097</c:v>
                </c:pt>
                <c:pt idx="20">
                  <c:v>0.43259999999999998</c:v>
                </c:pt>
                <c:pt idx="21">
                  <c:v>0.45422999999999997</c:v>
                </c:pt>
                <c:pt idx="22">
                  <c:v>0.47586000000000001</c:v>
                </c:pt>
                <c:pt idx="23">
                  <c:v>0.49748999999999999</c:v>
                </c:pt>
                <c:pt idx="24">
                  <c:v>0.51912000000000003</c:v>
                </c:pt>
                <c:pt idx="25">
                  <c:v>0.54074999999999995</c:v>
                </c:pt>
                <c:pt idx="26">
                  <c:v>0.56237999999999999</c:v>
                </c:pt>
                <c:pt idx="27">
                  <c:v>0.58401000000000003</c:v>
                </c:pt>
                <c:pt idx="28">
                  <c:v>0.60563999999999996</c:v>
                </c:pt>
                <c:pt idx="29">
                  <c:v>0.62726999999999999</c:v>
                </c:pt>
                <c:pt idx="30">
                  <c:v>0.64889999999999992</c:v>
                </c:pt>
                <c:pt idx="31">
                  <c:v>0.67052999999999996</c:v>
                </c:pt>
                <c:pt idx="32">
                  <c:v>0.69216</c:v>
                </c:pt>
                <c:pt idx="33">
                  <c:v>0.71378999999999992</c:v>
                </c:pt>
                <c:pt idx="34">
                  <c:v>0.73541999999999996</c:v>
                </c:pt>
                <c:pt idx="35">
                  <c:v>0.75705</c:v>
                </c:pt>
                <c:pt idx="36">
                  <c:v>0.77867999999999993</c:v>
                </c:pt>
                <c:pt idx="37">
                  <c:v>0.80030999999999997</c:v>
                </c:pt>
                <c:pt idx="38">
                  <c:v>0.82194</c:v>
                </c:pt>
                <c:pt idx="39">
                  <c:v>0.84356999999999993</c:v>
                </c:pt>
                <c:pt idx="40">
                  <c:v>0.86519999999999997</c:v>
                </c:pt>
                <c:pt idx="41">
                  <c:v>0.88683000000000001</c:v>
                </c:pt>
                <c:pt idx="42">
                  <c:v>0.90845999999999993</c:v>
                </c:pt>
                <c:pt idx="43">
                  <c:v>0.93008999999999997</c:v>
                </c:pt>
                <c:pt idx="44">
                  <c:v>0.95172000000000001</c:v>
                </c:pt>
                <c:pt idx="45">
                  <c:v>0.97334999999999994</c:v>
                </c:pt>
                <c:pt idx="46">
                  <c:v>0.99497999999999998</c:v>
                </c:pt>
                <c:pt idx="47">
                  <c:v>1.01661</c:v>
                </c:pt>
                <c:pt idx="48">
                  <c:v>1.0382400000000001</c:v>
                </c:pt>
                <c:pt idx="49">
                  <c:v>1.0598699999999999</c:v>
                </c:pt>
                <c:pt idx="50">
                  <c:v>1.0814999999999999</c:v>
                </c:pt>
                <c:pt idx="51">
                  <c:v>1.1031299999999999</c:v>
                </c:pt>
                <c:pt idx="52">
                  <c:v>1.12476</c:v>
                </c:pt>
                <c:pt idx="53">
                  <c:v>1.14639</c:v>
                </c:pt>
                <c:pt idx="54">
                  <c:v>1.1680200000000001</c:v>
                </c:pt>
                <c:pt idx="55">
                  <c:v>1.1896499999999999</c:v>
                </c:pt>
                <c:pt idx="56">
                  <c:v>1.2112799999999999</c:v>
                </c:pt>
                <c:pt idx="57">
                  <c:v>1.23291</c:v>
                </c:pt>
                <c:pt idx="58">
                  <c:v>1.25454</c:v>
                </c:pt>
                <c:pt idx="59">
                  <c:v>1.27617</c:v>
                </c:pt>
                <c:pt idx="60">
                  <c:v>1.2977999999999998</c:v>
                </c:pt>
                <c:pt idx="61">
                  <c:v>1.3194299999999999</c:v>
                </c:pt>
                <c:pt idx="62">
                  <c:v>1.3410599999999999</c:v>
                </c:pt>
                <c:pt idx="63">
                  <c:v>1.36269</c:v>
                </c:pt>
                <c:pt idx="64">
                  <c:v>1.38432</c:v>
                </c:pt>
                <c:pt idx="65">
                  <c:v>1.40595</c:v>
                </c:pt>
                <c:pt idx="66">
                  <c:v>1.4275799999999998</c:v>
                </c:pt>
                <c:pt idx="67">
                  <c:v>1.4492099999999999</c:v>
                </c:pt>
                <c:pt idx="68">
                  <c:v>1.4708399999999999</c:v>
                </c:pt>
                <c:pt idx="69">
                  <c:v>1.49247</c:v>
                </c:pt>
                <c:pt idx="70">
                  <c:v>1.5141</c:v>
                </c:pt>
                <c:pt idx="71">
                  <c:v>1.53573</c:v>
                </c:pt>
                <c:pt idx="72">
                  <c:v>1.5573599999999999</c:v>
                </c:pt>
                <c:pt idx="73">
                  <c:v>1.5789899999999999</c:v>
                </c:pt>
                <c:pt idx="74">
                  <c:v>1.6006199999999999</c:v>
                </c:pt>
                <c:pt idx="75">
                  <c:v>1.62225</c:v>
                </c:pt>
                <c:pt idx="76">
                  <c:v>1.64388</c:v>
                </c:pt>
                <c:pt idx="77">
                  <c:v>1.6655099999999998</c:v>
                </c:pt>
                <c:pt idx="78">
                  <c:v>1.6871399999999999</c:v>
                </c:pt>
                <c:pt idx="79">
                  <c:v>1.7087699999999999</c:v>
                </c:pt>
                <c:pt idx="80">
                  <c:v>1.7303999999999999</c:v>
                </c:pt>
                <c:pt idx="81">
                  <c:v>1.75203</c:v>
                </c:pt>
                <c:pt idx="82">
                  <c:v>1.77366</c:v>
                </c:pt>
                <c:pt idx="83">
                  <c:v>1.7952899999999998</c:v>
                </c:pt>
                <c:pt idx="84">
                  <c:v>1.8169199999999999</c:v>
                </c:pt>
                <c:pt idx="85">
                  <c:v>1.8385499999999999</c:v>
                </c:pt>
                <c:pt idx="86">
                  <c:v>1.8601799999999999</c:v>
                </c:pt>
                <c:pt idx="87">
                  <c:v>1.88181</c:v>
                </c:pt>
                <c:pt idx="88">
                  <c:v>1.90344</c:v>
                </c:pt>
                <c:pt idx="89">
                  <c:v>1.9250699999999998</c:v>
                </c:pt>
                <c:pt idx="90">
                  <c:v>1.9466999999999999</c:v>
                </c:pt>
                <c:pt idx="91">
                  <c:v>1.9683299999999999</c:v>
                </c:pt>
                <c:pt idx="92">
                  <c:v>1.98996</c:v>
                </c:pt>
                <c:pt idx="93">
                  <c:v>2.01159</c:v>
                </c:pt>
                <c:pt idx="94">
                  <c:v>2.03322</c:v>
                </c:pt>
                <c:pt idx="95">
                  <c:v>2.0548500000000001</c:v>
                </c:pt>
                <c:pt idx="96">
                  <c:v>2.0764800000000001</c:v>
                </c:pt>
                <c:pt idx="97">
                  <c:v>2.0981099999999997</c:v>
                </c:pt>
                <c:pt idx="98">
                  <c:v>2.1197399999999997</c:v>
                </c:pt>
                <c:pt idx="99">
                  <c:v>2.1413699999999998</c:v>
                </c:pt>
                <c:pt idx="100">
                  <c:v>2.1629999999999998</c:v>
                </c:pt>
                <c:pt idx="101">
                  <c:v>2.1846299999999998</c:v>
                </c:pt>
                <c:pt idx="102">
                  <c:v>2.2062599999999999</c:v>
                </c:pt>
                <c:pt idx="103">
                  <c:v>2.2278899999999999</c:v>
                </c:pt>
                <c:pt idx="104">
                  <c:v>2.24952</c:v>
                </c:pt>
                <c:pt idx="105">
                  <c:v>2.27115</c:v>
                </c:pt>
                <c:pt idx="106">
                  <c:v>2.29278</c:v>
                </c:pt>
                <c:pt idx="107">
                  <c:v>2.3144100000000001</c:v>
                </c:pt>
                <c:pt idx="108">
                  <c:v>3.0292319999999999</c:v>
                </c:pt>
                <c:pt idx="109">
                  <c:v>3.0528360000000001</c:v>
                </c:pt>
                <c:pt idx="110">
                  <c:v>3.0764399999999998</c:v>
                </c:pt>
                <c:pt idx="111">
                  <c:v>3.100044</c:v>
                </c:pt>
                <c:pt idx="112">
                  <c:v>3.1236479999999998</c:v>
                </c:pt>
                <c:pt idx="113">
                  <c:v>3.1472519999999999</c:v>
                </c:pt>
                <c:pt idx="114">
                  <c:v>3.1708560000000001</c:v>
                </c:pt>
                <c:pt idx="115">
                  <c:v>3.1944599999999999</c:v>
                </c:pt>
                <c:pt idx="116">
                  <c:v>3.218064</c:v>
                </c:pt>
                <c:pt idx="117">
                  <c:v>3.2416679999999998</c:v>
                </c:pt>
                <c:pt idx="118">
                  <c:v>3.265272</c:v>
                </c:pt>
                <c:pt idx="119">
                  <c:v>3.2888760000000001</c:v>
                </c:pt>
                <c:pt idx="120">
                  <c:v>3.3124799999999999</c:v>
                </c:pt>
                <c:pt idx="121">
                  <c:v>3.336084</c:v>
                </c:pt>
                <c:pt idx="122">
                  <c:v>3.3596879999999998</c:v>
                </c:pt>
                <c:pt idx="123">
                  <c:v>3.383292</c:v>
                </c:pt>
                <c:pt idx="124">
                  <c:v>3.4068960000000001</c:v>
                </c:pt>
                <c:pt idx="125">
                  <c:v>3.4304999999999999</c:v>
                </c:pt>
                <c:pt idx="126">
                  <c:v>3.4541040000000001</c:v>
                </c:pt>
                <c:pt idx="127">
                  <c:v>3.4777079999999998</c:v>
                </c:pt>
                <c:pt idx="128">
                  <c:v>3.501312</c:v>
                </c:pt>
                <c:pt idx="129">
                  <c:v>3.5249160000000002</c:v>
                </c:pt>
                <c:pt idx="130">
                  <c:v>3.5485199999999999</c:v>
                </c:pt>
                <c:pt idx="131">
                  <c:v>3.5721240000000001</c:v>
                </c:pt>
                <c:pt idx="132">
                  <c:v>3.5957279999999998</c:v>
                </c:pt>
                <c:pt idx="133">
                  <c:v>3.619332</c:v>
                </c:pt>
                <c:pt idx="134">
                  <c:v>3.6429360000000002</c:v>
                </c:pt>
                <c:pt idx="135">
                  <c:v>3.6665399999999999</c:v>
                </c:pt>
                <c:pt idx="136">
                  <c:v>3.6901440000000001</c:v>
                </c:pt>
                <c:pt idx="137">
                  <c:v>3.7137479999999998</c:v>
                </c:pt>
                <c:pt idx="138">
                  <c:v>3.737352</c:v>
                </c:pt>
                <c:pt idx="139">
                  <c:v>3.7609560000000002</c:v>
                </c:pt>
                <c:pt idx="140">
                  <c:v>3.7845599999999999</c:v>
                </c:pt>
                <c:pt idx="141">
                  <c:v>3.8081640000000001</c:v>
                </c:pt>
                <c:pt idx="142">
                  <c:v>3.8317679999999998</c:v>
                </c:pt>
                <c:pt idx="143">
                  <c:v>3.855372</c:v>
                </c:pt>
                <c:pt idx="144">
                  <c:v>3.8789760000000002</c:v>
                </c:pt>
                <c:pt idx="145">
                  <c:v>3.9025799999999999</c:v>
                </c:pt>
                <c:pt idx="146">
                  <c:v>3.9261840000000001</c:v>
                </c:pt>
                <c:pt idx="147">
                  <c:v>3.9497879999999999</c:v>
                </c:pt>
                <c:pt idx="148">
                  <c:v>3.973392</c:v>
                </c:pt>
                <c:pt idx="149">
                  <c:v>3.9969959999999998</c:v>
                </c:pt>
                <c:pt idx="150">
                  <c:v>4.0206</c:v>
                </c:pt>
                <c:pt idx="151">
                  <c:v>4.0442040000000006</c:v>
                </c:pt>
                <c:pt idx="152">
                  <c:v>4.0678079999999994</c:v>
                </c:pt>
                <c:pt idx="153">
                  <c:v>4.091412</c:v>
                </c:pt>
                <c:pt idx="154">
                  <c:v>4.1150159999999998</c:v>
                </c:pt>
                <c:pt idx="155">
                  <c:v>4.1386199999999995</c:v>
                </c:pt>
                <c:pt idx="156">
                  <c:v>4.1622240000000001</c:v>
                </c:pt>
                <c:pt idx="157">
                  <c:v>4.1858279999999999</c:v>
                </c:pt>
                <c:pt idx="158">
                  <c:v>4.2094319999999996</c:v>
                </c:pt>
                <c:pt idx="159">
                  <c:v>4.2330360000000002</c:v>
                </c:pt>
                <c:pt idx="160">
                  <c:v>4.25664</c:v>
                </c:pt>
                <c:pt idx="161">
                  <c:v>4.2802439999999997</c:v>
                </c:pt>
                <c:pt idx="162">
                  <c:v>4.3038480000000003</c:v>
                </c:pt>
                <c:pt idx="163">
                  <c:v>4.3274520000000001</c:v>
                </c:pt>
                <c:pt idx="164">
                  <c:v>4.3510559999999998</c:v>
                </c:pt>
                <c:pt idx="165">
                  <c:v>4.3746600000000004</c:v>
                </c:pt>
                <c:pt idx="166">
                  <c:v>4.3982640000000002</c:v>
                </c:pt>
                <c:pt idx="167">
                  <c:v>4.4218679999999999</c:v>
                </c:pt>
                <c:pt idx="168">
                  <c:v>4.4454720000000005</c:v>
                </c:pt>
                <c:pt idx="169">
                  <c:v>4.4690759999999994</c:v>
                </c:pt>
                <c:pt idx="170">
                  <c:v>4.49268</c:v>
                </c:pt>
                <c:pt idx="171">
                  <c:v>4.5162840000000006</c:v>
                </c:pt>
                <c:pt idx="172">
                  <c:v>4.5398879999999995</c:v>
                </c:pt>
                <c:pt idx="173">
                  <c:v>4.5634920000000001</c:v>
                </c:pt>
                <c:pt idx="174">
                  <c:v>4.5870960000000007</c:v>
                </c:pt>
                <c:pt idx="175">
                  <c:v>4.6106999999999996</c:v>
                </c:pt>
                <c:pt idx="176">
                  <c:v>4.6343040000000002</c:v>
                </c:pt>
                <c:pt idx="177">
                  <c:v>4.6579080000000008</c:v>
                </c:pt>
                <c:pt idx="178">
                  <c:v>4.6815119999999997</c:v>
                </c:pt>
                <c:pt idx="179">
                  <c:v>4.7051160000000003</c:v>
                </c:pt>
                <c:pt idx="180">
                  <c:v>4.7287199999999991</c:v>
                </c:pt>
                <c:pt idx="181">
                  <c:v>4.7523239999999998</c:v>
                </c:pt>
                <c:pt idx="182">
                  <c:v>4.7759280000000004</c:v>
                </c:pt>
                <c:pt idx="183">
                  <c:v>4.7995319999999992</c:v>
                </c:pt>
                <c:pt idx="184">
                  <c:v>4.8231359999999999</c:v>
                </c:pt>
                <c:pt idx="185">
                  <c:v>4.8467400000000005</c:v>
                </c:pt>
                <c:pt idx="186">
                  <c:v>4.8703439999999993</c:v>
                </c:pt>
                <c:pt idx="187">
                  <c:v>4.893948</c:v>
                </c:pt>
                <c:pt idx="188">
                  <c:v>4.9175520000000006</c:v>
                </c:pt>
                <c:pt idx="189">
                  <c:v>4.9411559999999994</c:v>
                </c:pt>
                <c:pt idx="190">
                  <c:v>4.9647600000000001</c:v>
                </c:pt>
                <c:pt idx="191">
                  <c:v>4.9883640000000007</c:v>
                </c:pt>
                <c:pt idx="192">
                  <c:v>5.0119679999999995</c:v>
                </c:pt>
                <c:pt idx="193">
                  <c:v>5.0355720000000002</c:v>
                </c:pt>
                <c:pt idx="194">
                  <c:v>5.0591760000000008</c:v>
                </c:pt>
                <c:pt idx="195">
                  <c:v>5.0827799999999996</c:v>
                </c:pt>
                <c:pt idx="196">
                  <c:v>5.1063840000000003</c:v>
                </c:pt>
                <c:pt idx="197">
                  <c:v>5.1299879999999991</c:v>
                </c:pt>
                <c:pt idx="198">
                  <c:v>5.1535919999999997</c:v>
                </c:pt>
                <c:pt idx="199">
                  <c:v>5.1771960000000004</c:v>
                </c:pt>
                <c:pt idx="200">
                  <c:v>5.2007999999999992</c:v>
                </c:pt>
                <c:pt idx="201">
                  <c:v>5.2244039999999998</c:v>
                </c:pt>
                <c:pt idx="202">
                  <c:v>5.2480080000000005</c:v>
                </c:pt>
                <c:pt idx="203">
                  <c:v>5.2716119999999993</c:v>
                </c:pt>
                <c:pt idx="204">
                  <c:v>5.2952159999999999</c:v>
                </c:pt>
                <c:pt idx="205">
                  <c:v>5.3188200000000005</c:v>
                </c:pt>
                <c:pt idx="206">
                  <c:v>5.3424239999999994</c:v>
                </c:pt>
                <c:pt idx="207">
                  <c:v>5.366028</c:v>
                </c:pt>
                <c:pt idx="208">
                  <c:v>5.3896320000000006</c:v>
                </c:pt>
                <c:pt idx="209">
                  <c:v>5.4132359999999995</c:v>
                </c:pt>
                <c:pt idx="210">
                  <c:v>5.4368400000000001</c:v>
                </c:pt>
                <c:pt idx="211">
                  <c:v>5.4604440000000007</c:v>
                </c:pt>
                <c:pt idx="212">
                  <c:v>5.4840479999999996</c:v>
                </c:pt>
                <c:pt idx="213">
                  <c:v>5.5076520000000002</c:v>
                </c:pt>
                <c:pt idx="214">
                  <c:v>5.5312560000000008</c:v>
                </c:pt>
                <c:pt idx="215">
                  <c:v>5.5548599999999997</c:v>
                </c:pt>
                <c:pt idx="216">
                  <c:v>5.5784640000000003</c:v>
                </c:pt>
                <c:pt idx="217">
                  <c:v>5.6020679999999992</c:v>
                </c:pt>
                <c:pt idx="218">
                  <c:v>5.6256719999999998</c:v>
                </c:pt>
                <c:pt idx="219">
                  <c:v>5.6492760000000004</c:v>
                </c:pt>
                <c:pt idx="220">
                  <c:v>5.6728799999999993</c:v>
                </c:pt>
                <c:pt idx="221">
                  <c:v>5.6964839999999999</c:v>
                </c:pt>
                <c:pt idx="222">
                  <c:v>5.7200880000000005</c:v>
                </c:pt>
                <c:pt idx="223">
                  <c:v>5.7436919999999994</c:v>
                </c:pt>
                <c:pt idx="224">
                  <c:v>5.767296</c:v>
                </c:pt>
                <c:pt idx="225">
                  <c:v>5.7909000000000006</c:v>
                </c:pt>
                <c:pt idx="226">
                  <c:v>5.8145039999999995</c:v>
                </c:pt>
                <c:pt idx="227">
                  <c:v>5.8381080000000001</c:v>
                </c:pt>
                <c:pt idx="228">
                  <c:v>5.8617120000000007</c:v>
                </c:pt>
                <c:pt idx="229">
                  <c:v>5.8853159999999995</c:v>
                </c:pt>
                <c:pt idx="230">
                  <c:v>5.9089200000000002</c:v>
                </c:pt>
                <c:pt idx="231">
                  <c:v>5.9325240000000008</c:v>
                </c:pt>
                <c:pt idx="232">
                  <c:v>5.9561279999999996</c:v>
                </c:pt>
                <c:pt idx="233">
                  <c:v>5.9797320000000003</c:v>
                </c:pt>
                <c:pt idx="234">
                  <c:v>6.0033359999999991</c:v>
                </c:pt>
                <c:pt idx="235">
                  <c:v>6.0269399999999997</c:v>
                </c:pt>
                <c:pt idx="236">
                  <c:v>6.0505440000000004</c:v>
                </c:pt>
                <c:pt idx="237">
                  <c:v>6.0741479999999992</c:v>
                </c:pt>
                <c:pt idx="238">
                  <c:v>6.0977519999999998</c:v>
                </c:pt>
                <c:pt idx="239">
                  <c:v>6.1213560000000005</c:v>
                </c:pt>
                <c:pt idx="240">
                  <c:v>6.1449599999999993</c:v>
                </c:pt>
                <c:pt idx="241">
                  <c:v>6.1685639999999999</c:v>
                </c:pt>
                <c:pt idx="242">
                  <c:v>6.1921680000000006</c:v>
                </c:pt>
                <c:pt idx="243">
                  <c:v>6.2157719999999994</c:v>
                </c:pt>
                <c:pt idx="244">
                  <c:v>6.239376</c:v>
                </c:pt>
                <c:pt idx="245">
                  <c:v>6.2629800000000007</c:v>
                </c:pt>
                <c:pt idx="246">
                  <c:v>6.2865839999999995</c:v>
                </c:pt>
                <c:pt idx="247">
                  <c:v>6.3101880000000001</c:v>
                </c:pt>
                <c:pt idx="248">
                  <c:v>6.3337920000000008</c:v>
                </c:pt>
                <c:pt idx="249">
                  <c:v>6.3573959999999996</c:v>
                </c:pt>
                <c:pt idx="250">
                  <c:v>6.3810000000000002</c:v>
                </c:pt>
                <c:pt idx="251">
                  <c:v>6.4046040000000009</c:v>
                </c:pt>
                <c:pt idx="252">
                  <c:v>6.4282079999999997</c:v>
                </c:pt>
                <c:pt idx="253">
                  <c:v>6.4518120000000003</c:v>
                </c:pt>
                <c:pt idx="254">
                  <c:v>6.4754159999999992</c:v>
                </c:pt>
                <c:pt idx="255">
                  <c:v>6.4990199999999998</c:v>
                </c:pt>
                <c:pt idx="256">
                  <c:v>6.5226240000000004</c:v>
                </c:pt>
                <c:pt idx="257">
                  <c:v>6.5462279999999993</c:v>
                </c:pt>
                <c:pt idx="258">
                  <c:v>6.5698319999999999</c:v>
                </c:pt>
                <c:pt idx="259">
                  <c:v>6.5934360000000005</c:v>
                </c:pt>
                <c:pt idx="260">
                  <c:v>6.6170399999999994</c:v>
                </c:pt>
                <c:pt idx="261">
                  <c:v>6.640644</c:v>
                </c:pt>
                <c:pt idx="262">
                  <c:v>6.6642480000000006</c:v>
                </c:pt>
                <c:pt idx="263">
                  <c:v>6.6878519999999995</c:v>
                </c:pt>
                <c:pt idx="264">
                  <c:v>6.7114560000000001</c:v>
                </c:pt>
                <c:pt idx="265">
                  <c:v>6.7350600000000007</c:v>
                </c:pt>
                <c:pt idx="266">
                  <c:v>6.7586639999999996</c:v>
                </c:pt>
                <c:pt idx="267">
                  <c:v>6.7822680000000002</c:v>
                </c:pt>
                <c:pt idx="268">
                  <c:v>6.8058720000000008</c:v>
                </c:pt>
                <c:pt idx="269">
                  <c:v>6.8294759999999997</c:v>
                </c:pt>
                <c:pt idx="270">
                  <c:v>6.8530800000000003</c:v>
                </c:pt>
                <c:pt idx="271">
                  <c:v>6.8766839999999991</c:v>
                </c:pt>
                <c:pt idx="272">
                  <c:v>6.9002879999999998</c:v>
                </c:pt>
                <c:pt idx="273">
                  <c:v>6.9238920000000004</c:v>
                </c:pt>
                <c:pt idx="274">
                  <c:v>6.9474959999999992</c:v>
                </c:pt>
                <c:pt idx="275">
                  <c:v>6.9710999999999999</c:v>
                </c:pt>
                <c:pt idx="276">
                  <c:v>6.9947040000000005</c:v>
                </c:pt>
                <c:pt idx="277">
                  <c:v>7.0183079999999993</c:v>
                </c:pt>
                <c:pt idx="278">
                  <c:v>7.0419119999999999</c:v>
                </c:pt>
                <c:pt idx="279">
                  <c:v>7.0655160000000006</c:v>
                </c:pt>
                <c:pt idx="280">
                  <c:v>7.0891199999999994</c:v>
                </c:pt>
                <c:pt idx="281">
                  <c:v>7.112724</c:v>
                </c:pt>
                <c:pt idx="282">
                  <c:v>7.1363280000000007</c:v>
                </c:pt>
                <c:pt idx="283">
                  <c:v>7.1599319999999995</c:v>
                </c:pt>
                <c:pt idx="284">
                  <c:v>7.1835360000000001</c:v>
                </c:pt>
                <c:pt idx="285">
                  <c:v>7.2071400000000008</c:v>
                </c:pt>
                <c:pt idx="286">
                  <c:v>7.2307439999999996</c:v>
                </c:pt>
                <c:pt idx="287">
                  <c:v>7.2543480000000002</c:v>
                </c:pt>
                <c:pt idx="288">
                  <c:v>7.2779520000000009</c:v>
                </c:pt>
                <c:pt idx="289">
                  <c:v>7.3015559999999997</c:v>
                </c:pt>
                <c:pt idx="290">
                  <c:v>7.3251600000000003</c:v>
                </c:pt>
                <c:pt idx="291">
                  <c:v>7.3487639999999992</c:v>
                </c:pt>
                <c:pt idx="292">
                  <c:v>7.3723679999999998</c:v>
                </c:pt>
                <c:pt idx="293">
                  <c:v>7.3959720000000004</c:v>
                </c:pt>
                <c:pt idx="294">
                  <c:v>7.4195759999999993</c:v>
                </c:pt>
                <c:pt idx="295">
                  <c:v>7.4431799999999999</c:v>
                </c:pt>
                <c:pt idx="296">
                  <c:v>7.4667840000000005</c:v>
                </c:pt>
                <c:pt idx="297">
                  <c:v>7.4903879999999994</c:v>
                </c:pt>
                <c:pt idx="298">
                  <c:v>7.513992</c:v>
                </c:pt>
                <c:pt idx="299">
                  <c:v>7.5375960000000006</c:v>
                </c:pt>
                <c:pt idx="300">
                  <c:v>7.5611999999999995</c:v>
                </c:pt>
                <c:pt idx="301">
                  <c:v>7.5848040000000001</c:v>
                </c:pt>
                <c:pt idx="302">
                  <c:v>7.6084080000000007</c:v>
                </c:pt>
                <c:pt idx="303">
                  <c:v>7.6320119999999996</c:v>
                </c:pt>
                <c:pt idx="304">
                  <c:v>7.6556160000000002</c:v>
                </c:pt>
                <c:pt idx="305">
                  <c:v>7.6792200000000008</c:v>
                </c:pt>
                <c:pt idx="306">
                  <c:v>7.7028239999999997</c:v>
                </c:pt>
                <c:pt idx="307">
                  <c:v>7.7264280000000003</c:v>
                </c:pt>
                <c:pt idx="308">
                  <c:v>7.7500319999999991</c:v>
                </c:pt>
                <c:pt idx="309">
                  <c:v>7.7736359999999998</c:v>
                </c:pt>
                <c:pt idx="310">
                  <c:v>7.7972400000000004</c:v>
                </c:pt>
                <c:pt idx="311">
                  <c:v>7.8208439999999992</c:v>
                </c:pt>
                <c:pt idx="312">
                  <c:v>7.8444479999999999</c:v>
                </c:pt>
                <c:pt idx="313">
                  <c:v>7.8680520000000005</c:v>
                </c:pt>
                <c:pt idx="314">
                  <c:v>7.8916559999999993</c:v>
                </c:pt>
                <c:pt idx="315">
                  <c:v>7.91526</c:v>
                </c:pt>
                <c:pt idx="316">
                  <c:v>7.9388640000000006</c:v>
                </c:pt>
                <c:pt idx="317">
                  <c:v>7.9624679999999994</c:v>
                </c:pt>
                <c:pt idx="318">
                  <c:v>7.9860720000000001</c:v>
                </c:pt>
                <c:pt idx="319">
                  <c:v>8.0096760000000007</c:v>
                </c:pt>
                <c:pt idx="320">
                  <c:v>8.0332799999999995</c:v>
                </c:pt>
                <c:pt idx="321">
                  <c:v>8.0568840000000002</c:v>
                </c:pt>
                <c:pt idx="322">
                  <c:v>8.0804880000000008</c:v>
                </c:pt>
                <c:pt idx="323">
                  <c:v>8.1040919999999996</c:v>
                </c:pt>
                <c:pt idx="324">
                  <c:v>8.1276960000000003</c:v>
                </c:pt>
                <c:pt idx="325">
                  <c:v>8.1512999999999991</c:v>
                </c:pt>
                <c:pt idx="326">
                  <c:v>8.1749039999999997</c:v>
                </c:pt>
                <c:pt idx="327">
                  <c:v>8.1985080000000004</c:v>
                </c:pt>
                <c:pt idx="328">
                  <c:v>8.2221119999999992</c:v>
                </c:pt>
                <c:pt idx="329">
                  <c:v>8.2457159999999998</c:v>
                </c:pt>
                <c:pt idx="330">
                  <c:v>8.2693200000000004</c:v>
                </c:pt>
                <c:pt idx="331">
                  <c:v>8.2929239999999993</c:v>
                </c:pt>
                <c:pt idx="332">
                  <c:v>8.3165279999999999</c:v>
                </c:pt>
                <c:pt idx="333">
                  <c:v>8.3401320000000005</c:v>
                </c:pt>
                <c:pt idx="334">
                  <c:v>8.3637359999999994</c:v>
                </c:pt>
                <c:pt idx="335">
                  <c:v>8.38734</c:v>
                </c:pt>
                <c:pt idx="336">
                  <c:v>8.4109440000000006</c:v>
                </c:pt>
                <c:pt idx="337">
                  <c:v>8.4345479999999995</c:v>
                </c:pt>
                <c:pt idx="338">
                  <c:v>8.4581520000000001</c:v>
                </c:pt>
                <c:pt idx="339">
                  <c:v>8.4817560000000007</c:v>
                </c:pt>
                <c:pt idx="340">
                  <c:v>8.5053599999999996</c:v>
                </c:pt>
                <c:pt idx="341">
                  <c:v>8.5289640000000002</c:v>
                </c:pt>
                <c:pt idx="342">
                  <c:v>8.5525680000000008</c:v>
                </c:pt>
                <c:pt idx="343">
                  <c:v>8.5761719999999997</c:v>
                </c:pt>
                <c:pt idx="344">
                  <c:v>8.5997760000000003</c:v>
                </c:pt>
                <c:pt idx="345">
                  <c:v>8.6233800000000009</c:v>
                </c:pt>
                <c:pt idx="346">
                  <c:v>8.6469839999999998</c:v>
                </c:pt>
                <c:pt idx="347">
                  <c:v>8.6705880000000004</c:v>
                </c:pt>
                <c:pt idx="348">
                  <c:v>8.694192000000001</c:v>
                </c:pt>
                <c:pt idx="349">
                  <c:v>8.7177959999999999</c:v>
                </c:pt>
                <c:pt idx="350">
                  <c:v>8.7414000000000005</c:v>
                </c:pt>
                <c:pt idx="351">
                  <c:v>8.7650040000000011</c:v>
                </c:pt>
                <c:pt idx="352">
                  <c:v>8.788608</c:v>
                </c:pt>
                <c:pt idx="353">
                  <c:v>8.8122120000000006</c:v>
                </c:pt>
                <c:pt idx="354">
                  <c:v>8.8358160000000012</c:v>
                </c:pt>
                <c:pt idx="355">
                  <c:v>8.8594200000000001</c:v>
                </c:pt>
                <c:pt idx="356">
                  <c:v>8.8830240000000007</c:v>
                </c:pt>
                <c:pt idx="357">
                  <c:v>8.9066279999999995</c:v>
                </c:pt>
                <c:pt idx="358">
                  <c:v>8.9302320000000002</c:v>
                </c:pt>
                <c:pt idx="359">
                  <c:v>8.9538360000000008</c:v>
                </c:pt>
                <c:pt idx="360">
                  <c:v>8.9774399999999996</c:v>
                </c:pt>
                <c:pt idx="361">
                  <c:v>9.0010440000000003</c:v>
                </c:pt>
                <c:pt idx="362">
                  <c:v>9.0246480000000009</c:v>
                </c:pt>
                <c:pt idx="363">
                  <c:v>9.0482519999999997</c:v>
                </c:pt>
                <c:pt idx="364">
                  <c:v>9.0718560000000004</c:v>
                </c:pt>
                <c:pt idx="365">
                  <c:v>9.095460000000001</c:v>
                </c:pt>
                <c:pt idx="366">
                  <c:v>9.1190639999999998</c:v>
                </c:pt>
                <c:pt idx="367">
                  <c:v>9.1426680000000005</c:v>
                </c:pt>
                <c:pt idx="368">
                  <c:v>9.1662720000000011</c:v>
                </c:pt>
                <c:pt idx="369">
                  <c:v>9.1898759999999999</c:v>
                </c:pt>
                <c:pt idx="370">
                  <c:v>9.2134800000000006</c:v>
                </c:pt>
                <c:pt idx="371">
                  <c:v>9.2370840000000012</c:v>
                </c:pt>
                <c:pt idx="372">
                  <c:v>9.260688</c:v>
                </c:pt>
                <c:pt idx="373">
                  <c:v>9.2842920000000007</c:v>
                </c:pt>
                <c:pt idx="374">
                  <c:v>9.3078960000000013</c:v>
                </c:pt>
                <c:pt idx="375">
                  <c:v>9.3315000000000001</c:v>
                </c:pt>
                <c:pt idx="376">
                  <c:v>9.3551040000000008</c:v>
                </c:pt>
                <c:pt idx="377">
                  <c:v>9.3787079999999996</c:v>
                </c:pt>
                <c:pt idx="378">
                  <c:v>9.4023120000000002</c:v>
                </c:pt>
                <c:pt idx="379">
                  <c:v>9.4259160000000008</c:v>
                </c:pt>
                <c:pt idx="380">
                  <c:v>9.4495199999999997</c:v>
                </c:pt>
                <c:pt idx="381">
                  <c:v>9.4731240000000003</c:v>
                </c:pt>
                <c:pt idx="382">
                  <c:v>9.4967280000000009</c:v>
                </c:pt>
                <c:pt idx="383">
                  <c:v>9.5203319999999998</c:v>
                </c:pt>
                <c:pt idx="384">
                  <c:v>9.5439360000000004</c:v>
                </c:pt>
                <c:pt idx="385">
                  <c:v>9.567540000000001</c:v>
                </c:pt>
                <c:pt idx="386">
                  <c:v>9.5911439999999999</c:v>
                </c:pt>
                <c:pt idx="387">
                  <c:v>9.6147480000000005</c:v>
                </c:pt>
                <c:pt idx="388">
                  <c:v>9.6383520000000011</c:v>
                </c:pt>
                <c:pt idx="389">
                  <c:v>9.661956</c:v>
                </c:pt>
                <c:pt idx="390">
                  <c:v>9.6855600000000006</c:v>
                </c:pt>
                <c:pt idx="391">
                  <c:v>9.7091640000000012</c:v>
                </c:pt>
                <c:pt idx="392">
                  <c:v>9.7327680000000001</c:v>
                </c:pt>
                <c:pt idx="393">
                  <c:v>9.7563720000000007</c:v>
                </c:pt>
                <c:pt idx="394">
                  <c:v>9.7799759999999996</c:v>
                </c:pt>
                <c:pt idx="395">
                  <c:v>9.8035800000000002</c:v>
                </c:pt>
                <c:pt idx="396">
                  <c:v>9.8271840000000008</c:v>
                </c:pt>
                <c:pt idx="397">
                  <c:v>9.8507879999999997</c:v>
                </c:pt>
                <c:pt idx="398">
                  <c:v>9.8743920000000003</c:v>
                </c:pt>
                <c:pt idx="399">
                  <c:v>9.8979960000000009</c:v>
                </c:pt>
                <c:pt idx="400">
                  <c:v>9.9215999999999998</c:v>
                </c:pt>
                <c:pt idx="401">
                  <c:v>9.9452040000000004</c:v>
                </c:pt>
                <c:pt idx="402">
                  <c:v>9.968808000000001</c:v>
                </c:pt>
                <c:pt idx="403">
                  <c:v>9.9924119999999998</c:v>
                </c:pt>
                <c:pt idx="404">
                  <c:v>10.016016</c:v>
                </c:pt>
                <c:pt idx="405">
                  <c:v>10.039620000000001</c:v>
                </c:pt>
                <c:pt idx="406">
                  <c:v>10.063224</c:v>
                </c:pt>
                <c:pt idx="407">
                  <c:v>10.086828000000001</c:v>
                </c:pt>
                <c:pt idx="408">
                  <c:v>10.110432000000001</c:v>
                </c:pt>
                <c:pt idx="409">
                  <c:v>10.134036</c:v>
                </c:pt>
                <c:pt idx="410">
                  <c:v>10.157640000000001</c:v>
                </c:pt>
                <c:pt idx="411">
                  <c:v>10.181244000000001</c:v>
                </c:pt>
                <c:pt idx="412">
                  <c:v>10.204848</c:v>
                </c:pt>
                <c:pt idx="413">
                  <c:v>10.228452000000001</c:v>
                </c:pt>
                <c:pt idx="414">
                  <c:v>10.252056</c:v>
                </c:pt>
                <c:pt idx="415">
                  <c:v>10.27566</c:v>
                </c:pt>
                <c:pt idx="416">
                  <c:v>10.299264000000001</c:v>
                </c:pt>
                <c:pt idx="417">
                  <c:v>10.322868</c:v>
                </c:pt>
                <c:pt idx="418">
                  <c:v>10.346472</c:v>
                </c:pt>
                <c:pt idx="419">
                  <c:v>10.370076000000001</c:v>
                </c:pt>
                <c:pt idx="420">
                  <c:v>10.39368</c:v>
                </c:pt>
                <c:pt idx="421">
                  <c:v>10.417284</c:v>
                </c:pt>
                <c:pt idx="422">
                  <c:v>10.440888000000001</c:v>
                </c:pt>
                <c:pt idx="423">
                  <c:v>10.464492</c:v>
                </c:pt>
                <c:pt idx="424">
                  <c:v>10.488096000000001</c:v>
                </c:pt>
                <c:pt idx="425">
                  <c:v>10.511700000000001</c:v>
                </c:pt>
                <c:pt idx="426">
                  <c:v>10.535304</c:v>
                </c:pt>
                <c:pt idx="427">
                  <c:v>10.558908000000001</c:v>
                </c:pt>
                <c:pt idx="428">
                  <c:v>10.582512000000001</c:v>
                </c:pt>
                <c:pt idx="429">
                  <c:v>10.606116</c:v>
                </c:pt>
                <c:pt idx="430">
                  <c:v>10.629720000000001</c:v>
                </c:pt>
                <c:pt idx="431">
                  <c:v>10.653324</c:v>
                </c:pt>
                <c:pt idx="432">
                  <c:v>10.676928</c:v>
                </c:pt>
                <c:pt idx="433">
                  <c:v>10.700532000000001</c:v>
                </c:pt>
                <c:pt idx="434">
                  <c:v>10.724136</c:v>
                </c:pt>
                <c:pt idx="435">
                  <c:v>10.74774</c:v>
                </c:pt>
                <c:pt idx="436">
                  <c:v>10.771344000000001</c:v>
                </c:pt>
                <c:pt idx="437">
                  <c:v>10.794948</c:v>
                </c:pt>
                <c:pt idx="438">
                  <c:v>10.818552</c:v>
                </c:pt>
                <c:pt idx="439">
                  <c:v>10.842156000000001</c:v>
                </c:pt>
                <c:pt idx="440">
                  <c:v>10.86576</c:v>
                </c:pt>
                <c:pt idx="441">
                  <c:v>10.889364</c:v>
                </c:pt>
                <c:pt idx="442">
                  <c:v>10.912968000000001</c:v>
                </c:pt>
                <c:pt idx="443">
                  <c:v>10.936572</c:v>
                </c:pt>
                <c:pt idx="444">
                  <c:v>10.960176000000001</c:v>
                </c:pt>
                <c:pt idx="445">
                  <c:v>10.983780000000001</c:v>
                </c:pt>
                <c:pt idx="446">
                  <c:v>11.007384</c:v>
                </c:pt>
                <c:pt idx="447">
                  <c:v>11.030988000000001</c:v>
                </c:pt>
                <c:pt idx="448">
                  <c:v>11.054592</c:v>
                </c:pt>
                <c:pt idx="449">
                  <c:v>11.078196</c:v>
                </c:pt>
                <c:pt idx="450">
                  <c:v>11.101800000000001</c:v>
                </c:pt>
                <c:pt idx="451">
                  <c:v>11.125404</c:v>
                </c:pt>
                <c:pt idx="452">
                  <c:v>11.149008</c:v>
                </c:pt>
                <c:pt idx="453">
                  <c:v>11.172612000000001</c:v>
                </c:pt>
                <c:pt idx="454">
                  <c:v>11.196216</c:v>
                </c:pt>
                <c:pt idx="455">
                  <c:v>11.21982</c:v>
                </c:pt>
                <c:pt idx="456">
                  <c:v>11.243424000000001</c:v>
                </c:pt>
                <c:pt idx="457">
                  <c:v>11.267028</c:v>
                </c:pt>
                <c:pt idx="458">
                  <c:v>11.290632</c:v>
                </c:pt>
                <c:pt idx="459">
                  <c:v>11.314236000000001</c:v>
                </c:pt>
                <c:pt idx="460">
                  <c:v>11.33784</c:v>
                </c:pt>
                <c:pt idx="461">
                  <c:v>11.361444000000001</c:v>
                </c:pt>
                <c:pt idx="462">
                  <c:v>11.385048000000001</c:v>
                </c:pt>
                <c:pt idx="463">
                  <c:v>11.408652</c:v>
                </c:pt>
                <c:pt idx="464">
                  <c:v>11.432256000000001</c:v>
                </c:pt>
                <c:pt idx="465">
                  <c:v>11.455860000000001</c:v>
                </c:pt>
                <c:pt idx="466">
                  <c:v>11.479464</c:v>
                </c:pt>
                <c:pt idx="467">
                  <c:v>11.503068000000001</c:v>
                </c:pt>
                <c:pt idx="468">
                  <c:v>11.526672</c:v>
                </c:pt>
                <c:pt idx="469">
                  <c:v>11.550276</c:v>
                </c:pt>
                <c:pt idx="470">
                  <c:v>11.573880000000001</c:v>
                </c:pt>
                <c:pt idx="471">
                  <c:v>11.597484</c:v>
                </c:pt>
                <c:pt idx="472">
                  <c:v>11.621088</c:v>
                </c:pt>
                <c:pt idx="473">
                  <c:v>11.644692000000001</c:v>
                </c:pt>
                <c:pt idx="474">
                  <c:v>11.668296</c:v>
                </c:pt>
                <c:pt idx="475">
                  <c:v>11.6919</c:v>
                </c:pt>
                <c:pt idx="476">
                  <c:v>11.715504000000001</c:v>
                </c:pt>
                <c:pt idx="477">
                  <c:v>11.739108</c:v>
                </c:pt>
                <c:pt idx="478">
                  <c:v>11.762712000000001</c:v>
                </c:pt>
                <c:pt idx="479">
                  <c:v>11.786316000000001</c:v>
                </c:pt>
                <c:pt idx="480">
                  <c:v>11.80992</c:v>
                </c:pt>
                <c:pt idx="481">
                  <c:v>11.833524000000001</c:v>
                </c:pt>
                <c:pt idx="482">
                  <c:v>11.857128000000001</c:v>
                </c:pt>
                <c:pt idx="483">
                  <c:v>11.880732</c:v>
                </c:pt>
                <c:pt idx="484">
                  <c:v>11.904336000000001</c:v>
                </c:pt>
                <c:pt idx="485">
                  <c:v>11.92794</c:v>
                </c:pt>
                <c:pt idx="486">
                  <c:v>11.951544</c:v>
                </c:pt>
                <c:pt idx="487">
                  <c:v>11.975148000000001</c:v>
                </c:pt>
                <c:pt idx="488">
                  <c:v>11.998752</c:v>
                </c:pt>
                <c:pt idx="489">
                  <c:v>12.022356</c:v>
                </c:pt>
                <c:pt idx="490">
                  <c:v>12.045960000000001</c:v>
                </c:pt>
                <c:pt idx="491">
                  <c:v>12.069564</c:v>
                </c:pt>
                <c:pt idx="492">
                  <c:v>12.093168</c:v>
                </c:pt>
                <c:pt idx="493">
                  <c:v>12.116772000000001</c:v>
                </c:pt>
                <c:pt idx="494">
                  <c:v>12.140376</c:v>
                </c:pt>
                <c:pt idx="495">
                  <c:v>12.16398</c:v>
                </c:pt>
                <c:pt idx="496">
                  <c:v>12.187584000000001</c:v>
                </c:pt>
                <c:pt idx="497">
                  <c:v>12.211188</c:v>
                </c:pt>
                <c:pt idx="498">
                  <c:v>12.234792000000001</c:v>
                </c:pt>
                <c:pt idx="499">
                  <c:v>12.258396000000001</c:v>
                </c:pt>
                <c:pt idx="500">
                  <c:v>12.282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428-41A4-A198-1444BF2082AC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43E64A4-9299-446C-A5F7-8228DDF6164D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3428-41A4-A198-1444BF2082A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6527789-DFBD-43AF-B67D-13613893413C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3428-41A4-A198-1444BF2082A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044347E-BC8A-4548-BCA9-CF9772AC4A24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3428-41A4-A198-1444BF2082A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D8AB98B-D1A1-4215-B40E-F2A7B666EEFD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3428-41A4-A198-1444BF2082A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3428-41A4-A198-1444BF2082A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3428-41A4-A198-1444BF2082A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3428-41A4-A198-1444BF2082AC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'582.A1'!$K$9:$K$15</c:f>
              <c:numCache>
                <c:formatCode>General</c:formatCode>
                <c:ptCount val="7"/>
                <c:pt idx="0">
                  <c:v>3337</c:v>
                </c:pt>
                <c:pt idx="1">
                  <c:v>3327</c:v>
                </c:pt>
                <c:pt idx="2">
                  <c:v>3624</c:v>
                </c:pt>
                <c:pt idx="3">
                  <c:v>3530</c:v>
                </c:pt>
              </c:numCache>
            </c:numRef>
          </c:xVal>
          <c:yVal>
            <c:numRef>
              <c:f>'582.A1'!$L$9:$L$15</c:f>
              <c:numCache>
                <c:formatCode>0.00</c:formatCode>
                <c:ptCount val="7"/>
                <c:pt idx="0">
                  <c:v>6.1061820000000004</c:v>
                </c:pt>
                <c:pt idx="1">
                  <c:v>6.0893219999999992</c:v>
                </c:pt>
                <c:pt idx="2">
                  <c:v>6.5900639999999999</c:v>
                </c:pt>
                <c:pt idx="3">
                  <c:v>6.4315800000000003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'582.A1'!$I$9:$I$15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3428-41A4-A198-1444BF2082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07161120552816"/>
          <c:y val="0.1440490872507616"/>
          <c:w val="0.778568188373849"/>
          <c:h val="0.670704302447173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'700.A0'!$Y$5</c:f>
              <c:strCache>
                <c:ptCount val="1"/>
                <c:pt idx="0">
                  <c:v>ÉTC</c:v>
                </c:pt>
              </c:strCache>
            </c:strRef>
          </c:tx>
          <c:spPr>
            <a:ln w="38100"/>
          </c:spPr>
          <c:marker>
            <c:symbol val="none"/>
          </c:marker>
          <c:xVal>
            <c:numRef>
              <c:f>'700.A0'!$X$6:$X$506</c:f>
              <c:numCache>
                <c:formatCode>General</c:formatCode>
                <c:ptCount val="501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12</c:v>
                </c:pt>
                <c:pt idx="4">
                  <c:v>16</c:v>
                </c:pt>
                <c:pt idx="5">
                  <c:v>20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40</c:v>
                </c:pt>
                <c:pt idx="11">
                  <c:v>44</c:v>
                </c:pt>
                <c:pt idx="12">
                  <c:v>48</c:v>
                </c:pt>
                <c:pt idx="13">
                  <c:v>52</c:v>
                </c:pt>
                <c:pt idx="14">
                  <c:v>56</c:v>
                </c:pt>
                <c:pt idx="15">
                  <c:v>60</c:v>
                </c:pt>
                <c:pt idx="16">
                  <c:v>64</c:v>
                </c:pt>
                <c:pt idx="17">
                  <c:v>68</c:v>
                </c:pt>
                <c:pt idx="18">
                  <c:v>72</c:v>
                </c:pt>
                <c:pt idx="19">
                  <c:v>76</c:v>
                </c:pt>
                <c:pt idx="20">
                  <c:v>80</c:v>
                </c:pt>
                <c:pt idx="21">
                  <c:v>84</c:v>
                </c:pt>
                <c:pt idx="22">
                  <c:v>88</c:v>
                </c:pt>
                <c:pt idx="23">
                  <c:v>92</c:v>
                </c:pt>
                <c:pt idx="24">
                  <c:v>96</c:v>
                </c:pt>
                <c:pt idx="25">
                  <c:v>100</c:v>
                </c:pt>
                <c:pt idx="26">
                  <c:v>104</c:v>
                </c:pt>
                <c:pt idx="27">
                  <c:v>108</c:v>
                </c:pt>
                <c:pt idx="28">
                  <c:v>112</c:v>
                </c:pt>
                <c:pt idx="29">
                  <c:v>116</c:v>
                </c:pt>
                <c:pt idx="30">
                  <c:v>120</c:v>
                </c:pt>
                <c:pt idx="31">
                  <c:v>124</c:v>
                </c:pt>
                <c:pt idx="32">
                  <c:v>128</c:v>
                </c:pt>
                <c:pt idx="33">
                  <c:v>132</c:v>
                </c:pt>
                <c:pt idx="34">
                  <c:v>136</c:v>
                </c:pt>
                <c:pt idx="35">
                  <c:v>140</c:v>
                </c:pt>
                <c:pt idx="36">
                  <c:v>144</c:v>
                </c:pt>
                <c:pt idx="37">
                  <c:v>148</c:v>
                </c:pt>
                <c:pt idx="38">
                  <c:v>152</c:v>
                </c:pt>
                <c:pt idx="39">
                  <c:v>156</c:v>
                </c:pt>
                <c:pt idx="40">
                  <c:v>160</c:v>
                </c:pt>
                <c:pt idx="41">
                  <c:v>164</c:v>
                </c:pt>
                <c:pt idx="42">
                  <c:v>168</c:v>
                </c:pt>
                <c:pt idx="43">
                  <c:v>172</c:v>
                </c:pt>
                <c:pt idx="44">
                  <c:v>176</c:v>
                </c:pt>
                <c:pt idx="45">
                  <c:v>180</c:v>
                </c:pt>
                <c:pt idx="46">
                  <c:v>184</c:v>
                </c:pt>
                <c:pt idx="47">
                  <c:v>188</c:v>
                </c:pt>
                <c:pt idx="48">
                  <c:v>192</c:v>
                </c:pt>
                <c:pt idx="49">
                  <c:v>196</c:v>
                </c:pt>
                <c:pt idx="50">
                  <c:v>200</c:v>
                </c:pt>
                <c:pt idx="51">
                  <c:v>204</c:v>
                </c:pt>
                <c:pt idx="52">
                  <c:v>208</c:v>
                </c:pt>
                <c:pt idx="53">
                  <c:v>212</c:v>
                </c:pt>
                <c:pt idx="54">
                  <c:v>216</c:v>
                </c:pt>
                <c:pt idx="55">
                  <c:v>220</c:v>
                </c:pt>
                <c:pt idx="56">
                  <c:v>224</c:v>
                </c:pt>
                <c:pt idx="57">
                  <c:v>228</c:v>
                </c:pt>
                <c:pt idx="58">
                  <c:v>232</c:v>
                </c:pt>
                <c:pt idx="59">
                  <c:v>236</c:v>
                </c:pt>
                <c:pt idx="60">
                  <c:v>240</c:v>
                </c:pt>
                <c:pt idx="61">
                  <c:v>244</c:v>
                </c:pt>
                <c:pt idx="62">
                  <c:v>248</c:v>
                </c:pt>
                <c:pt idx="63">
                  <c:v>252</c:v>
                </c:pt>
                <c:pt idx="64">
                  <c:v>256</c:v>
                </c:pt>
                <c:pt idx="65">
                  <c:v>260</c:v>
                </c:pt>
                <c:pt idx="66">
                  <c:v>264</c:v>
                </c:pt>
                <c:pt idx="67">
                  <c:v>268</c:v>
                </c:pt>
                <c:pt idx="68">
                  <c:v>272</c:v>
                </c:pt>
                <c:pt idx="69">
                  <c:v>276</c:v>
                </c:pt>
                <c:pt idx="70">
                  <c:v>280</c:v>
                </c:pt>
                <c:pt idx="71">
                  <c:v>284</c:v>
                </c:pt>
                <c:pt idx="72">
                  <c:v>288</c:v>
                </c:pt>
                <c:pt idx="73">
                  <c:v>292</c:v>
                </c:pt>
                <c:pt idx="74">
                  <c:v>296</c:v>
                </c:pt>
                <c:pt idx="75">
                  <c:v>300</c:v>
                </c:pt>
                <c:pt idx="76">
                  <c:v>304</c:v>
                </c:pt>
                <c:pt idx="77">
                  <c:v>308</c:v>
                </c:pt>
                <c:pt idx="78">
                  <c:v>312</c:v>
                </c:pt>
                <c:pt idx="79">
                  <c:v>316</c:v>
                </c:pt>
                <c:pt idx="80">
                  <c:v>320</c:v>
                </c:pt>
                <c:pt idx="81">
                  <c:v>324</c:v>
                </c:pt>
                <c:pt idx="82">
                  <c:v>328</c:v>
                </c:pt>
                <c:pt idx="83">
                  <c:v>332</c:v>
                </c:pt>
                <c:pt idx="84">
                  <c:v>336</c:v>
                </c:pt>
                <c:pt idx="85">
                  <c:v>340</c:v>
                </c:pt>
                <c:pt idx="86">
                  <c:v>344</c:v>
                </c:pt>
                <c:pt idx="87">
                  <c:v>348</c:v>
                </c:pt>
                <c:pt idx="88">
                  <c:v>352</c:v>
                </c:pt>
                <c:pt idx="89">
                  <c:v>356</c:v>
                </c:pt>
                <c:pt idx="90">
                  <c:v>360</c:v>
                </c:pt>
                <c:pt idx="91">
                  <c:v>364</c:v>
                </c:pt>
                <c:pt idx="92">
                  <c:v>368</c:v>
                </c:pt>
                <c:pt idx="93">
                  <c:v>372</c:v>
                </c:pt>
                <c:pt idx="94">
                  <c:v>376</c:v>
                </c:pt>
                <c:pt idx="95">
                  <c:v>380</c:v>
                </c:pt>
                <c:pt idx="96">
                  <c:v>384</c:v>
                </c:pt>
                <c:pt idx="97">
                  <c:v>388</c:v>
                </c:pt>
                <c:pt idx="98">
                  <c:v>392</c:v>
                </c:pt>
                <c:pt idx="99">
                  <c:v>396</c:v>
                </c:pt>
                <c:pt idx="100">
                  <c:v>400</c:v>
                </c:pt>
                <c:pt idx="101">
                  <c:v>404</c:v>
                </c:pt>
                <c:pt idx="102">
                  <c:v>408</c:v>
                </c:pt>
                <c:pt idx="103">
                  <c:v>412</c:v>
                </c:pt>
                <c:pt idx="104">
                  <c:v>416</c:v>
                </c:pt>
                <c:pt idx="105">
                  <c:v>420</c:v>
                </c:pt>
                <c:pt idx="106">
                  <c:v>424</c:v>
                </c:pt>
                <c:pt idx="107">
                  <c:v>428</c:v>
                </c:pt>
                <c:pt idx="108">
                  <c:v>432</c:v>
                </c:pt>
                <c:pt idx="109">
                  <c:v>436</c:v>
                </c:pt>
                <c:pt idx="110">
                  <c:v>440</c:v>
                </c:pt>
                <c:pt idx="111">
                  <c:v>444</c:v>
                </c:pt>
                <c:pt idx="112">
                  <c:v>448</c:v>
                </c:pt>
                <c:pt idx="113">
                  <c:v>452</c:v>
                </c:pt>
                <c:pt idx="114">
                  <c:v>456</c:v>
                </c:pt>
                <c:pt idx="115">
                  <c:v>460</c:v>
                </c:pt>
                <c:pt idx="116">
                  <c:v>464</c:v>
                </c:pt>
                <c:pt idx="117">
                  <c:v>468</c:v>
                </c:pt>
                <c:pt idx="118">
                  <c:v>472</c:v>
                </c:pt>
                <c:pt idx="119">
                  <c:v>476</c:v>
                </c:pt>
                <c:pt idx="120">
                  <c:v>480</c:v>
                </c:pt>
                <c:pt idx="121">
                  <c:v>484</c:v>
                </c:pt>
                <c:pt idx="122">
                  <c:v>488</c:v>
                </c:pt>
                <c:pt idx="123">
                  <c:v>492</c:v>
                </c:pt>
                <c:pt idx="124">
                  <c:v>496</c:v>
                </c:pt>
                <c:pt idx="125">
                  <c:v>500</c:v>
                </c:pt>
                <c:pt idx="126">
                  <c:v>504</c:v>
                </c:pt>
                <c:pt idx="127">
                  <c:v>508</c:v>
                </c:pt>
                <c:pt idx="128">
                  <c:v>512</c:v>
                </c:pt>
                <c:pt idx="129">
                  <c:v>516</c:v>
                </c:pt>
                <c:pt idx="130">
                  <c:v>520</c:v>
                </c:pt>
                <c:pt idx="131">
                  <c:v>524</c:v>
                </c:pt>
                <c:pt idx="132">
                  <c:v>528</c:v>
                </c:pt>
                <c:pt idx="133">
                  <c:v>532</c:v>
                </c:pt>
                <c:pt idx="134">
                  <c:v>536</c:v>
                </c:pt>
                <c:pt idx="135">
                  <c:v>540</c:v>
                </c:pt>
                <c:pt idx="136">
                  <c:v>544</c:v>
                </c:pt>
                <c:pt idx="137">
                  <c:v>548</c:v>
                </c:pt>
                <c:pt idx="138">
                  <c:v>552</c:v>
                </c:pt>
                <c:pt idx="139">
                  <c:v>556</c:v>
                </c:pt>
                <c:pt idx="140">
                  <c:v>560</c:v>
                </c:pt>
                <c:pt idx="141">
                  <c:v>564</c:v>
                </c:pt>
                <c:pt idx="142">
                  <c:v>568</c:v>
                </c:pt>
                <c:pt idx="143">
                  <c:v>572</c:v>
                </c:pt>
                <c:pt idx="144">
                  <c:v>576</c:v>
                </c:pt>
                <c:pt idx="145">
                  <c:v>580</c:v>
                </c:pt>
                <c:pt idx="146">
                  <c:v>584</c:v>
                </c:pt>
                <c:pt idx="147">
                  <c:v>588</c:v>
                </c:pt>
                <c:pt idx="148">
                  <c:v>592</c:v>
                </c:pt>
                <c:pt idx="149">
                  <c:v>596</c:v>
                </c:pt>
                <c:pt idx="150">
                  <c:v>600</c:v>
                </c:pt>
                <c:pt idx="151">
                  <c:v>604</c:v>
                </c:pt>
                <c:pt idx="152">
                  <c:v>608</c:v>
                </c:pt>
                <c:pt idx="153">
                  <c:v>612</c:v>
                </c:pt>
                <c:pt idx="154">
                  <c:v>616</c:v>
                </c:pt>
                <c:pt idx="155">
                  <c:v>620</c:v>
                </c:pt>
                <c:pt idx="156">
                  <c:v>624</c:v>
                </c:pt>
                <c:pt idx="157">
                  <c:v>628</c:v>
                </c:pt>
                <c:pt idx="158">
                  <c:v>632</c:v>
                </c:pt>
                <c:pt idx="159">
                  <c:v>636</c:v>
                </c:pt>
                <c:pt idx="160">
                  <c:v>640</c:v>
                </c:pt>
                <c:pt idx="161">
                  <c:v>644</c:v>
                </c:pt>
                <c:pt idx="162">
                  <c:v>648</c:v>
                </c:pt>
                <c:pt idx="163">
                  <c:v>652</c:v>
                </c:pt>
                <c:pt idx="164">
                  <c:v>656</c:v>
                </c:pt>
                <c:pt idx="165">
                  <c:v>660</c:v>
                </c:pt>
                <c:pt idx="166">
                  <c:v>664</c:v>
                </c:pt>
                <c:pt idx="167">
                  <c:v>668</c:v>
                </c:pt>
                <c:pt idx="168">
                  <c:v>672</c:v>
                </c:pt>
                <c:pt idx="169">
                  <c:v>676</c:v>
                </c:pt>
                <c:pt idx="170">
                  <c:v>680</c:v>
                </c:pt>
                <c:pt idx="171">
                  <c:v>684</c:v>
                </c:pt>
                <c:pt idx="172">
                  <c:v>688</c:v>
                </c:pt>
                <c:pt idx="173">
                  <c:v>692</c:v>
                </c:pt>
                <c:pt idx="174">
                  <c:v>696</c:v>
                </c:pt>
                <c:pt idx="175">
                  <c:v>700</c:v>
                </c:pt>
                <c:pt idx="176">
                  <c:v>704</c:v>
                </c:pt>
                <c:pt idx="177">
                  <c:v>708</c:v>
                </c:pt>
                <c:pt idx="178">
                  <c:v>712</c:v>
                </c:pt>
                <c:pt idx="179">
                  <c:v>716</c:v>
                </c:pt>
                <c:pt idx="180">
                  <c:v>720</c:v>
                </c:pt>
                <c:pt idx="181">
                  <c:v>724</c:v>
                </c:pt>
                <c:pt idx="182">
                  <c:v>728</c:v>
                </c:pt>
                <c:pt idx="183">
                  <c:v>732</c:v>
                </c:pt>
                <c:pt idx="184">
                  <c:v>736</c:v>
                </c:pt>
                <c:pt idx="185">
                  <c:v>740</c:v>
                </c:pt>
                <c:pt idx="186">
                  <c:v>744</c:v>
                </c:pt>
                <c:pt idx="187">
                  <c:v>748</c:v>
                </c:pt>
                <c:pt idx="188">
                  <c:v>752</c:v>
                </c:pt>
                <c:pt idx="189">
                  <c:v>756</c:v>
                </c:pt>
                <c:pt idx="190">
                  <c:v>760</c:v>
                </c:pt>
                <c:pt idx="191">
                  <c:v>764</c:v>
                </c:pt>
                <c:pt idx="192">
                  <c:v>768</c:v>
                </c:pt>
                <c:pt idx="193">
                  <c:v>772</c:v>
                </c:pt>
                <c:pt idx="194">
                  <c:v>776</c:v>
                </c:pt>
                <c:pt idx="195">
                  <c:v>780</c:v>
                </c:pt>
                <c:pt idx="196">
                  <c:v>784</c:v>
                </c:pt>
                <c:pt idx="197">
                  <c:v>788</c:v>
                </c:pt>
                <c:pt idx="198">
                  <c:v>792</c:v>
                </c:pt>
                <c:pt idx="199">
                  <c:v>796</c:v>
                </c:pt>
                <c:pt idx="200">
                  <c:v>800</c:v>
                </c:pt>
                <c:pt idx="201">
                  <c:v>804</c:v>
                </c:pt>
                <c:pt idx="202">
                  <c:v>808</c:v>
                </c:pt>
                <c:pt idx="203">
                  <c:v>812</c:v>
                </c:pt>
                <c:pt idx="204">
                  <c:v>816</c:v>
                </c:pt>
                <c:pt idx="205">
                  <c:v>820</c:v>
                </c:pt>
                <c:pt idx="206">
                  <c:v>824</c:v>
                </c:pt>
                <c:pt idx="207">
                  <c:v>828</c:v>
                </c:pt>
                <c:pt idx="208">
                  <c:v>832</c:v>
                </c:pt>
                <c:pt idx="209">
                  <c:v>836</c:v>
                </c:pt>
                <c:pt idx="210">
                  <c:v>840</c:v>
                </c:pt>
                <c:pt idx="211">
                  <c:v>844</c:v>
                </c:pt>
                <c:pt idx="212">
                  <c:v>848</c:v>
                </c:pt>
                <c:pt idx="213">
                  <c:v>852</c:v>
                </c:pt>
                <c:pt idx="214">
                  <c:v>856</c:v>
                </c:pt>
                <c:pt idx="215">
                  <c:v>860</c:v>
                </c:pt>
                <c:pt idx="216">
                  <c:v>864</c:v>
                </c:pt>
                <c:pt idx="217">
                  <c:v>868</c:v>
                </c:pt>
                <c:pt idx="218">
                  <c:v>872</c:v>
                </c:pt>
                <c:pt idx="219">
                  <c:v>876</c:v>
                </c:pt>
                <c:pt idx="220">
                  <c:v>880</c:v>
                </c:pt>
                <c:pt idx="221">
                  <c:v>884</c:v>
                </c:pt>
                <c:pt idx="222">
                  <c:v>888</c:v>
                </c:pt>
                <c:pt idx="223">
                  <c:v>892</c:v>
                </c:pt>
                <c:pt idx="224">
                  <c:v>896</c:v>
                </c:pt>
                <c:pt idx="225">
                  <c:v>900</c:v>
                </c:pt>
                <c:pt idx="226">
                  <c:v>904</c:v>
                </c:pt>
                <c:pt idx="227">
                  <c:v>908</c:v>
                </c:pt>
                <c:pt idx="228">
                  <c:v>912</c:v>
                </c:pt>
                <c:pt idx="229">
                  <c:v>916</c:v>
                </c:pt>
                <c:pt idx="230">
                  <c:v>920</c:v>
                </c:pt>
                <c:pt idx="231">
                  <c:v>924</c:v>
                </c:pt>
                <c:pt idx="232">
                  <c:v>928</c:v>
                </c:pt>
                <c:pt idx="233">
                  <c:v>932</c:v>
                </c:pt>
                <c:pt idx="234">
                  <c:v>936</c:v>
                </c:pt>
                <c:pt idx="235">
                  <c:v>940</c:v>
                </c:pt>
                <c:pt idx="236">
                  <c:v>944</c:v>
                </c:pt>
                <c:pt idx="237">
                  <c:v>948</c:v>
                </c:pt>
                <c:pt idx="238">
                  <c:v>952</c:v>
                </c:pt>
                <c:pt idx="239">
                  <c:v>956</c:v>
                </c:pt>
                <c:pt idx="240">
                  <c:v>960</c:v>
                </c:pt>
                <c:pt idx="241">
                  <c:v>964</c:v>
                </c:pt>
                <c:pt idx="242">
                  <c:v>968</c:v>
                </c:pt>
                <c:pt idx="243">
                  <c:v>972</c:v>
                </c:pt>
                <c:pt idx="244">
                  <c:v>976</c:v>
                </c:pt>
                <c:pt idx="245">
                  <c:v>980</c:v>
                </c:pt>
                <c:pt idx="246">
                  <c:v>984</c:v>
                </c:pt>
                <c:pt idx="247">
                  <c:v>988</c:v>
                </c:pt>
                <c:pt idx="248">
                  <c:v>992</c:v>
                </c:pt>
                <c:pt idx="249">
                  <c:v>996</c:v>
                </c:pt>
                <c:pt idx="250">
                  <c:v>1000</c:v>
                </c:pt>
                <c:pt idx="251">
                  <c:v>1004</c:v>
                </c:pt>
                <c:pt idx="252">
                  <c:v>1008</c:v>
                </c:pt>
                <c:pt idx="253">
                  <c:v>1012</c:v>
                </c:pt>
                <c:pt idx="254">
                  <c:v>1016</c:v>
                </c:pt>
                <c:pt idx="255">
                  <c:v>1020</c:v>
                </c:pt>
                <c:pt idx="256">
                  <c:v>1024</c:v>
                </c:pt>
                <c:pt idx="257">
                  <c:v>1028</c:v>
                </c:pt>
                <c:pt idx="258">
                  <c:v>1032</c:v>
                </c:pt>
                <c:pt idx="259">
                  <c:v>1036</c:v>
                </c:pt>
                <c:pt idx="260">
                  <c:v>1040</c:v>
                </c:pt>
                <c:pt idx="261">
                  <c:v>1044</c:v>
                </c:pt>
                <c:pt idx="262">
                  <c:v>1048</c:v>
                </c:pt>
                <c:pt idx="263">
                  <c:v>1052</c:v>
                </c:pt>
                <c:pt idx="264">
                  <c:v>1056</c:v>
                </c:pt>
                <c:pt idx="265">
                  <c:v>1060</c:v>
                </c:pt>
                <c:pt idx="266">
                  <c:v>1064</c:v>
                </c:pt>
                <c:pt idx="267">
                  <c:v>1068</c:v>
                </c:pt>
                <c:pt idx="268">
                  <c:v>1072</c:v>
                </c:pt>
                <c:pt idx="269">
                  <c:v>1076</c:v>
                </c:pt>
                <c:pt idx="270">
                  <c:v>1080</c:v>
                </c:pt>
                <c:pt idx="271">
                  <c:v>1084</c:v>
                </c:pt>
                <c:pt idx="272">
                  <c:v>1088</c:v>
                </c:pt>
                <c:pt idx="273">
                  <c:v>1092</c:v>
                </c:pt>
                <c:pt idx="274">
                  <c:v>1096</c:v>
                </c:pt>
                <c:pt idx="275">
                  <c:v>1100</c:v>
                </c:pt>
                <c:pt idx="276">
                  <c:v>1104</c:v>
                </c:pt>
                <c:pt idx="277">
                  <c:v>1108</c:v>
                </c:pt>
                <c:pt idx="278">
                  <c:v>1112</c:v>
                </c:pt>
                <c:pt idx="279">
                  <c:v>1116</c:v>
                </c:pt>
                <c:pt idx="280">
                  <c:v>1120</c:v>
                </c:pt>
                <c:pt idx="281">
                  <c:v>1124</c:v>
                </c:pt>
                <c:pt idx="282">
                  <c:v>1128</c:v>
                </c:pt>
                <c:pt idx="283">
                  <c:v>1132</c:v>
                </c:pt>
                <c:pt idx="284">
                  <c:v>1136</c:v>
                </c:pt>
                <c:pt idx="285">
                  <c:v>1140</c:v>
                </c:pt>
                <c:pt idx="286">
                  <c:v>1144</c:v>
                </c:pt>
                <c:pt idx="287">
                  <c:v>1148</c:v>
                </c:pt>
                <c:pt idx="288">
                  <c:v>1152</c:v>
                </c:pt>
                <c:pt idx="289">
                  <c:v>1156</c:v>
                </c:pt>
                <c:pt idx="290">
                  <c:v>1160</c:v>
                </c:pt>
                <c:pt idx="291">
                  <c:v>1164</c:v>
                </c:pt>
                <c:pt idx="292">
                  <c:v>1168</c:v>
                </c:pt>
                <c:pt idx="293">
                  <c:v>1172</c:v>
                </c:pt>
                <c:pt idx="294">
                  <c:v>1176</c:v>
                </c:pt>
                <c:pt idx="295">
                  <c:v>1180</c:v>
                </c:pt>
                <c:pt idx="296">
                  <c:v>1184</c:v>
                </c:pt>
                <c:pt idx="297">
                  <c:v>1188</c:v>
                </c:pt>
                <c:pt idx="298">
                  <c:v>1192</c:v>
                </c:pt>
                <c:pt idx="299">
                  <c:v>1196</c:v>
                </c:pt>
                <c:pt idx="300">
                  <c:v>1200</c:v>
                </c:pt>
                <c:pt idx="301">
                  <c:v>1204</c:v>
                </c:pt>
                <c:pt idx="302">
                  <c:v>1208</c:v>
                </c:pt>
                <c:pt idx="303">
                  <c:v>1212</c:v>
                </c:pt>
                <c:pt idx="304">
                  <c:v>1216</c:v>
                </c:pt>
                <c:pt idx="305">
                  <c:v>1220</c:v>
                </c:pt>
                <c:pt idx="306">
                  <c:v>1224</c:v>
                </c:pt>
                <c:pt idx="307">
                  <c:v>1228</c:v>
                </c:pt>
                <c:pt idx="308">
                  <c:v>1232</c:v>
                </c:pt>
                <c:pt idx="309">
                  <c:v>1236</c:v>
                </c:pt>
                <c:pt idx="310">
                  <c:v>1240</c:v>
                </c:pt>
                <c:pt idx="311">
                  <c:v>1244</c:v>
                </c:pt>
                <c:pt idx="312">
                  <c:v>1248</c:v>
                </c:pt>
                <c:pt idx="313">
                  <c:v>1252</c:v>
                </c:pt>
                <c:pt idx="314">
                  <c:v>1256</c:v>
                </c:pt>
                <c:pt idx="315">
                  <c:v>1260</c:v>
                </c:pt>
                <c:pt idx="316">
                  <c:v>1264</c:v>
                </c:pt>
                <c:pt idx="317">
                  <c:v>1268</c:v>
                </c:pt>
                <c:pt idx="318">
                  <c:v>1272</c:v>
                </c:pt>
                <c:pt idx="319">
                  <c:v>1276</c:v>
                </c:pt>
                <c:pt idx="320">
                  <c:v>1280</c:v>
                </c:pt>
                <c:pt idx="321">
                  <c:v>1284</c:v>
                </c:pt>
                <c:pt idx="322">
                  <c:v>1288</c:v>
                </c:pt>
                <c:pt idx="323">
                  <c:v>1292</c:v>
                </c:pt>
                <c:pt idx="324">
                  <c:v>1296</c:v>
                </c:pt>
                <c:pt idx="325">
                  <c:v>1300</c:v>
                </c:pt>
                <c:pt idx="326">
                  <c:v>1304</c:v>
                </c:pt>
                <c:pt idx="327">
                  <c:v>1308</c:v>
                </c:pt>
                <c:pt idx="328">
                  <c:v>1312</c:v>
                </c:pt>
                <c:pt idx="329">
                  <c:v>1316</c:v>
                </c:pt>
                <c:pt idx="330">
                  <c:v>1320</c:v>
                </c:pt>
                <c:pt idx="331">
                  <c:v>1324</c:v>
                </c:pt>
                <c:pt idx="332">
                  <c:v>1328</c:v>
                </c:pt>
                <c:pt idx="333">
                  <c:v>1332</c:v>
                </c:pt>
                <c:pt idx="334">
                  <c:v>1336</c:v>
                </c:pt>
                <c:pt idx="335">
                  <c:v>1340</c:v>
                </c:pt>
                <c:pt idx="336">
                  <c:v>1344</c:v>
                </c:pt>
                <c:pt idx="337">
                  <c:v>1348</c:v>
                </c:pt>
                <c:pt idx="338">
                  <c:v>1352</c:v>
                </c:pt>
                <c:pt idx="339">
                  <c:v>1356</c:v>
                </c:pt>
                <c:pt idx="340">
                  <c:v>1360</c:v>
                </c:pt>
                <c:pt idx="341">
                  <c:v>1364</c:v>
                </c:pt>
                <c:pt idx="342">
                  <c:v>1368</c:v>
                </c:pt>
                <c:pt idx="343">
                  <c:v>1372</c:v>
                </c:pt>
                <c:pt idx="344">
                  <c:v>1376</c:v>
                </c:pt>
                <c:pt idx="345">
                  <c:v>1380</c:v>
                </c:pt>
                <c:pt idx="346">
                  <c:v>1384</c:v>
                </c:pt>
                <c:pt idx="347">
                  <c:v>1388</c:v>
                </c:pt>
                <c:pt idx="348">
                  <c:v>1392</c:v>
                </c:pt>
                <c:pt idx="349">
                  <c:v>1396</c:v>
                </c:pt>
                <c:pt idx="350">
                  <c:v>1400</c:v>
                </c:pt>
                <c:pt idx="351">
                  <c:v>1404</c:v>
                </c:pt>
                <c:pt idx="352">
                  <c:v>1408</c:v>
                </c:pt>
                <c:pt idx="353">
                  <c:v>1412</c:v>
                </c:pt>
                <c:pt idx="354">
                  <c:v>1416</c:v>
                </c:pt>
                <c:pt idx="355">
                  <c:v>1420</c:v>
                </c:pt>
                <c:pt idx="356">
                  <c:v>1424</c:v>
                </c:pt>
                <c:pt idx="357">
                  <c:v>1428</c:v>
                </c:pt>
                <c:pt idx="358">
                  <c:v>1432</c:v>
                </c:pt>
                <c:pt idx="359">
                  <c:v>1436</c:v>
                </c:pt>
                <c:pt idx="360">
                  <c:v>1440</c:v>
                </c:pt>
                <c:pt idx="361">
                  <c:v>1444</c:v>
                </c:pt>
                <c:pt idx="362">
                  <c:v>1448</c:v>
                </c:pt>
                <c:pt idx="363">
                  <c:v>1452</c:v>
                </c:pt>
                <c:pt idx="364">
                  <c:v>1456</c:v>
                </c:pt>
                <c:pt idx="365">
                  <c:v>1460</c:v>
                </c:pt>
                <c:pt idx="366">
                  <c:v>1464</c:v>
                </c:pt>
                <c:pt idx="367">
                  <c:v>1468</c:v>
                </c:pt>
                <c:pt idx="368">
                  <c:v>1472</c:v>
                </c:pt>
                <c:pt idx="369">
                  <c:v>1476</c:v>
                </c:pt>
                <c:pt idx="370">
                  <c:v>1480</c:v>
                </c:pt>
                <c:pt idx="371">
                  <c:v>1484</c:v>
                </c:pt>
                <c:pt idx="372">
                  <c:v>1488</c:v>
                </c:pt>
                <c:pt idx="373">
                  <c:v>1492</c:v>
                </c:pt>
                <c:pt idx="374">
                  <c:v>1496</c:v>
                </c:pt>
                <c:pt idx="375">
                  <c:v>1500</c:v>
                </c:pt>
                <c:pt idx="376">
                  <c:v>1504</c:v>
                </c:pt>
                <c:pt idx="377">
                  <c:v>1508</c:v>
                </c:pt>
                <c:pt idx="378">
                  <c:v>1512</c:v>
                </c:pt>
                <c:pt idx="379">
                  <c:v>1516</c:v>
                </c:pt>
                <c:pt idx="380">
                  <c:v>1520</c:v>
                </c:pt>
                <c:pt idx="381">
                  <c:v>1524</c:v>
                </c:pt>
                <c:pt idx="382">
                  <c:v>1528</c:v>
                </c:pt>
                <c:pt idx="383">
                  <c:v>1532</c:v>
                </c:pt>
                <c:pt idx="384">
                  <c:v>1536</c:v>
                </c:pt>
                <c:pt idx="385">
                  <c:v>1540</c:v>
                </c:pt>
                <c:pt idx="386">
                  <c:v>1544</c:v>
                </c:pt>
                <c:pt idx="387">
                  <c:v>1548</c:v>
                </c:pt>
                <c:pt idx="388">
                  <c:v>1552</c:v>
                </c:pt>
                <c:pt idx="389">
                  <c:v>1556</c:v>
                </c:pt>
                <c:pt idx="390">
                  <c:v>1560</c:v>
                </c:pt>
                <c:pt idx="391">
                  <c:v>1564</c:v>
                </c:pt>
                <c:pt idx="392">
                  <c:v>1568</c:v>
                </c:pt>
                <c:pt idx="393">
                  <c:v>1572</c:v>
                </c:pt>
                <c:pt idx="394">
                  <c:v>1576</c:v>
                </c:pt>
                <c:pt idx="395">
                  <c:v>1580</c:v>
                </c:pt>
                <c:pt idx="396">
                  <c:v>1584</c:v>
                </c:pt>
                <c:pt idx="397">
                  <c:v>1588</c:v>
                </c:pt>
                <c:pt idx="398">
                  <c:v>1592</c:v>
                </c:pt>
                <c:pt idx="399">
                  <c:v>1596</c:v>
                </c:pt>
                <c:pt idx="400">
                  <c:v>1600</c:v>
                </c:pt>
                <c:pt idx="401">
                  <c:v>1604</c:v>
                </c:pt>
                <c:pt idx="402">
                  <c:v>1608</c:v>
                </c:pt>
                <c:pt idx="403">
                  <c:v>1612</c:v>
                </c:pt>
                <c:pt idx="404">
                  <c:v>1616</c:v>
                </c:pt>
                <c:pt idx="405">
                  <c:v>1620</c:v>
                </c:pt>
                <c:pt idx="406">
                  <c:v>1624</c:v>
                </c:pt>
                <c:pt idx="407">
                  <c:v>1628</c:v>
                </c:pt>
                <c:pt idx="408">
                  <c:v>1632</c:v>
                </c:pt>
                <c:pt idx="409">
                  <c:v>1636</c:v>
                </c:pt>
                <c:pt idx="410">
                  <c:v>1640</c:v>
                </c:pt>
                <c:pt idx="411">
                  <c:v>1644</c:v>
                </c:pt>
                <c:pt idx="412">
                  <c:v>1648</c:v>
                </c:pt>
                <c:pt idx="413">
                  <c:v>1652</c:v>
                </c:pt>
                <c:pt idx="414">
                  <c:v>1656</c:v>
                </c:pt>
                <c:pt idx="415">
                  <c:v>1660</c:v>
                </c:pt>
                <c:pt idx="416">
                  <c:v>1664</c:v>
                </c:pt>
                <c:pt idx="417">
                  <c:v>1668</c:v>
                </c:pt>
                <c:pt idx="418">
                  <c:v>1672</c:v>
                </c:pt>
                <c:pt idx="419">
                  <c:v>1676</c:v>
                </c:pt>
                <c:pt idx="420">
                  <c:v>1680</c:v>
                </c:pt>
                <c:pt idx="421">
                  <c:v>1684</c:v>
                </c:pt>
                <c:pt idx="422">
                  <c:v>1688</c:v>
                </c:pt>
                <c:pt idx="423">
                  <c:v>1692</c:v>
                </c:pt>
                <c:pt idx="424">
                  <c:v>1696</c:v>
                </c:pt>
                <c:pt idx="425">
                  <c:v>1700</c:v>
                </c:pt>
                <c:pt idx="426">
                  <c:v>1704</c:v>
                </c:pt>
                <c:pt idx="427">
                  <c:v>1708</c:v>
                </c:pt>
                <c:pt idx="428">
                  <c:v>1712</c:v>
                </c:pt>
                <c:pt idx="429">
                  <c:v>1716</c:v>
                </c:pt>
                <c:pt idx="430">
                  <c:v>1720</c:v>
                </c:pt>
                <c:pt idx="431">
                  <c:v>1724</c:v>
                </c:pt>
                <c:pt idx="432">
                  <c:v>1728</c:v>
                </c:pt>
                <c:pt idx="433">
                  <c:v>1732</c:v>
                </c:pt>
                <c:pt idx="434">
                  <c:v>1736</c:v>
                </c:pt>
                <c:pt idx="435">
                  <c:v>1740</c:v>
                </c:pt>
                <c:pt idx="436">
                  <c:v>1744</c:v>
                </c:pt>
                <c:pt idx="437">
                  <c:v>1748</c:v>
                </c:pt>
                <c:pt idx="438">
                  <c:v>1752</c:v>
                </c:pt>
                <c:pt idx="439">
                  <c:v>1756</c:v>
                </c:pt>
                <c:pt idx="440">
                  <c:v>1760</c:v>
                </c:pt>
                <c:pt idx="441">
                  <c:v>1764</c:v>
                </c:pt>
                <c:pt idx="442">
                  <c:v>1768</c:v>
                </c:pt>
                <c:pt idx="443">
                  <c:v>1772</c:v>
                </c:pt>
                <c:pt idx="444">
                  <c:v>1776</c:v>
                </c:pt>
                <c:pt idx="445">
                  <c:v>1780</c:v>
                </c:pt>
                <c:pt idx="446">
                  <c:v>1784</c:v>
                </c:pt>
                <c:pt idx="447">
                  <c:v>1788</c:v>
                </c:pt>
                <c:pt idx="448">
                  <c:v>1792</c:v>
                </c:pt>
                <c:pt idx="449">
                  <c:v>1796</c:v>
                </c:pt>
                <c:pt idx="450">
                  <c:v>1800</c:v>
                </c:pt>
                <c:pt idx="451">
                  <c:v>1804</c:v>
                </c:pt>
                <c:pt idx="452">
                  <c:v>1808</c:v>
                </c:pt>
                <c:pt idx="453">
                  <c:v>1812</c:v>
                </c:pt>
                <c:pt idx="454">
                  <c:v>1816</c:v>
                </c:pt>
                <c:pt idx="455">
                  <c:v>1820</c:v>
                </c:pt>
                <c:pt idx="456">
                  <c:v>1824</c:v>
                </c:pt>
                <c:pt idx="457">
                  <c:v>1828</c:v>
                </c:pt>
                <c:pt idx="458">
                  <c:v>1832</c:v>
                </c:pt>
                <c:pt idx="459">
                  <c:v>1836</c:v>
                </c:pt>
                <c:pt idx="460">
                  <c:v>1840</c:v>
                </c:pt>
                <c:pt idx="461">
                  <c:v>1844</c:v>
                </c:pt>
                <c:pt idx="462">
                  <c:v>1848</c:v>
                </c:pt>
                <c:pt idx="463">
                  <c:v>1852</c:v>
                </c:pt>
                <c:pt idx="464">
                  <c:v>1856</c:v>
                </c:pt>
                <c:pt idx="465">
                  <c:v>1860</c:v>
                </c:pt>
                <c:pt idx="466">
                  <c:v>1864</c:v>
                </c:pt>
                <c:pt idx="467">
                  <c:v>1868</c:v>
                </c:pt>
                <c:pt idx="468">
                  <c:v>1872</c:v>
                </c:pt>
                <c:pt idx="469">
                  <c:v>1876</c:v>
                </c:pt>
                <c:pt idx="470">
                  <c:v>1880</c:v>
                </c:pt>
                <c:pt idx="471">
                  <c:v>1884</c:v>
                </c:pt>
                <c:pt idx="472">
                  <c:v>1888</c:v>
                </c:pt>
                <c:pt idx="473">
                  <c:v>1892</c:v>
                </c:pt>
                <c:pt idx="474">
                  <c:v>1896</c:v>
                </c:pt>
                <c:pt idx="475">
                  <c:v>1900</c:v>
                </c:pt>
                <c:pt idx="476">
                  <c:v>1904</c:v>
                </c:pt>
                <c:pt idx="477">
                  <c:v>1908</c:v>
                </c:pt>
                <c:pt idx="478">
                  <c:v>1912</c:v>
                </c:pt>
                <c:pt idx="479">
                  <c:v>1916</c:v>
                </c:pt>
                <c:pt idx="480">
                  <c:v>1920</c:v>
                </c:pt>
                <c:pt idx="481">
                  <c:v>1924</c:v>
                </c:pt>
                <c:pt idx="482">
                  <c:v>1928</c:v>
                </c:pt>
                <c:pt idx="483">
                  <c:v>1932</c:v>
                </c:pt>
                <c:pt idx="484">
                  <c:v>1936</c:v>
                </c:pt>
                <c:pt idx="485">
                  <c:v>1940</c:v>
                </c:pt>
                <c:pt idx="486">
                  <c:v>1944</c:v>
                </c:pt>
                <c:pt idx="487">
                  <c:v>1948</c:v>
                </c:pt>
                <c:pt idx="488">
                  <c:v>1952</c:v>
                </c:pt>
                <c:pt idx="489">
                  <c:v>1956</c:v>
                </c:pt>
                <c:pt idx="490">
                  <c:v>1960</c:v>
                </c:pt>
                <c:pt idx="491">
                  <c:v>1964</c:v>
                </c:pt>
                <c:pt idx="492">
                  <c:v>1968</c:v>
                </c:pt>
                <c:pt idx="493">
                  <c:v>1972</c:v>
                </c:pt>
                <c:pt idx="494">
                  <c:v>1976</c:v>
                </c:pt>
                <c:pt idx="495">
                  <c:v>1980</c:v>
                </c:pt>
                <c:pt idx="496">
                  <c:v>1984</c:v>
                </c:pt>
                <c:pt idx="497">
                  <c:v>1988</c:v>
                </c:pt>
                <c:pt idx="498">
                  <c:v>1992</c:v>
                </c:pt>
                <c:pt idx="499">
                  <c:v>1996</c:v>
                </c:pt>
                <c:pt idx="500">
                  <c:v>2000</c:v>
                </c:pt>
              </c:numCache>
            </c:numRef>
          </c:xVal>
          <c:yVal>
            <c:numRef>
              <c:f>'700.A0'!$Y$6:$Y$506</c:f>
              <c:numCache>
                <c:formatCode>0.00</c:formatCode>
                <c:ptCount val="501"/>
                <c:pt idx="0">
                  <c:v>0</c:v>
                </c:pt>
                <c:pt idx="1">
                  <c:v>6.1799999999999997E-3</c:v>
                </c:pt>
                <c:pt idx="2">
                  <c:v>1.2359999999999999E-2</c:v>
                </c:pt>
                <c:pt idx="3">
                  <c:v>1.8540000000000001E-2</c:v>
                </c:pt>
                <c:pt idx="4">
                  <c:v>2.4719999999999999E-2</c:v>
                </c:pt>
                <c:pt idx="5">
                  <c:v>3.0899999999999997E-2</c:v>
                </c:pt>
                <c:pt idx="6">
                  <c:v>3.7080000000000002E-2</c:v>
                </c:pt>
                <c:pt idx="7">
                  <c:v>4.326E-2</c:v>
                </c:pt>
                <c:pt idx="8">
                  <c:v>4.9439999999999998E-2</c:v>
                </c:pt>
                <c:pt idx="9">
                  <c:v>5.5619999999999996E-2</c:v>
                </c:pt>
                <c:pt idx="10">
                  <c:v>6.1799999999999994E-2</c:v>
                </c:pt>
                <c:pt idx="11">
                  <c:v>6.7979999999999999E-2</c:v>
                </c:pt>
                <c:pt idx="12">
                  <c:v>7.4160000000000004E-2</c:v>
                </c:pt>
                <c:pt idx="13">
                  <c:v>8.0339999999999995E-2</c:v>
                </c:pt>
                <c:pt idx="14">
                  <c:v>8.652E-2</c:v>
                </c:pt>
                <c:pt idx="15">
                  <c:v>9.2699999999999991E-2</c:v>
                </c:pt>
                <c:pt idx="16">
                  <c:v>9.8879999999999996E-2</c:v>
                </c:pt>
                <c:pt idx="17">
                  <c:v>0.10506</c:v>
                </c:pt>
                <c:pt idx="18">
                  <c:v>0.11123999999999999</c:v>
                </c:pt>
                <c:pt idx="19">
                  <c:v>0.11742</c:v>
                </c:pt>
                <c:pt idx="20">
                  <c:v>0.12359999999999999</c:v>
                </c:pt>
                <c:pt idx="21">
                  <c:v>0.12978000000000001</c:v>
                </c:pt>
                <c:pt idx="22">
                  <c:v>0.13596</c:v>
                </c:pt>
                <c:pt idx="23">
                  <c:v>0.14213999999999999</c:v>
                </c:pt>
                <c:pt idx="24">
                  <c:v>0.14832000000000001</c:v>
                </c:pt>
                <c:pt idx="25">
                  <c:v>0.1545</c:v>
                </c:pt>
                <c:pt idx="26">
                  <c:v>0.16067999999999999</c:v>
                </c:pt>
                <c:pt idx="27">
                  <c:v>0.16685999999999998</c:v>
                </c:pt>
                <c:pt idx="28">
                  <c:v>0.17304</c:v>
                </c:pt>
                <c:pt idx="29">
                  <c:v>0.17921999999999999</c:v>
                </c:pt>
                <c:pt idx="30">
                  <c:v>0.18539999999999998</c:v>
                </c:pt>
                <c:pt idx="31">
                  <c:v>0.19158</c:v>
                </c:pt>
                <c:pt idx="32">
                  <c:v>0.19775999999999999</c:v>
                </c:pt>
                <c:pt idx="33">
                  <c:v>0.20393999999999998</c:v>
                </c:pt>
                <c:pt idx="34">
                  <c:v>0.21012</c:v>
                </c:pt>
                <c:pt idx="35">
                  <c:v>0.21629999999999999</c:v>
                </c:pt>
                <c:pt idx="36">
                  <c:v>0.22247999999999998</c:v>
                </c:pt>
                <c:pt idx="37">
                  <c:v>0.22866</c:v>
                </c:pt>
                <c:pt idx="38">
                  <c:v>0.23483999999999999</c:v>
                </c:pt>
                <c:pt idx="39">
                  <c:v>0.24101999999999998</c:v>
                </c:pt>
                <c:pt idx="40">
                  <c:v>0.24719999999999998</c:v>
                </c:pt>
                <c:pt idx="41">
                  <c:v>0.25337999999999999</c:v>
                </c:pt>
                <c:pt idx="42">
                  <c:v>0.25956000000000001</c:v>
                </c:pt>
                <c:pt idx="43">
                  <c:v>0.26573999999999998</c:v>
                </c:pt>
                <c:pt idx="44">
                  <c:v>0.27192</c:v>
                </c:pt>
                <c:pt idx="45">
                  <c:v>0.27810000000000001</c:v>
                </c:pt>
                <c:pt idx="46">
                  <c:v>0.28427999999999998</c:v>
                </c:pt>
                <c:pt idx="47">
                  <c:v>0.29046</c:v>
                </c:pt>
                <c:pt idx="48">
                  <c:v>0.29664000000000001</c:v>
                </c:pt>
                <c:pt idx="49">
                  <c:v>0.30281999999999998</c:v>
                </c:pt>
                <c:pt idx="50">
                  <c:v>0.309</c:v>
                </c:pt>
                <c:pt idx="51">
                  <c:v>0.31517999999999996</c:v>
                </c:pt>
                <c:pt idx="52">
                  <c:v>0.32135999999999998</c:v>
                </c:pt>
                <c:pt idx="53">
                  <c:v>0.32754</c:v>
                </c:pt>
                <c:pt idx="54">
                  <c:v>0.33371999999999996</c:v>
                </c:pt>
                <c:pt idx="55">
                  <c:v>0.33989999999999998</c:v>
                </c:pt>
                <c:pt idx="56">
                  <c:v>0.34608</c:v>
                </c:pt>
                <c:pt idx="57">
                  <c:v>0.35225999999999996</c:v>
                </c:pt>
                <c:pt idx="58">
                  <c:v>0.35843999999999998</c:v>
                </c:pt>
                <c:pt idx="59">
                  <c:v>0.36462</c:v>
                </c:pt>
                <c:pt idx="60">
                  <c:v>0.37079999999999996</c:v>
                </c:pt>
                <c:pt idx="61">
                  <c:v>0.37697999999999998</c:v>
                </c:pt>
                <c:pt idx="62">
                  <c:v>0.38316</c:v>
                </c:pt>
                <c:pt idx="63">
                  <c:v>0.38933999999999996</c:v>
                </c:pt>
                <c:pt idx="64">
                  <c:v>0.39551999999999998</c:v>
                </c:pt>
                <c:pt idx="65">
                  <c:v>0.4017</c:v>
                </c:pt>
                <c:pt idx="66">
                  <c:v>0.40787999999999996</c:v>
                </c:pt>
                <c:pt idx="67">
                  <c:v>0.41405999999999998</c:v>
                </c:pt>
                <c:pt idx="68">
                  <c:v>0.42024</c:v>
                </c:pt>
                <c:pt idx="69">
                  <c:v>0.42641999999999997</c:v>
                </c:pt>
                <c:pt idx="70">
                  <c:v>0.43259999999999998</c:v>
                </c:pt>
                <c:pt idx="71">
                  <c:v>0.43878</c:v>
                </c:pt>
                <c:pt idx="72">
                  <c:v>0.44495999999999997</c:v>
                </c:pt>
                <c:pt idx="73">
                  <c:v>0.45113999999999999</c:v>
                </c:pt>
                <c:pt idx="74">
                  <c:v>0.45732</c:v>
                </c:pt>
                <c:pt idx="75">
                  <c:v>0.46349999999999997</c:v>
                </c:pt>
                <c:pt idx="76">
                  <c:v>0.46967999999999999</c:v>
                </c:pt>
                <c:pt idx="77">
                  <c:v>0.47586000000000001</c:v>
                </c:pt>
                <c:pt idx="78">
                  <c:v>0.48203999999999997</c:v>
                </c:pt>
                <c:pt idx="79">
                  <c:v>0.48821999999999999</c:v>
                </c:pt>
                <c:pt idx="80">
                  <c:v>0.49439999999999995</c:v>
                </c:pt>
                <c:pt idx="81">
                  <c:v>1.0891679999999999</c:v>
                </c:pt>
                <c:pt idx="82">
                  <c:v>1.094096</c:v>
                </c:pt>
                <c:pt idx="83">
                  <c:v>1.099024</c:v>
                </c:pt>
                <c:pt idx="84">
                  <c:v>1.103952</c:v>
                </c:pt>
                <c:pt idx="85">
                  <c:v>1.1088800000000001</c:v>
                </c:pt>
                <c:pt idx="86">
                  <c:v>1.1138079999999999</c:v>
                </c:pt>
                <c:pt idx="87">
                  <c:v>1.118736</c:v>
                </c:pt>
                <c:pt idx="88">
                  <c:v>1.123664</c:v>
                </c:pt>
                <c:pt idx="89">
                  <c:v>1.1285919999999998</c:v>
                </c:pt>
                <c:pt idx="90">
                  <c:v>1.1335199999999999</c:v>
                </c:pt>
                <c:pt idx="91">
                  <c:v>1.1384479999999999</c:v>
                </c:pt>
                <c:pt idx="92">
                  <c:v>1.1433759999999999</c:v>
                </c:pt>
                <c:pt idx="93">
                  <c:v>1.148304</c:v>
                </c:pt>
                <c:pt idx="94">
                  <c:v>1.153232</c:v>
                </c:pt>
                <c:pt idx="95">
                  <c:v>1.1581600000000001</c:v>
                </c:pt>
                <c:pt idx="96">
                  <c:v>1.1630879999999999</c:v>
                </c:pt>
                <c:pt idx="97">
                  <c:v>1.1680159999999999</c:v>
                </c:pt>
                <c:pt idx="98">
                  <c:v>1.172944</c:v>
                </c:pt>
                <c:pt idx="99">
                  <c:v>1.177872</c:v>
                </c:pt>
                <c:pt idx="100">
                  <c:v>1.1827999999999999</c:v>
                </c:pt>
                <c:pt idx="101">
                  <c:v>1.1877279999999999</c:v>
                </c:pt>
                <c:pt idx="102">
                  <c:v>1.1926559999999999</c:v>
                </c:pt>
                <c:pt idx="103">
                  <c:v>1.197584</c:v>
                </c:pt>
                <c:pt idx="104">
                  <c:v>1.202512</c:v>
                </c:pt>
                <c:pt idx="105">
                  <c:v>1.2074400000000001</c:v>
                </c:pt>
                <c:pt idx="106">
                  <c:v>1.2123680000000001</c:v>
                </c:pt>
                <c:pt idx="107">
                  <c:v>1.2172959999999999</c:v>
                </c:pt>
                <c:pt idx="108">
                  <c:v>1.222224</c:v>
                </c:pt>
                <c:pt idx="109">
                  <c:v>1.2271519999999998</c:v>
                </c:pt>
                <c:pt idx="110">
                  <c:v>1.2320799999999998</c:v>
                </c:pt>
                <c:pt idx="111">
                  <c:v>1.2370079999999999</c:v>
                </c:pt>
                <c:pt idx="112">
                  <c:v>1.2419359999999999</c:v>
                </c:pt>
                <c:pt idx="113">
                  <c:v>1.246864</c:v>
                </c:pt>
                <c:pt idx="114">
                  <c:v>1.251792</c:v>
                </c:pt>
                <c:pt idx="115">
                  <c:v>1.2567200000000001</c:v>
                </c:pt>
                <c:pt idx="116">
                  <c:v>1.2616480000000001</c:v>
                </c:pt>
                <c:pt idx="117">
                  <c:v>1.2665759999999999</c:v>
                </c:pt>
                <c:pt idx="118">
                  <c:v>1.271504</c:v>
                </c:pt>
                <c:pt idx="119">
                  <c:v>1.276432</c:v>
                </c:pt>
                <c:pt idx="120">
                  <c:v>1.2813599999999998</c:v>
                </c:pt>
                <c:pt idx="121">
                  <c:v>1.2862879999999999</c:v>
                </c:pt>
                <c:pt idx="122">
                  <c:v>1.2912159999999999</c:v>
                </c:pt>
                <c:pt idx="123">
                  <c:v>1.296144</c:v>
                </c:pt>
                <c:pt idx="124">
                  <c:v>1.301072</c:v>
                </c:pt>
                <c:pt idx="125">
                  <c:v>1.306</c:v>
                </c:pt>
                <c:pt idx="126">
                  <c:v>1.3109280000000001</c:v>
                </c:pt>
                <c:pt idx="127">
                  <c:v>1.3158559999999999</c:v>
                </c:pt>
                <c:pt idx="128">
                  <c:v>1.320784</c:v>
                </c:pt>
                <c:pt idx="129">
                  <c:v>1.325712</c:v>
                </c:pt>
                <c:pt idx="130">
                  <c:v>1.3306399999999998</c:v>
                </c:pt>
                <c:pt idx="131">
                  <c:v>1.3355679999999999</c:v>
                </c:pt>
                <c:pt idx="132">
                  <c:v>1.3404959999999999</c:v>
                </c:pt>
                <c:pt idx="133">
                  <c:v>1.345424</c:v>
                </c:pt>
                <c:pt idx="134">
                  <c:v>1.350352</c:v>
                </c:pt>
                <c:pt idx="135">
                  <c:v>1.35528</c:v>
                </c:pt>
                <c:pt idx="136">
                  <c:v>1.3602080000000001</c:v>
                </c:pt>
                <c:pt idx="137">
                  <c:v>1.3651359999999999</c:v>
                </c:pt>
                <c:pt idx="138">
                  <c:v>1.3700639999999999</c:v>
                </c:pt>
                <c:pt idx="139">
                  <c:v>1.374992</c:v>
                </c:pt>
                <c:pt idx="140">
                  <c:v>1.3799199999999998</c:v>
                </c:pt>
                <c:pt idx="141">
                  <c:v>1.3848479999999999</c:v>
                </c:pt>
                <c:pt idx="142">
                  <c:v>1.3897759999999999</c:v>
                </c:pt>
                <c:pt idx="143">
                  <c:v>1.3947039999999999</c:v>
                </c:pt>
                <c:pt idx="144">
                  <c:v>1.399632</c:v>
                </c:pt>
                <c:pt idx="145">
                  <c:v>1.40456</c:v>
                </c:pt>
                <c:pt idx="146">
                  <c:v>1.4094880000000001</c:v>
                </c:pt>
                <c:pt idx="147">
                  <c:v>1.4144160000000001</c:v>
                </c:pt>
                <c:pt idx="148">
                  <c:v>1.4193439999999999</c:v>
                </c:pt>
                <c:pt idx="149">
                  <c:v>1.424272</c:v>
                </c:pt>
                <c:pt idx="150">
                  <c:v>1.4291999999999998</c:v>
                </c:pt>
                <c:pt idx="151">
                  <c:v>1.4341279999999998</c:v>
                </c:pt>
                <c:pt idx="152">
                  <c:v>1.4390559999999999</c:v>
                </c:pt>
                <c:pt idx="153">
                  <c:v>1.4439839999999999</c:v>
                </c:pt>
                <c:pt idx="154">
                  <c:v>1.448912</c:v>
                </c:pt>
                <c:pt idx="155">
                  <c:v>1.45384</c:v>
                </c:pt>
                <c:pt idx="156">
                  <c:v>1.4587680000000001</c:v>
                </c:pt>
                <c:pt idx="157">
                  <c:v>1.4636960000000001</c:v>
                </c:pt>
                <c:pt idx="158">
                  <c:v>1.4686239999999999</c:v>
                </c:pt>
                <c:pt idx="159">
                  <c:v>1.473552</c:v>
                </c:pt>
                <c:pt idx="160">
                  <c:v>1.47848</c:v>
                </c:pt>
                <c:pt idx="161">
                  <c:v>1.4834079999999998</c:v>
                </c:pt>
                <c:pt idx="162">
                  <c:v>1.4883359999999999</c:v>
                </c:pt>
                <c:pt idx="163">
                  <c:v>1.4932639999999999</c:v>
                </c:pt>
                <c:pt idx="164">
                  <c:v>1.498192</c:v>
                </c:pt>
                <c:pt idx="165">
                  <c:v>1.50312</c:v>
                </c:pt>
                <c:pt idx="166">
                  <c:v>1.5080480000000001</c:v>
                </c:pt>
                <c:pt idx="167">
                  <c:v>1.5129760000000001</c:v>
                </c:pt>
                <c:pt idx="168">
                  <c:v>1.5179039999999999</c:v>
                </c:pt>
                <c:pt idx="169">
                  <c:v>1.522832</c:v>
                </c:pt>
                <c:pt idx="170">
                  <c:v>1.52776</c:v>
                </c:pt>
                <c:pt idx="171">
                  <c:v>1.5326879999999998</c:v>
                </c:pt>
                <c:pt idx="172">
                  <c:v>1.5376159999999999</c:v>
                </c:pt>
                <c:pt idx="173">
                  <c:v>1.5425439999999999</c:v>
                </c:pt>
                <c:pt idx="174">
                  <c:v>1.547472</c:v>
                </c:pt>
                <c:pt idx="175">
                  <c:v>1.5524</c:v>
                </c:pt>
                <c:pt idx="176">
                  <c:v>1.557328</c:v>
                </c:pt>
                <c:pt idx="177">
                  <c:v>1.5622560000000001</c:v>
                </c:pt>
                <c:pt idx="178">
                  <c:v>1.5671839999999999</c:v>
                </c:pt>
                <c:pt idx="179">
                  <c:v>1.572112</c:v>
                </c:pt>
                <c:pt idx="180">
                  <c:v>1.57704</c:v>
                </c:pt>
                <c:pt idx="181">
                  <c:v>1.5819679999999998</c:v>
                </c:pt>
                <c:pt idx="182">
                  <c:v>1.5868959999999999</c:v>
                </c:pt>
                <c:pt idx="183">
                  <c:v>1.5918239999999999</c:v>
                </c:pt>
                <c:pt idx="184">
                  <c:v>1.5967519999999999</c:v>
                </c:pt>
                <c:pt idx="185">
                  <c:v>1.60168</c:v>
                </c:pt>
                <c:pt idx="186">
                  <c:v>1.606608</c:v>
                </c:pt>
                <c:pt idx="187">
                  <c:v>1.6115360000000001</c:v>
                </c:pt>
                <c:pt idx="188">
                  <c:v>1.6164640000000001</c:v>
                </c:pt>
                <c:pt idx="189">
                  <c:v>1.6213919999999999</c:v>
                </c:pt>
                <c:pt idx="190">
                  <c:v>1.62632</c:v>
                </c:pt>
                <c:pt idx="191">
                  <c:v>1.6312479999999998</c:v>
                </c:pt>
                <c:pt idx="192">
                  <c:v>1.6361759999999999</c:v>
                </c:pt>
                <c:pt idx="193">
                  <c:v>1.6411039999999999</c:v>
                </c:pt>
                <c:pt idx="194">
                  <c:v>1.6460319999999999</c:v>
                </c:pt>
                <c:pt idx="195">
                  <c:v>1.65096</c:v>
                </c:pt>
                <c:pt idx="196">
                  <c:v>1.655888</c:v>
                </c:pt>
                <c:pt idx="197">
                  <c:v>1.6608160000000001</c:v>
                </c:pt>
                <c:pt idx="198">
                  <c:v>1.6657440000000001</c:v>
                </c:pt>
                <c:pt idx="199">
                  <c:v>1.6706719999999999</c:v>
                </c:pt>
                <c:pt idx="200">
                  <c:v>1.6756</c:v>
                </c:pt>
                <c:pt idx="201">
                  <c:v>1.6805279999999998</c:v>
                </c:pt>
                <c:pt idx="202">
                  <c:v>1.6854559999999998</c:v>
                </c:pt>
                <c:pt idx="203">
                  <c:v>1.6903839999999999</c:v>
                </c:pt>
                <c:pt idx="204">
                  <c:v>1.6953119999999999</c:v>
                </c:pt>
                <c:pt idx="205">
                  <c:v>1.70024</c:v>
                </c:pt>
                <c:pt idx="206">
                  <c:v>1.705168</c:v>
                </c:pt>
                <c:pt idx="207">
                  <c:v>1.7100960000000001</c:v>
                </c:pt>
                <c:pt idx="208">
                  <c:v>1.7150239999999999</c:v>
                </c:pt>
                <c:pt idx="209">
                  <c:v>1.7199519999999999</c:v>
                </c:pt>
                <c:pt idx="210">
                  <c:v>1.72488</c:v>
                </c:pt>
                <c:pt idx="211">
                  <c:v>1.729808</c:v>
                </c:pt>
                <c:pt idx="212">
                  <c:v>1.7347360000000001</c:v>
                </c:pt>
                <c:pt idx="213">
                  <c:v>1.7396639999999999</c:v>
                </c:pt>
                <c:pt idx="214">
                  <c:v>1.7445919999999999</c:v>
                </c:pt>
                <c:pt idx="215">
                  <c:v>1.74952</c:v>
                </c:pt>
                <c:pt idx="216">
                  <c:v>1.754448</c:v>
                </c:pt>
                <c:pt idx="217">
                  <c:v>1.7593760000000001</c:v>
                </c:pt>
                <c:pt idx="218">
                  <c:v>1.7643039999999999</c:v>
                </c:pt>
                <c:pt idx="219">
                  <c:v>1.7692319999999999</c:v>
                </c:pt>
                <c:pt idx="220">
                  <c:v>1.77416</c:v>
                </c:pt>
                <c:pt idx="221">
                  <c:v>1.779088</c:v>
                </c:pt>
                <c:pt idx="222">
                  <c:v>1.784016</c:v>
                </c:pt>
                <c:pt idx="223">
                  <c:v>1.7889439999999999</c:v>
                </c:pt>
                <c:pt idx="224">
                  <c:v>1.7938719999999999</c:v>
                </c:pt>
                <c:pt idx="225">
                  <c:v>1.7988</c:v>
                </c:pt>
                <c:pt idx="226">
                  <c:v>1.803728</c:v>
                </c:pt>
                <c:pt idx="227">
                  <c:v>1.808656</c:v>
                </c:pt>
                <c:pt idx="228">
                  <c:v>1.8135839999999999</c:v>
                </c:pt>
                <c:pt idx="229">
                  <c:v>1.8185119999999999</c:v>
                </c:pt>
                <c:pt idx="230">
                  <c:v>1.8234399999999999</c:v>
                </c:pt>
                <c:pt idx="231">
                  <c:v>1.828368</c:v>
                </c:pt>
                <c:pt idx="232">
                  <c:v>1.833296</c:v>
                </c:pt>
                <c:pt idx="233">
                  <c:v>1.8382239999999999</c:v>
                </c:pt>
                <c:pt idx="234">
                  <c:v>1.8431519999999999</c:v>
                </c:pt>
                <c:pt idx="235">
                  <c:v>1.8480799999999999</c:v>
                </c:pt>
                <c:pt idx="236">
                  <c:v>1.853008</c:v>
                </c:pt>
                <c:pt idx="237">
                  <c:v>1.857936</c:v>
                </c:pt>
                <c:pt idx="238">
                  <c:v>1.8628640000000001</c:v>
                </c:pt>
                <c:pt idx="239">
                  <c:v>1.8677919999999999</c:v>
                </c:pt>
                <c:pt idx="240">
                  <c:v>1.8727199999999999</c:v>
                </c:pt>
                <c:pt idx="241">
                  <c:v>1.877648</c:v>
                </c:pt>
                <c:pt idx="242">
                  <c:v>1.882576</c:v>
                </c:pt>
                <c:pt idx="243">
                  <c:v>1.8875040000000001</c:v>
                </c:pt>
                <c:pt idx="244">
                  <c:v>1.8924319999999999</c:v>
                </c:pt>
                <c:pt idx="245">
                  <c:v>1.8973599999999999</c:v>
                </c:pt>
                <c:pt idx="246">
                  <c:v>1.902288</c:v>
                </c:pt>
                <c:pt idx="247">
                  <c:v>1.907216</c:v>
                </c:pt>
                <c:pt idx="248">
                  <c:v>1.9121440000000001</c:v>
                </c:pt>
                <c:pt idx="249">
                  <c:v>1.9170719999999999</c:v>
                </c:pt>
                <c:pt idx="250">
                  <c:v>1.9219999999999999</c:v>
                </c:pt>
                <c:pt idx="251">
                  <c:v>1.926928</c:v>
                </c:pt>
                <c:pt idx="252">
                  <c:v>1.931856</c:v>
                </c:pt>
                <c:pt idx="253">
                  <c:v>1.9367840000000001</c:v>
                </c:pt>
                <c:pt idx="254">
                  <c:v>1.9417119999999999</c:v>
                </c:pt>
                <c:pt idx="255">
                  <c:v>1.9466399999999999</c:v>
                </c:pt>
                <c:pt idx="256">
                  <c:v>1.951568</c:v>
                </c:pt>
                <c:pt idx="257">
                  <c:v>1.956496</c:v>
                </c:pt>
                <c:pt idx="258">
                  <c:v>1.9614240000000001</c:v>
                </c:pt>
                <c:pt idx="259">
                  <c:v>1.9663519999999999</c:v>
                </c:pt>
                <c:pt idx="260">
                  <c:v>1.9712799999999999</c:v>
                </c:pt>
                <c:pt idx="261">
                  <c:v>1.976208</c:v>
                </c:pt>
                <c:pt idx="262">
                  <c:v>1.981136</c:v>
                </c:pt>
                <c:pt idx="263">
                  <c:v>1.9860640000000001</c:v>
                </c:pt>
                <c:pt idx="264">
                  <c:v>1.9909919999999999</c:v>
                </c:pt>
                <c:pt idx="265">
                  <c:v>1.9959199999999999</c:v>
                </c:pt>
                <c:pt idx="266">
                  <c:v>2.000848</c:v>
                </c:pt>
                <c:pt idx="267">
                  <c:v>2.005776</c:v>
                </c:pt>
                <c:pt idx="268">
                  <c:v>2.010704</c:v>
                </c:pt>
                <c:pt idx="269">
                  <c:v>2.0156320000000001</c:v>
                </c:pt>
                <c:pt idx="270">
                  <c:v>2.0205599999999997</c:v>
                </c:pt>
                <c:pt idx="271">
                  <c:v>2.0254880000000002</c:v>
                </c:pt>
                <c:pt idx="272">
                  <c:v>2.0304159999999998</c:v>
                </c:pt>
                <c:pt idx="273">
                  <c:v>2.0353440000000003</c:v>
                </c:pt>
                <c:pt idx="274">
                  <c:v>2.0402719999999999</c:v>
                </c:pt>
                <c:pt idx="275">
                  <c:v>2.0451999999999999</c:v>
                </c:pt>
                <c:pt idx="276">
                  <c:v>2.050128</c:v>
                </c:pt>
                <c:pt idx="277">
                  <c:v>2.055056</c:v>
                </c:pt>
                <c:pt idx="278">
                  <c:v>2.059984</c:v>
                </c:pt>
                <c:pt idx="279">
                  <c:v>2.0649120000000001</c:v>
                </c:pt>
                <c:pt idx="280">
                  <c:v>2.0698400000000001</c:v>
                </c:pt>
                <c:pt idx="281">
                  <c:v>2.0747679999999997</c:v>
                </c:pt>
                <c:pt idx="282">
                  <c:v>2.0796960000000002</c:v>
                </c:pt>
                <c:pt idx="283">
                  <c:v>2.0846239999999998</c:v>
                </c:pt>
                <c:pt idx="284">
                  <c:v>2.0895520000000003</c:v>
                </c:pt>
                <c:pt idx="285">
                  <c:v>2.0944799999999999</c:v>
                </c:pt>
                <c:pt idx="286">
                  <c:v>2.0994079999999999</c:v>
                </c:pt>
                <c:pt idx="287">
                  <c:v>2.104336</c:v>
                </c:pt>
                <c:pt idx="288">
                  <c:v>2.109264</c:v>
                </c:pt>
                <c:pt idx="289">
                  <c:v>2.1141920000000001</c:v>
                </c:pt>
                <c:pt idx="290">
                  <c:v>2.1191199999999997</c:v>
                </c:pt>
                <c:pt idx="291">
                  <c:v>2.1240480000000002</c:v>
                </c:pt>
                <c:pt idx="292">
                  <c:v>2.1289759999999998</c:v>
                </c:pt>
                <c:pt idx="293">
                  <c:v>2.1339040000000002</c:v>
                </c:pt>
                <c:pt idx="294">
                  <c:v>2.1388319999999998</c:v>
                </c:pt>
                <c:pt idx="295">
                  <c:v>2.1437599999999999</c:v>
                </c:pt>
                <c:pt idx="296">
                  <c:v>2.1486879999999999</c:v>
                </c:pt>
                <c:pt idx="297">
                  <c:v>2.153616</c:v>
                </c:pt>
                <c:pt idx="298">
                  <c:v>2.158544</c:v>
                </c:pt>
                <c:pt idx="299">
                  <c:v>2.1634720000000001</c:v>
                </c:pt>
                <c:pt idx="300">
                  <c:v>2.1684000000000001</c:v>
                </c:pt>
                <c:pt idx="301">
                  <c:v>2.1733279999999997</c:v>
                </c:pt>
                <c:pt idx="302">
                  <c:v>2.1782560000000002</c:v>
                </c:pt>
                <c:pt idx="303">
                  <c:v>2.1831839999999998</c:v>
                </c:pt>
                <c:pt idx="304">
                  <c:v>2.1881120000000003</c:v>
                </c:pt>
                <c:pt idx="305">
                  <c:v>2.1930399999999999</c:v>
                </c:pt>
                <c:pt idx="306">
                  <c:v>2.1979679999999999</c:v>
                </c:pt>
                <c:pt idx="307">
                  <c:v>2.202896</c:v>
                </c:pt>
                <c:pt idx="308">
                  <c:v>2.207824</c:v>
                </c:pt>
                <c:pt idx="309">
                  <c:v>2.2127520000000001</c:v>
                </c:pt>
                <c:pt idx="310">
                  <c:v>2.2176799999999997</c:v>
                </c:pt>
                <c:pt idx="311">
                  <c:v>2.2226080000000001</c:v>
                </c:pt>
                <c:pt idx="312">
                  <c:v>2.2275359999999997</c:v>
                </c:pt>
                <c:pt idx="313">
                  <c:v>2.2324640000000002</c:v>
                </c:pt>
                <c:pt idx="314">
                  <c:v>2.2373919999999998</c:v>
                </c:pt>
                <c:pt idx="315">
                  <c:v>2.2423199999999999</c:v>
                </c:pt>
                <c:pt idx="316">
                  <c:v>2.2472479999999999</c:v>
                </c:pt>
                <c:pt idx="317">
                  <c:v>2.252176</c:v>
                </c:pt>
                <c:pt idx="318">
                  <c:v>2.257104</c:v>
                </c:pt>
                <c:pt idx="319">
                  <c:v>2.262032</c:v>
                </c:pt>
                <c:pt idx="320">
                  <c:v>2.2669600000000001</c:v>
                </c:pt>
                <c:pt idx="321">
                  <c:v>2.2718879999999997</c:v>
                </c:pt>
                <c:pt idx="322">
                  <c:v>2.2768160000000002</c:v>
                </c:pt>
                <c:pt idx="323">
                  <c:v>2.2817439999999998</c:v>
                </c:pt>
                <c:pt idx="324">
                  <c:v>2.2866720000000003</c:v>
                </c:pt>
                <c:pt idx="325">
                  <c:v>2.2915999999999999</c:v>
                </c:pt>
                <c:pt idx="326">
                  <c:v>2.2965279999999999</c:v>
                </c:pt>
                <c:pt idx="327">
                  <c:v>2.3014559999999999</c:v>
                </c:pt>
                <c:pt idx="328">
                  <c:v>2.306384</c:v>
                </c:pt>
                <c:pt idx="329">
                  <c:v>2.311312</c:v>
                </c:pt>
                <c:pt idx="330">
                  <c:v>2.3162400000000001</c:v>
                </c:pt>
                <c:pt idx="331">
                  <c:v>2.3211680000000001</c:v>
                </c:pt>
                <c:pt idx="332">
                  <c:v>2.3260959999999997</c:v>
                </c:pt>
                <c:pt idx="333">
                  <c:v>2.3310240000000002</c:v>
                </c:pt>
                <c:pt idx="334">
                  <c:v>2.3359519999999998</c:v>
                </c:pt>
                <c:pt idx="335">
                  <c:v>2.3408800000000003</c:v>
                </c:pt>
                <c:pt idx="336">
                  <c:v>2.3458079999999999</c:v>
                </c:pt>
                <c:pt idx="337">
                  <c:v>2.3507359999999999</c:v>
                </c:pt>
                <c:pt idx="338">
                  <c:v>2.355664</c:v>
                </c:pt>
                <c:pt idx="339">
                  <c:v>2.360592</c:v>
                </c:pt>
                <c:pt idx="340">
                  <c:v>2.3655200000000001</c:v>
                </c:pt>
                <c:pt idx="341">
                  <c:v>2.3704479999999997</c:v>
                </c:pt>
                <c:pt idx="342">
                  <c:v>2.3753760000000002</c:v>
                </c:pt>
                <c:pt idx="343">
                  <c:v>2.3803039999999998</c:v>
                </c:pt>
                <c:pt idx="344">
                  <c:v>2.3852320000000002</c:v>
                </c:pt>
                <c:pt idx="345">
                  <c:v>2.3901599999999998</c:v>
                </c:pt>
                <c:pt idx="346">
                  <c:v>2.3950879999999999</c:v>
                </c:pt>
                <c:pt idx="347">
                  <c:v>2.4000159999999999</c:v>
                </c:pt>
                <c:pt idx="348">
                  <c:v>2.404944</c:v>
                </c:pt>
                <c:pt idx="349">
                  <c:v>2.409872</c:v>
                </c:pt>
                <c:pt idx="350">
                  <c:v>2.4148000000000001</c:v>
                </c:pt>
                <c:pt idx="351">
                  <c:v>2.4197280000000001</c:v>
                </c:pt>
                <c:pt idx="352">
                  <c:v>2.4246559999999997</c:v>
                </c:pt>
                <c:pt idx="353">
                  <c:v>2.4295840000000002</c:v>
                </c:pt>
                <c:pt idx="354">
                  <c:v>2.4345119999999998</c:v>
                </c:pt>
                <c:pt idx="355">
                  <c:v>2.4394400000000003</c:v>
                </c:pt>
                <c:pt idx="356">
                  <c:v>2.4443679999999999</c:v>
                </c:pt>
                <c:pt idx="357">
                  <c:v>2.4492959999999999</c:v>
                </c:pt>
                <c:pt idx="358">
                  <c:v>2.454224</c:v>
                </c:pt>
                <c:pt idx="359">
                  <c:v>2.459152</c:v>
                </c:pt>
                <c:pt idx="360">
                  <c:v>2.46408</c:v>
                </c:pt>
                <c:pt idx="361">
                  <c:v>2.4690079999999996</c:v>
                </c:pt>
                <c:pt idx="362">
                  <c:v>2.4739360000000001</c:v>
                </c:pt>
                <c:pt idx="363">
                  <c:v>2.4788639999999997</c:v>
                </c:pt>
                <c:pt idx="364">
                  <c:v>2.4837920000000002</c:v>
                </c:pt>
                <c:pt idx="365">
                  <c:v>2.4887199999999998</c:v>
                </c:pt>
                <c:pt idx="366">
                  <c:v>2.4936480000000003</c:v>
                </c:pt>
                <c:pt idx="367">
                  <c:v>2.4985759999999999</c:v>
                </c:pt>
                <c:pt idx="368">
                  <c:v>2.503504</c:v>
                </c:pt>
                <c:pt idx="369">
                  <c:v>2.508432</c:v>
                </c:pt>
                <c:pt idx="370">
                  <c:v>2.51336</c:v>
                </c:pt>
                <c:pt idx="371">
                  <c:v>2.5182880000000001</c:v>
                </c:pt>
                <c:pt idx="372">
                  <c:v>2.5232159999999997</c:v>
                </c:pt>
                <c:pt idx="373">
                  <c:v>2.5281440000000002</c:v>
                </c:pt>
                <c:pt idx="374">
                  <c:v>2.5330719999999998</c:v>
                </c:pt>
                <c:pt idx="375">
                  <c:v>2.5380000000000003</c:v>
                </c:pt>
                <c:pt idx="376">
                  <c:v>2.5429279999999999</c:v>
                </c:pt>
                <c:pt idx="377">
                  <c:v>2.5478559999999999</c:v>
                </c:pt>
                <c:pt idx="378">
                  <c:v>2.5527839999999999</c:v>
                </c:pt>
                <c:pt idx="379">
                  <c:v>2.557712</c:v>
                </c:pt>
                <c:pt idx="380">
                  <c:v>2.56264</c:v>
                </c:pt>
                <c:pt idx="381">
                  <c:v>2.5675680000000001</c:v>
                </c:pt>
                <c:pt idx="382">
                  <c:v>2.5724960000000001</c:v>
                </c:pt>
                <c:pt idx="383">
                  <c:v>2.5774239999999997</c:v>
                </c:pt>
                <c:pt idx="384">
                  <c:v>2.5823520000000002</c:v>
                </c:pt>
                <c:pt idx="385">
                  <c:v>2.5872799999999998</c:v>
                </c:pt>
                <c:pt idx="386">
                  <c:v>2.5922080000000003</c:v>
                </c:pt>
                <c:pt idx="387">
                  <c:v>2.5971359999999999</c:v>
                </c:pt>
                <c:pt idx="388">
                  <c:v>2.6020639999999999</c:v>
                </c:pt>
                <c:pt idx="389">
                  <c:v>2.606992</c:v>
                </c:pt>
                <c:pt idx="390">
                  <c:v>2.61192</c:v>
                </c:pt>
                <c:pt idx="391">
                  <c:v>2.6168480000000001</c:v>
                </c:pt>
                <c:pt idx="392">
                  <c:v>2.6217759999999997</c:v>
                </c:pt>
                <c:pt idx="393">
                  <c:v>2.6267040000000001</c:v>
                </c:pt>
                <c:pt idx="394">
                  <c:v>2.6316319999999997</c:v>
                </c:pt>
                <c:pt idx="395">
                  <c:v>2.6365600000000002</c:v>
                </c:pt>
                <c:pt idx="396">
                  <c:v>2.6414879999999998</c:v>
                </c:pt>
                <c:pt idx="397">
                  <c:v>2.6464159999999999</c:v>
                </c:pt>
                <c:pt idx="398">
                  <c:v>2.6513439999999999</c:v>
                </c:pt>
                <c:pt idx="399">
                  <c:v>2.656272</c:v>
                </c:pt>
                <c:pt idx="400">
                  <c:v>2.6612</c:v>
                </c:pt>
                <c:pt idx="401">
                  <c:v>2.6661280000000001</c:v>
                </c:pt>
                <c:pt idx="402">
                  <c:v>2.6710560000000001</c:v>
                </c:pt>
                <c:pt idx="403">
                  <c:v>2.6759839999999997</c:v>
                </c:pt>
                <c:pt idx="404">
                  <c:v>2.6809120000000002</c:v>
                </c:pt>
                <c:pt idx="405">
                  <c:v>2.6858399999999998</c:v>
                </c:pt>
                <c:pt idx="406">
                  <c:v>2.6907679999999998</c:v>
                </c:pt>
                <c:pt idx="407">
                  <c:v>2.6956959999999999</c:v>
                </c:pt>
                <c:pt idx="408">
                  <c:v>2.7006239999999999</c:v>
                </c:pt>
                <c:pt idx="409">
                  <c:v>2.705552</c:v>
                </c:pt>
                <c:pt idx="410">
                  <c:v>2.71048</c:v>
                </c:pt>
                <c:pt idx="411">
                  <c:v>2.715408</c:v>
                </c:pt>
                <c:pt idx="412">
                  <c:v>2.7203360000000001</c:v>
                </c:pt>
                <c:pt idx="413">
                  <c:v>2.7252640000000001</c:v>
                </c:pt>
                <c:pt idx="414">
                  <c:v>2.7301920000000002</c:v>
                </c:pt>
                <c:pt idx="415">
                  <c:v>2.7351199999999998</c:v>
                </c:pt>
                <c:pt idx="416">
                  <c:v>2.7400479999999998</c:v>
                </c:pt>
                <c:pt idx="417">
                  <c:v>2.7449759999999999</c:v>
                </c:pt>
                <c:pt idx="418">
                  <c:v>2.7499039999999999</c:v>
                </c:pt>
                <c:pt idx="419">
                  <c:v>2.7548319999999999</c:v>
                </c:pt>
                <c:pt idx="420">
                  <c:v>2.75976</c:v>
                </c:pt>
                <c:pt idx="421">
                  <c:v>2.764688</c:v>
                </c:pt>
                <c:pt idx="422">
                  <c:v>2.7696160000000001</c:v>
                </c:pt>
                <c:pt idx="423">
                  <c:v>2.7745440000000001</c:v>
                </c:pt>
                <c:pt idx="424">
                  <c:v>2.7794720000000002</c:v>
                </c:pt>
                <c:pt idx="425">
                  <c:v>2.7843999999999998</c:v>
                </c:pt>
                <c:pt idx="426">
                  <c:v>2.7893279999999998</c:v>
                </c:pt>
                <c:pt idx="427">
                  <c:v>2.7942559999999999</c:v>
                </c:pt>
                <c:pt idx="428">
                  <c:v>2.7991839999999999</c:v>
                </c:pt>
                <c:pt idx="429">
                  <c:v>2.8041119999999999</c:v>
                </c:pt>
                <c:pt idx="430">
                  <c:v>2.80904</c:v>
                </c:pt>
                <c:pt idx="431">
                  <c:v>2.813968</c:v>
                </c:pt>
                <c:pt idx="432">
                  <c:v>2.8188960000000001</c:v>
                </c:pt>
                <c:pt idx="433">
                  <c:v>2.8238240000000001</c:v>
                </c:pt>
                <c:pt idx="434">
                  <c:v>2.8287520000000002</c:v>
                </c:pt>
                <c:pt idx="435">
                  <c:v>2.8336800000000002</c:v>
                </c:pt>
                <c:pt idx="436">
                  <c:v>2.8386079999999998</c:v>
                </c:pt>
                <c:pt idx="437">
                  <c:v>2.8435359999999998</c:v>
                </c:pt>
                <c:pt idx="438">
                  <c:v>2.8484639999999999</c:v>
                </c:pt>
                <c:pt idx="439">
                  <c:v>2.8533919999999999</c:v>
                </c:pt>
                <c:pt idx="440">
                  <c:v>2.85832</c:v>
                </c:pt>
                <c:pt idx="441">
                  <c:v>2.863248</c:v>
                </c:pt>
                <c:pt idx="442">
                  <c:v>2.8681760000000001</c:v>
                </c:pt>
                <c:pt idx="443">
                  <c:v>2.8731040000000001</c:v>
                </c:pt>
                <c:pt idx="444">
                  <c:v>2.8780320000000001</c:v>
                </c:pt>
                <c:pt idx="445">
                  <c:v>2.8829600000000002</c:v>
                </c:pt>
                <c:pt idx="446">
                  <c:v>2.8878879999999998</c:v>
                </c:pt>
                <c:pt idx="447">
                  <c:v>2.8928159999999998</c:v>
                </c:pt>
                <c:pt idx="448">
                  <c:v>2.8977439999999999</c:v>
                </c:pt>
                <c:pt idx="449">
                  <c:v>2.9026719999999999</c:v>
                </c:pt>
                <c:pt idx="450">
                  <c:v>2.9076</c:v>
                </c:pt>
                <c:pt idx="451">
                  <c:v>2.912528</c:v>
                </c:pt>
                <c:pt idx="452">
                  <c:v>2.917456</c:v>
                </c:pt>
                <c:pt idx="453">
                  <c:v>2.9223840000000001</c:v>
                </c:pt>
                <c:pt idx="454">
                  <c:v>2.9273120000000001</c:v>
                </c:pt>
                <c:pt idx="455">
                  <c:v>2.9322400000000002</c:v>
                </c:pt>
                <c:pt idx="456">
                  <c:v>2.9371679999999998</c:v>
                </c:pt>
                <c:pt idx="457">
                  <c:v>2.9420959999999998</c:v>
                </c:pt>
                <c:pt idx="458">
                  <c:v>2.9470239999999999</c:v>
                </c:pt>
                <c:pt idx="459">
                  <c:v>2.9519519999999999</c:v>
                </c:pt>
                <c:pt idx="460">
                  <c:v>2.95688</c:v>
                </c:pt>
                <c:pt idx="461">
                  <c:v>2.961808</c:v>
                </c:pt>
                <c:pt idx="462">
                  <c:v>2.966736</c:v>
                </c:pt>
                <c:pt idx="463">
                  <c:v>2.9716640000000001</c:v>
                </c:pt>
                <c:pt idx="464">
                  <c:v>2.9765920000000001</c:v>
                </c:pt>
                <c:pt idx="465">
                  <c:v>2.9815200000000002</c:v>
                </c:pt>
                <c:pt idx="466">
                  <c:v>2.9864479999999998</c:v>
                </c:pt>
                <c:pt idx="467">
                  <c:v>2.9913759999999998</c:v>
                </c:pt>
                <c:pt idx="468">
                  <c:v>2.9963039999999999</c:v>
                </c:pt>
                <c:pt idx="469">
                  <c:v>3.0012319999999999</c:v>
                </c:pt>
                <c:pt idx="470">
                  <c:v>3.0061599999999999</c:v>
                </c:pt>
                <c:pt idx="471">
                  <c:v>3.011088</c:v>
                </c:pt>
                <c:pt idx="472">
                  <c:v>3.016016</c:v>
                </c:pt>
                <c:pt idx="473">
                  <c:v>3.0209440000000001</c:v>
                </c:pt>
                <c:pt idx="474">
                  <c:v>3.0258720000000001</c:v>
                </c:pt>
                <c:pt idx="475">
                  <c:v>3.0308000000000002</c:v>
                </c:pt>
                <c:pt idx="476">
                  <c:v>3.0357280000000002</c:v>
                </c:pt>
                <c:pt idx="477">
                  <c:v>3.0406559999999998</c:v>
                </c:pt>
                <c:pt idx="478">
                  <c:v>3.0455839999999998</c:v>
                </c:pt>
                <c:pt idx="479">
                  <c:v>3.0505119999999999</c:v>
                </c:pt>
                <c:pt idx="480">
                  <c:v>3.0554399999999999</c:v>
                </c:pt>
                <c:pt idx="481">
                  <c:v>3.060368</c:v>
                </c:pt>
                <c:pt idx="482">
                  <c:v>3.065296</c:v>
                </c:pt>
                <c:pt idx="483">
                  <c:v>3.0702240000000001</c:v>
                </c:pt>
                <c:pt idx="484">
                  <c:v>3.0751520000000001</c:v>
                </c:pt>
                <c:pt idx="485">
                  <c:v>3.0800800000000002</c:v>
                </c:pt>
                <c:pt idx="486">
                  <c:v>3.0850080000000002</c:v>
                </c:pt>
                <c:pt idx="487">
                  <c:v>3.0899359999999998</c:v>
                </c:pt>
                <c:pt idx="488">
                  <c:v>3.0948639999999998</c:v>
                </c:pt>
                <c:pt idx="489">
                  <c:v>3.0997919999999999</c:v>
                </c:pt>
                <c:pt idx="490">
                  <c:v>3.1047199999999999</c:v>
                </c:pt>
                <c:pt idx="491">
                  <c:v>3.109648</c:v>
                </c:pt>
                <c:pt idx="492">
                  <c:v>3.114576</c:v>
                </c:pt>
                <c:pt idx="493">
                  <c:v>3.1195040000000001</c:v>
                </c:pt>
                <c:pt idx="494">
                  <c:v>3.1244320000000001</c:v>
                </c:pt>
                <c:pt idx="495">
                  <c:v>3.1293600000000001</c:v>
                </c:pt>
                <c:pt idx="496">
                  <c:v>3.1342880000000002</c:v>
                </c:pt>
                <c:pt idx="497">
                  <c:v>3.1392159999999998</c:v>
                </c:pt>
                <c:pt idx="498">
                  <c:v>3.1441439999999998</c:v>
                </c:pt>
                <c:pt idx="499">
                  <c:v>3.1490719999999999</c:v>
                </c:pt>
                <c:pt idx="500">
                  <c:v>3.1539999999999999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D56-4C79-86CD-A6EC3A695F56}"/>
            </c:ext>
          </c:extLst>
        </c:ser>
        <c:ser>
          <c:idx val="1"/>
          <c:order val="1"/>
          <c:tx>
            <c:v>Point</c:v>
          </c:tx>
          <c:spPr>
            <a:ln>
              <a:noFill/>
            </a:ln>
          </c:spPr>
          <c:marker>
            <c:symbol val="square"/>
            <c:size val="10"/>
            <c:spPr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B05F99A4-C6C7-4D01-A42C-10F464176BDE}" type="CELLRANGE">
                      <a:rPr lang="en-US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BD56-4C79-86CD-A6EC3A695F5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C30951E-9941-48D9-9C3E-BD0E7CBAF49A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BD56-4C79-86CD-A6EC3A695F5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70C2DEB-ACBD-4700-A43E-C0405763E9AC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BD56-4C79-86CD-A6EC3A695F5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A9F32E7-D4B4-4E67-9191-3193DC9855BA}" type="CELLRANGE">
                      <a:rPr lang="fr-CA"/>
                      <a:pPr/>
                      <a:t>[PLAGECELL]</a:t>
                    </a:fld>
                    <a:endParaRPr lang="fr-C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BD56-4C79-86CD-A6EC3A695F5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BD56-4C79-86CD-A6EC3A695F5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BD56-4C79-86CD-A6EC3A695F5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BD56-4C79-86CD-A6EC3A695F56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'700.A0'!$K$9:$K$15</c:f>
              <c:numCache>
                <c:formatCode>General</c:formatCode>
                <c:ptCount val="7"/>
                <c:pt idx="0">
                  <c:v>999</c:v>
                </c:pt>
                <c:pt idx="1">
                  <c:v>1590</c:v>
                </c:pt>
                <c:pt idx="2">
                  <c:v>1589</c:v>
                </c:pt>
                <c:pt idx="3">
                  <c:v>1260</c:v>
                </c:pt>
              </c:numCache>
            </c:numRef>
          </c:xVal>
          <c:yVal>
            <c:numRef>
              <c:f>'700.A0'!$L$9:$L$15</c:f>
              <c:numCache>
                <c:formatCode>0.00</c:formatCode>
                <c:ptCount val="7"/>
                <c:pt idx="0">
                  <c:v>1.920768</c:v>
                </c:pt>
                <c:pt idx="1">
                  <c:v>2.6488800000000001</c:v>
                </c:pt>
                <c:pt idx="2">
                  <c:v>2.6476480000000002</c:v>
                </c:pt>
                <c:pt idx="3">
                  <c:v>2.2423199999999999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'700.A0'!$I$9:$I$15</c15:f>
                <c15:dlblRangeCache>
                  <c:ptCount val="7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D</c:v>
                  </c:pt>
                  <c:pt idx="4">
                    <c:v>E</c:v>
                  </c:pt>
                  <c:pt idx="5">
                    <c:v>F</c:v>
                  </c:pt>
                  <c:pt idx="6">
                    <c:v>G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BD56-4C79-86CD-A6EC3A695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491896"/>
        <c:axId val="263491504"/>
      </c:scatterChart>
      <c:valAx>
        <c:axId val="263491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PES</a:t>
                </a:r>
                <a:endParaRPr lang="en-US">
                  <a:latin typeface="+mj-lt"/>
                </a:endParaRPr>
              </a:p>
            </c:rich>
          </c:tx>
          <c:layout>
            <c:manualLayout>
              <c:xMode val="edge"/>
              <c:yMode val="edge"/>
              <c:x val="0.77796941962449551"/>
              <c:y val="0.8992126625655716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504"/>
        <c:crosses val="autoZero"/>
        <c:crossBetween val="midCat"/>
      </c:valAx>
      <c:valAx>
        <c:axId val="26349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j-lt"/>
                  </a:defRPr>
                </a:pPr>
                <a:r>
                  <a:rPr lang="en-US" sz="1400">
                    <a:latin typeface="+mj-lt"/>
                  </a:rPr>
                  <a:t>ÉTC</a:t>
                </a:r>
              </a:p>
            </c:rich>
          </c:tx>
          <c:layout>
            <c:manualLayout>
              <c:xMode val="edge"/>
              <c:yMode val="edge"/>
              <c:x val="6.2981983092794375E-2"/>
              <c:y val="0.1724003606338704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fr-FR"/>
          </a:p>
        </c:txPr>
        <c:crossAx val="263491896"/>
        <c:crosses val="autoZero"/>
        <c:crossBetween val="midCat"/>
      </c:valAx>
      <c:spPr>
        <a:solidFill>
          <a:schemeClr val="accent6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2.xml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3.xml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4.xml"/><Relationship Id="rId4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5.xml"/><Relationship Id="rId4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6.xml"/><Relationship Id="rId4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7.xml"/><Relationship Id="rId4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8.xml"/><Relationship Id="rId4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9.xml"/><Relationship Id="rId4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10.xml"/><Relationship Id="rId4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11.xml"/><Relationship Id="rId4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12.xml"/><Relationship Id="rId4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13.xml"/><Relationship Id="rId4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14.xml"/><Relationship Id="rId4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15.xml"/><Relationship Id="rId4" Type="http://schemas.openxmlformats.org/officeDocument/2006/relationships/image" Target="../media/image3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16.xml"/><Relationship Id="rId4" Type="http://schemas.openxmlformats.org/officeDocument/2006/relationships/image" Target="../media/image3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17.xml"/><Relationship Id="rId4" Type="http://schemas.openxmlformats.org/officeDocument/2006/relationships/image" Target="../media/image3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18.xml"/><Relationship Id="rId4" Type="http://schemas.openxmlformats.org/officeDocument/2006/relationships/image" Target="../media/image3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19.xml"/><Relationship Id="rId4" Type="http://schemas.openxmlformats.org/officeDocument/2006/relationships/image" Target="../media/image3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20.xml"/><Relationship Id="rId4" Type="http://schemas.openxmlformats.org/officeDocument/2006/relationships/image" Target="../media/image3.pn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21.xml"/><Relationship Id="rId4" Type="http://schemas.openxmlformats.org/officeDocument/2006/relationships/image" Target="../media/image3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22.xml"/><Relationship Id="rId4" Type="http://schemas.openxmlformats.org/officeDocument/2006/relationships/image" Target="../media/image3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23.xml"/><Relationship Id="rId4" Type="http://schemas.openxmlformats.org/officeDocument/2006/relationships/image" Target="../media/image3.png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24.xml"/><Relationship Id="rId4" Type="http://schemas.openxmlformats.org/officeDocument/2006/relationships/image" Target="../media/image3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25.xml"/><Relationship Id="rId4" Type="http://schemas.openxmlformats.org/officeDocument/2006/relationships/image" Target="../media/image3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26.xml"/><Relationship Id="rId4" Type="http://schemas.openxmlformats.org/officeDocument/2006/relationships/image" Target="../media/image3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27.xml"/><Relationship Id="rId4" Type="http://schemas.openxmlformats.org/officeDocument/2006/relationships/image" Target="../media/image3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28.xml"/><Relationship Id="rId4" Type="http://schemas.openxmlformats.org/officeDocument/2006/relationships/image" Target="../media/image3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29.xml"/><Relationship Id="rId4" Type="http://schemas.openxmlformats.org/officeDocument/2006/relationships/image" Target="../media/image3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30.xml"/><Relationship Id="rId4" Type="http://schemas.openxmlformats.org/officeDocument/2006/relationships/image" Target="../media/image3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31.xml"/><Relationship Id="rId4" Type="http://schemas.openxmlformats.org/officeDocument/2006/relationships/image" Target="../media/image3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alcul financement'!A1"/><Relationship Id="rId1" Type="http://schemas.openxmlformats.org/officeDocument/2006/relationships/chart" Target="../charts/chart32.xm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183173</xdr:colOff>
      <xdr:row>1</xdr:row>
      <xdr:rowOff>52552</xdr:rowOff>
    </xdr:from>
    <xdr:to>
      <xdr:col>8</xdr:col>
      <xdr:colOff>200026</xdr:colOff>
      <xdr:row>8</xdr:row>
      <xdr:rowOff>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2142D76-3253-4BD3-9878-B34A1EC2902F}"/>
            </a:ext>
          </a:extLst>
        </xdr:cNvPr>
        <xdr:cNvSpPr txBox="1"/>
      </xdr:nvSpPr>
      <xdr:spPr>
        <a:xfrm>
          <a:off x="478448" y="243052"/>
          <a:ext cx="4788878" cy="149049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CA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CA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</a:t>
          </a:r>
          <a:r>
            <a:rPr lang="fr-CA" sz="1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Calculateur de financement</a:t>
          </a:r>
          <a:r>
            <a:rPr lang="fr-CA" sz="1800"/>
            <a:t> </a:t>
          </a:r>
        </a:p>
        <a:p>
          <a:r>
            <a:rPr lang="fr-CA" sz="1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v 1.13</a:t>
          </a:r>
        </a:p>
        <a:p>
          <a:r>
            <a:rPr lang="fr-CA" sz="1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Conception</a:t>
          </a:r>
          <a:r>
            <a:rPr lang="fr-CA" sz="18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: </a:t>
          </a:r>
          <a:r>
            <a:rPr lang="fr-CA" sz="1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SEECO</a:t>
          </a:r>
          <a:endParaRPr lang="fr-CA" sz="1800"/>
        </a:p>
        <a:p>
          <a:endParaRPr lang="fr-CA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CA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408842</xdr:colOff>
      <xdr:row>1</xdr:row>
      <xdr:rowOff>44693</xdr:rowOff>
    </xdr:from>
    <xdr:to>
      <xdr:col>4</xdr:col>
      <xdr:colOff>257174</xdr:colOff>
      <xdr:row>7</xdr:row>
      <xdr:rowOff>185843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53A2492-D3A7-4012-8DA9-CC5934881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117" y="235193"/>
          <a:ext cx="1572357" cy="1493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000.01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Générale commune</a:t>
          </a:fld>
          <a:endParaRPr lang="fr-CA" sz="4000" b="1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000.02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Générale propre</a:t>
          </a:fld>
          <a:endParaRPr lang="fr-CA" sz="4000" b="1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000.03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Générale complémentaire</a:t>
          </a:fld>
          <a:endParaRPr lang="fr-CA" sz="4000" b="1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000.05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Mise à niveau</a:t>
          </a:fld>
          <a:endParaRPr lang="fr-CA" sz="4000" b="1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080.0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Hors programme (incl. préal. univ.)</a:t>
          </a:fld>
          <a:endParaRPr lang="fr-CA" sz="4000" b="1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111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Techniques d'hygiène dentaire</a:t>
          </a:fld>
          <a:endParaRPr lang="fr-CA" sz="4000" b="1"/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120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Techniques de diététique</a:t>
          </a:fld>
          <a:endParaRPr lang="fr-CA" sz="4000" b="1"/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140.C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Technologie d'analyses biomédicales</a:t>
          </a:fld>
          <a:endParaRPr lang="fr-CA" sz="4000" b="1"/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141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Techniques d'inhalothérapie</a:t>
          </a:fld>
          <a:endParaRPr lang="fr-CA" sz="4000" b="1"/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180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Soins infirmiers</a:t>
          </a:fld>
          <a:endParaRPr lang="fr-CA" sz="4000" b="1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181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Soins préhospitaliers d'urgence</a:t>
          </a:fld>
          <a:endParaRPr lang="fr-CA" sz="4000" b="1"/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200.B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Sciences de la nature</a:t>
          </a:fld>
          <a:endParaRPr lang="fr-CA" sz="4000" b="1"/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210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Techniques de laboratoire</a:t>
          </a:fld>
          <a:endParaRPr lang="fr-CA" sz="4000" b="1"/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221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Technologie de l'architecture</a:t>
          </a:fld>
          <a:endParaRPr lang="fr-CA" sz="4000" b="1"/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221.B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Technologie du génie civil</a:t>
          </a:fld>
          <a:endParaRPr lang="fr-CA" sz="4000" b="1"/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221.C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Technologie de la mécanique du bâtiment</a:t>
          </a:fld>
          <a:endParaRPr lang="fr-CA" sz="4000" b="1"/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230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Technologie de la géomatique</a:t>
          </a:fld>
          <a:endParaRPr lang="fr-CA" sz="4000" b="1"/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241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Techniques de génie mécanique</a:t>
          </a:fld>
          <a:endParaRPr lang="fr-CA" sz="4000" b="1"/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243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Technologie de systèmes ordinés</a:t>
          </a:fld>
          <a:endParaRPr lang="fr-CA" sz="4000" b="1"/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300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Sciences humaines</a:t>
          </a:fld>
          <a:endParaRPr lang="fr-CA" sz="4000" b="1"/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310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Techniques policières</a:t>
          </a:fld>
          <a:endParaRPr lang="fr-CA" sz="4000" b="1"/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310.C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Techniques juridiques</a:t>
          </a:fld>
          <a:endParaRPr lang="fr-CA" sz="4000" b="1"/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322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Techniques de l'éducation à l'enfance</a:t>
          </a:fld>
          <a:endParaRPr lang="fr-CA" sz="4000" b="1"/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351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Techniques d'éducation spécialisée</a:t>
          </a:fld>
          <a:endParaRPr lang="fr-CA" sz="4000" b="1"/>
        </a:p>
      </cdr:txBody>
    </cdr:sp>
  </cdr:relSizeAnchor>
</c:userShapes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393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Techniques de la documentation</a:t>
          </a:fld>
          <a:endParaRPr lang="fr-CA" sz="4000" b="1"/>
        </a:p>
      </cdr:txBody>
    </cdr:sp>
  </cdr:relSizeAnchor>
</c:userShapes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410.B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Techniques administratives</a:t>
          </a:fld>
          <a:endParaRPr lang="fr-CA" sz="4000" b="1"/>
        </a:p>
      </cdr:txBody>
    </cdr:sp>
  </cdr:relSizeAnchor>
</c:userShapes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412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Techniques de bureautique</a:t>
          </a:fld>
          <a:endParaRPr lang="fr-CA" sz="4000" b="1"/>
        </a:p>
      </cdr:txBody>
    </cdr:sp>
  </cdr:relSizeAnchor>
</c:userShapes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500.A1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Arts et lettres</a:t>
          </a:fld>
          <a:endParaRPr lang="fr-CA" sz="4000" b="1"/>
        </a:p>
      </cdr:txBody>
    </cdr:sp>
  </cdr:relSizeAnchor>
</c:userShapes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510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Arts plastiques</a:t>
          </a:fld>
          <a:endParaRPr lang="fr-CA" sz="4000" b="1"/>
        </a:p>
      </cdr:txBody>
    </cdr:sp>
  </cdr:relSizeAnchor>
</c:userShapes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570.E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Technique de design intérieur</a:t>
          </a:fld>
          <a:endParaRPr lang="fr-CA" sz="4000" b="1"/>
        </a:p>
      </cdr:txBody>
    </cdr:sp>
  </cdr:relSizeAnchor>
</c:userShapes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582.A1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Techniques d'intégration multimédia</a:t>
          </a:fld>
          <a:endParaRPr lang="fr-CA" sz="4000" b="1"/>
        </a:p>
      </cdr:txBody>
    </cdr:sp>
  </cdr:relSizeAnchor>
</c:userShapes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102711</xdr:colOff>
      <xdr:row>0</xdr:row>
      <xdr:rowOff>136309</xdr:rowOff>
    </xdr:from>
    <xdr:to>
      <xdr:col>7</xdr:col>
      <xdr:colOff>262589</xdr:colOff>
      <xdr:row>28</xdr:row>
      <xdr:rowOff>95036</xdr:rowOff>
    </xdr:to>
    <xdr:graphicFrame macro="">
      <xdr:nvGraphicFramePr>
        <xdr:cNvPr id="2" name="Financement des programmes" title="=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29</xdr:row>
      <xdr:rowOff>57150</xdr:rowOff>
    </xdr:from>
    <xdr:to>
      <xdr:col>0</xdr:col>
      <xdr:colOff>2924175</xdr:colOff>
      <xdr:row>30</xdr:row>
      <xdr:rowOff>114300</xdr:rowOff>
    </xdr:to>
    <xdr:sp macro="" textlink="">
      <xdr:nvSpPr>
        <xdr:cNvPr id="3" name="ZoneText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 txBox="1"/>
      </xdr:nvSpPr>
      <xdr:spPr>
        <a:xfrm>
          <a:off x="342900" y="5878830"/>
          <a:ext cx="2581275" cy="255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A" sz="1100" u="sng">
              <a:solidFill>
                <a:schemeClr val="accent1">
                  <a:lumMod val="50000"/>
                </a:schemeClr>
              </a:solidFill>
            </a:rPr>
            <a:t>Retour à l'onglet "Calcul financement"</a:t>
          </a:r>
        </a:p>
      </xdr:txBody>
    </xdr:sp>
    <xdr:clientData/>
  </xdr:twoCellAnchor>
  <xdr:twoCellAnchor editAs="oneCell">
    <xdr:from>
      <xdr:col>0</xdr:col>
      <xdr:colOff>333375</xdr:colOff>
      <xdr:row>24</xdr:row>
      <xdr:rowOff>190959</xdr:rowOff>
    </xdr:from>
    <xdr:to>
      <xdr:col>0</xdr:col>
      <xdr:colOff>1781175</xdr:colOff>
      <xdr:row>27</xdr:row>
      <xdr:rowOff>181172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22039"/>
          <a:ext cx="1447800" cy="584573"/>
        </a:xfrm>
        <a:prstGeom prst="rect">
          <a:avLst/>
        </a:prstGeom>
      </xdr:spPr>
    </xdr:pic>
    <xdr:clientData/>
  </xdr:twoCellAnchor>
  <xdr:twoCellAnchor editAs="oneCell">
    <xdr:from>
      <xdr:col>0</xdr:col>
      <xdr:colOff>2219325</xdr:colOff>
      <xdr:row>25</xdr:row>
      <xdr:rowOff>80192</xdr:rowOff>
    </xdr:from>
    <xdr:to>
      <xdr:col>1</xdr:col>
      <xdr:colOff>285749</xdr:colOff>
      <xdr:row>28</xdr:row>
      <xdr:rowOff>25822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109392"/>
          <a:ext cx="2150744" cy="539990"/>
        </a:xfrm>
        <a:prstGeom prst="rect">
          <a:avLst/>
        </a:prstGeom>
      </xdr:spPr>
    </xdr:pic>
    <xdr:clientData/>
  </xdr:twoCellAnchor>
</xdr:wsDr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0.0119</cdr:x>
      <cdr:y>0.03357</cdr:y>
    </cdr:from>
    <cdr:to>
      <cdr:x>0.98739</cdr:x>
      <cdr:y>0.11521</cdr:y>
    </cdr:to>
    <cdr:sp macro="" textlink="'700.A0'!$K$2:$N$2">
      <cdr:nvSpPr>
        <cdr:cNvPr id="2" name="ZoneTexte 1"/>
        <cdr:cNvSpPr txBox="1"/>
      </cdr:nvSpPr>
      <cdr:spPr>
        <a:xfrm xmlns:a="http://schemas.openxmlformats.org/drawingml/2006/main">
          <a:off x="101516" y="174410"/>
          <a:ext cx="8324626" cy="424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440D9043-3236-4A5E-8B29-EEF1DAF2BE14}" type="TxLink">
            <a:rPr lang="en-US" sz="2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Sciences, lettres et arts</a:t>
          </a:fld>
          <a:endParaRPr lang="fr-CA" sz="4000" b="1"/>
        </a:p>
      </cdr:txBody>
    </cdr:sp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_fin" displayName="Tableau_fin" ref="B4:W37" totalsRowShown="0" headerRowDxfId="29" dataDxfId="27" headerRowBorderDxfId="28" tableBorderDxfId="26" totalsRowBorderDxfId="25">
  <autoFilter ref="B4:W37" xr:uid="{00000000-0009-0000-0100-000002000000}"/>
  <sortState xmlns:xlrd2="http://schemas.microsoft.com/office/spreadsheetml/2017/richdata2" ref="B5:V37">
    <sortCondition ref="B4:B37"/>
  </sortState>
  <tableColumns count="22">
    <tableColumn id="1" xr3:uid="{00000000-0010-0000-0000-000001000000}" name="Numéro" dataDxfId="24"/>
    <tableColumn id="2" xr3:uid="{00000000-0010-0000-0000-000002000000}" name="Titre" dataDxfId="23"/>
    <tableColumn id="4" xr3:uid="{00000000-0010-0000-0000-000004000000}" name="Programmes" dataDxfId="22"/>
    <tableColumn id="19" xr3:uid="{00000000-0010-0000-0000-000013000000}" name="PES (A)" dataDxfId="21">
      <calculatedColumnFormula>_xlfn.IFNA(VLOOKUP($B5,'Données PES'!$A$2:$AA$101,MATCH('Calcul financement'!E$3,'Données PES'!$2:$2),FALSE),"")</calculatedColumnFormula>
    </tableColumn>
    <tableColumn id="18" xr3:uid="{00000000-0010-0000-0000-000012000000}" name="PES (B)" dataDxfId="20">
      <calculatedColumnFormula>_xlfn.IFNA(VLOOKUP($B5,'Données PES'!$A$2:$AA$101,MATCH('Calcul financement'!F$3,'Données PES'!$2:$2),FALSE),"")</calculatedColumnFormula>
    </tableColumn>
    <tableColumn id="17" xr3:uid="{00000000-0010-0000-0000-000011000000}" name="Variation" dataDxfId="19" dataCellStyle="Pourcentage">
      <calculatedColumnFormula>IF(ISNUMBER(Tableau_fin[[#This Row],[PES (A)]]),IF(Tableau_fin[[#This Row],[PES (A)]]&gt;0,(Tableau_fin[[#This Row],[PES (B)]]-Tableau_fin[[#This Row],[PES (A)]])/Tableau_fin[[#This Row],[PES (A)]],""),"")</calculatedColumnFormula>
    </tableColumn>
    <tableColumn id="5" xr3:uid="{00000000-0010-0000-0000-000005000000}" name="Norme 0" dataDxfId="18"/>
    <tableColumn id="6" xr3:uid="{00000000-0010-0000-0000-000006000000}" name="Pes Min" dataDxfId="17"/>
    <tableColumn id="7" xr3:uid="{00000000-0010-0000-0000-000007000000}" name="Norme 1" dataDxfId="16"/>
    <tableColumn id="8" xr3:uid="{00000000-0010-0000-0000-000008000000}" name="Const. 1" dataDxfId="15"/>
    <tableColumn id="9" xr3:uid="{00000000-0010-0000-0000-000009000000}" name="Intersect." dataDxfId="14"/>
    <tableColumn id="10" xr3:uid="{00000000-0010-0000-0000-00000A000000}" name="Norme 2" dataDxfId="13"/>
    <tableColumn id="11" xr3:uid="{00000000-0010-0000-0000-00000B000000}" name="Const. 2" dataDxfId="12"/>
    <tableColumn id="14" xr3:uid="{00000000-0010-0000-0000-00000E000000}" name="Financement (A)" dataDxfId="11">
      <calculatedColumnFormula>IF(ISNUMBER(Tableau_fin[[#This Row],[PES (A)]]),IF(Tableau_fin[[#This Row],[PES (A)]]&lt;$I5,$H5*Tableau_fin[[#This Row],[PES (A)]],IF($L5&lt;&gt;0,IF((Tableau_fin[[#This Row],[PES (A)]]&gt;$L5),($M5*Tableau_fin[[#This Row],[PES (A)]])+$N5,($J5*Tableau_fin[[#This Row],[PES (A)]])+$K5),$J5*Tableau_fin[[#This Row],[PES (A)]]+$K5)),"")</calculatedColumnFormula>
    </tableColumn>
    <tableColumn id="15" xr3:uid="{00000000-0010-0000-0000-00000F000000}" name="Fin/1000 PES (A)" dataDxfId="10">
      <calculatedColumnFormula>IF(Tableau_fin[[#This Row],[Financement (A)]]=0,"",IF(ISNUMBER(Tableau_fin[[#This Row],[PES (A)]]),O5/Tableau_fin[[#This Row],[PES (A)]]*1000,""))</calculatedColumnFormula>
    </tableColumn>
    <tableColumn id="12" xr3:uid="{00000000-0010-0000-0000-00000C000000}" name="Financement (B)" dataDxfId="9">
      <calculatedColumnFormula>IF(ISNUMBER(Tableau_fin[[#This Row],[PES (B)]]),IF(Tableau_fin[[#This Row],[PES (B)]]&lt;$I5,$H5*Tableau_fin[[#This Row],[PES (B)]],IF($L5&lt;&gt;0,IF((Tableau_fin[[#This Row],[PES (B)]]&gt;$L5),($M5*Tableau_fin[[#This Row],[PES (B)]])+$N5,($J5*Tableau_fin[[#This Row],[PES (B)]])+$K5),$J5*Tableau_fin[[#This Row],[PES (B)]]+$K5)),"")</calculatedColumnFormula>
    </tableColumn>
    <tableColumn id="13" xr3:uid="{00000000-0010-0000-0000-00000D000000}" name="Fin/1000 PES (B)" dataDxfId="8">
      <calculatedColumnFormula>IF(Tableau_fin[[#This Row],[Financement (B)]]=0,"",IF(ISNUMBER(Tableau_fin[[#This Row],[Financement (B)]]),Q5/Tableau_fin[[#This Row],[PES (B)]]*1000,""))</calculatedColumnFormula>
    </tableColumn>
    <tableColumn id="16" xr3:uid="{00000000-0010-0000-0000-000010000000}" name="PES" dataDxfId="7"/>
    <tableColumn id="20" xr3:uid="{00000000-0010-0000-0000-000014000000}" name="Financement" dataDxfId="6">
      <calculatedColumnFormula>IF(Tableau_fin[[#This Row],[PES]]&gt;0,IF(Tableau_fin[[#This Row],[PES]]&lt;$I5,$H5*Tableau_fin[[#This Row],[PES]],IF($L5&lt;&gt;0,IF((Tableau_fin[[#This Row],[PES]]&gt;$L5),($M5*Tableau_fin[[#This Row],[PES]])+$N5,($J5*Tableau_fin[[#This Row],[PES]])+$K5),$J5*Tableau_fin[[#This Row],[PES]]+$K5)),"")</calculatedColumnFormula>
    </tableColumn>
    <tableColumn id="21" xr3:uid="{00000000-0010-0000-0000-000015000000}" name="Fin/1000 PES" dataDxfId="5">
      <calculatedColumnFormula>IF(Tableau_fin[[#This Row],[PES]]&gt;0,Tableau_fin[[#This Row],[Financement]]/Tableau_fin[[#This Row],[PES]]*1000,"")</calculatedColumnFormula>
    </tableColumn>
    <tableColumn id="3" xr3:uid="{00000000-0010-0000-0000-000003000000}" name="Nej" dataDxfId="4"/>
    <tableColumn id="22" xr3:uid="{00000000-0010-0000-0000-000016000000}" name="Fin/100 hrs" dataDxfId="3">
      <calculatedColumnFormula>IF(O5=0,"",Tableau_fin[[#This Row],[Financement (A)]]/(Tableau_fin[[#This Row],[PES (A)]]/Tableau_fin[[#This Row],[Nej]])*100)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B2:H37"/>
  <sheetViews>
    <sheetView tabSelected="1" zoomScaleNormal="100" workbookViewId="0">
      <selection activeCell="J10" sqref="J10"/>
    </sheetView>
  </sheetViews>
  <sheetFormatPr baseColWidth="10" defaultRowHeight="15" x14ac:dyDescent="0.25"/>
  <cols>
    <col min="1" max="1" width="4.42578125" customWidth="1"/>
    <col min="2" max="2" width="7.85546875" customWidth="1"/>
    <col min="3" max="3" width="6.5703125" customWidth="1"/>
  </cols>
  <sheetData>
    <row r="2" spans="2:8" ht="23.25" customHeight="1" x14ac:dyDescent="0.35">
      <c r="G2" s="31"/>
      <c r="H2" s="31"/>
    </row>
    <row r="3" spans="2:8" ht="23.25" customHeight="1" x14ac:dyDescent="0.35">
      <c r="G3" s="31"/>
      <c r="H3" s="31"/>
    </row>
    <row r="10" spans="2:8" ht="18.75" x14ac:dyDescent="0.3">
      <c r="B10" s="33" t="s">
        <v>145</v>
      </c>
    </row>
    <row r="12" spans="2:8" x14ac:dyDescent="0.25">
      <c r="C12" s="30" t="s">
        <v>164</v>
      </c>
      <c r="D12" s="30"/>
      <c r="E12" s="30"/>
      <c r="F12" s="30"/>
      <c r="G12" s="30"/>
      <c r="H12" s="32"/>
    </row>
    <row r="15" spans="2:8" ht="18.75" x14ac:dyDescent="0.3">
      <c r="B15" s="33" t="s">
        <v>146</v>
      </c>
    </row>
    <row r="17" spans="3:4" ht="15.75" x14ac:dyDescent="0.25">
      <c r="C17" s="4" t="s">
        <v>147</v>
      </c>
    </row>
    <row r="18" spans="3:4" x14ac:dyDescent="0.25">
      <c r="D18" t="s">
        <v>160</v>
      </c>
    </row>
    <row r="19" spans="3:4" x14ac:dyDescent="0.25">
      <c r="D19" t="s">
        <v>161</v>
      </c>
    </row>
    <row r="21" spans="3:4" ht="15.75" x14ac:dyDescent="0.25">
      <c r="C21" s="4" t="s">
        <v>148</v>
      </c>
    </row>
    <row r="22" spans="3:4" x14ac:dyDescent="0.25">
      <c r="D22" t="s">
        <v>162</v>
      </c>
    </row>
    <row r="24" spans="3:4" ht="15.75" x14ac:dyDescent="0.25">
      <c r="C24" s="4" t="s">
        <v>149</v>
      </c>
    </row>
    <row r="25" spans="3:4" x14ac:dyDescent="0.25">
      <c r="D25" t="s">
        <v>163</v>
      </c>
    </row>
    <row r="27" spans="3:4" ht="15.75" x14ac:dyDescent="0.25">
      <c r="C27" s="4" t="s">
        <v>150</v>
      </c>
    </row>
    <row r="28" spans="3:4" x14ac:dyDescent="0.25">
      <c r="D28" t="s">
        <v>151</v>
      </c>
    </row>
    <row r="29" spans="3:4" x14ac:dyDescent="0.25">
      <c r="D29" t="s">
        <v>152</v>
      </c>
    </row>
    <row r="35" spans="3:7" x14ac:dyDescent="0.25">
      <c r="C35" s="141" t="s">
        <v>170</v>
      </c>
      <c r="D35" s="141"/>
      <c r="E35" s="141"/>
      <c r="F35" s="141"/>
      <c r="G35" s="141"/>
    </row>
    <row r="36" spans="3:7" ht="8.25" customHeight="1" x14ac:dyDescent="0.25">
      <c r="C36" s="136"/>
      <c r="D36" s="136"/>
      <c r="E36" s="136"/>
      <c r="F36" s="136"/>
      <c r="G36" s="136"/>
    </row>
    <row r="37" spans="3:7" x14ac:dyDescent="0.25">
      <c r="C37" s="137">
        <v>1.1299999999999999</v>
      </c>
      <c r="D37" s="137" t="s">
        <v>169</v>
      </c>
      <c r="E37" s="136"/>
      <c r="F37" s="136"/>
      <c r="G37" s="136"/>
    </row>
  </sheetData>
  <sheetProtection sheet="1" objects="1" scenarios="1"/>
  <mergeCells count="1">
    <mergeCell ref="C35:G3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  <pageSetUpPr fitToPage="1"/>
  </sheetPr>
  <dimension ref="B1:W41"/>
  <sheetViews>
    <sheetView zoomScaleNormal="100" workbookViewId="0">
      <pane xSplit="6" ySplit="4" topLeftCell="G5" activePane="bottomRight" state="frozen"/>
      <selection pane="topRight" activeCell="H1" sqref="H1"/>
      <selection pane="bottomLeft" activeCell="A5" sqref="A5"/>
      <selection pane="bottomRight" activeCell="I12" sqref="I12"/>
    </sheetView>
  </sheetViews>
  <sheetFormatPr baseColWidth="10" defaultRowHeight="15" x14ac:dyDescent="0.25"/>
  <cols>
    <col min="1" max="1" width="1.140625" customWidth="1"/>
    <col min="2" max="2" width="8.85546875" customWidth="1"/>
    <col min="3" max="3" width="37.7109375" customWidth="1"/>
    <col min="4" max="4" width="33.85546875" hidden="1" customWidth="1"/>
    <col min="5" max="6" width="19.5703125" customWidth="1"/>
    <col min="7" max="7" width="11" customWidth="1"/>
    <col min="8" max="8" width="11" style="7" customWidth="1"/>
    <col min="9" max="9" width="13.7109375" style="1" customWidth="1"/>
    <col min="10" max="10" width="12.5703125" style="1" customWidth="1"/>
    <col min="11" max="11" width="13" style="1" customWidth="1"/>
    <col min="12" max="12" width="13.140625" style="1" customWidth="1"/>
    <col min="13" max="13" width="13.42578125" style="1" customWidth="1"/>
    <col min="14" max="14" width="13.28515625" style="1" customWidth="1"/>
    <col min="15" max="15" width="14.28515625" style="1" customWidth="1"/>
    <col min="16" max="18" width="14.28515625" customWidth="1"/>
    <col min="20" max="20" width="12.5703125" customWidth="1"/>
    <col min="23" max="23" width="13.42578125" customWidth="1"/>
  </cols>
  <sheetData>
    <row r="1" spans="2:23" ht="5.25" customHeight="1" thickBot="1" x14ac:dyDescent="0.3">
      <c r="G1" s="7"/>
      <c r="H1" s="1"/>
      <c r="O1"/>
    </row>
    <row r="2" spans="2:23" x14ac:dyDescent="0.25">
      <c r="E2" s="144" t="s">
        <v>115</v>
      </c>
      <c r="F2" s="145"/>
      <c r="G2" s="7"/>
      <c r="H2" s="1"/>
      <c r="O2" s="144" t="s">
        <v>111</v>
      </c>
      <c r="P2" s="155"/>
      <c r="Q2" s="155" t="s">
        <v>112</v>
      </c>
      <c r="R2" s="145"/>
      <c r="S2" s="146" t="s">
        <v>130</v>
      </c>
      <c r="T2" s="147"/>
      <c r="U2" s="148"/>
    </row>
    <row r="3" spans="2:23" ht="15.75" thickBot="1" x14ac:dyDescent="0.3">
      <c r="E3" s="55" t="s">
        <v>102</v>
      </c>
      <c r="F3" s="140" t="s">
        <v>105</v>
      </c>
      <c r="G3" s="9"/>
      <c r="H3" s="1"/>
      <c r="O3" s="152" t="str">
        <f>E3</f>
        <v>2018-2019</v>
      </c>
      <c r="P3" s="153"/>
      <c r="Q3" s="153" t="str">
        <f>F3</f>
        <v>2019-2020</v>
      </c>
      <c r="R3" s="154"/>
      <c r="S3" s="149"/>
      <c r="T3" s="150"/>
      <c r="U3" s="151"/>
    </row>
    <row r="4" spans="2:23" s="39" customFormat="1" ht="31.5" customHeight="1" thickBot="1" x14ac:dyDescent="0.3">
      <c r="B4" s="41" t="s">
        <v>0</v>
      </c>
      <c r="C4" s="42" t="s">
        <v>1</v>
      </c>
      <c r="D4" s="42" t="s">
        <v>2</v>
      </c>
      <c r="E4" s="42" t="s">
        <v>113</v>
      </c>
      <c r="F4" s="42" t="s">
        <v>114</v>
      </c>
      <c r="G4" s="43" t="s">
        <v>103</v>
      </c>
      <c r="H4" s="44" t="s">
        <v>3</v>
      </c>
      <c r="I4" s="44" t="s">
        <v>4</v>
      </c>
      <c r="J4" s="44" t="s">
        <v>5</v>
      </c>
      <c r="K4" s="44" t="s">
        <v>6</v>
      </c>
      <c r="L4" s="44" t="s">
        <v>7</v>
      </c>
      <c r="M4" s="44" t="s">
        <v>8</v>
      </c>
      <c r="N4" s="45" t="s">
        <v>9</v>
      </c>
      <c r="O4" s="46" t="s">
        <v>109</v>
      </c>
      <c r="P4" s="45" t="s">
        <v>110</v>
      </c>
      <c r="Q4" s="47" t="s">
        <v>108</v>
      </c>
      <c r="R4" s="48" t="s">
        <v>107</v>
      </c>
      <c r="S4" s="49" t="s">
        <v>125</v>
      </c>
      <c r="T4" s="50" t="s">
        <v>99</v>
      </c>
      <c r="U4" s="59" t="s">
        <v>129</v>
      </c>
      <c r="V4" s="131" t="s">
        <v>166</v>
      </c>
      <c r="W4" s="93" t="s">
        <v>165</v>
      </c>
    </row>
    <row r="5" spans="2:23" x14ac:dyDescent="0.25">
      <c r="B5" s="120" t="s">
        <v>10</v>
      </c>
      <c r="C5" s="121" t="s">
        <v>11</v>
      </c>
      <c r="D5" s="56"/>
      <c r="E5" s="56">
        <f>_xlfn.IFNA(VLOOKUP($B5,'Données PES'!$A$2:$AA$101,MATCH('Calcul financement'!E$3,'Données PES'!$2:$2),FALSE),"")</f>
        <v>46112</v>
      </c>
      <c r="F5" s="56">
        <f>_xlfn.IFNA(VLOOKUP($B5,'Données PES'!$A$2:$AA$101,MATCH('Calcul financement'!F$3,'Données PES'!$2:$2),FALSE),"")</f>
        <v>45182</v>
      </c>
      <c r="G5" s="61">
        <f>IF(ISNUMBER(Tableau_fin[[#This Row],[PES (A)]]),IF(Tableau_fin[[#This Row],[PES (A)]]&gt;0,(Tableau_fin[[#This Row],[PES (B)]]-Tableau_fin[[#This Row],[PES (A)]])/Tableau_fin[[#This Row],[PES (A)]],""),"")</f>
        <v>-2.0168285912560723E-2</v>
      </c>
      <c r="H5" s="62">
        <v>1.5449999999999999E-3</v>
      </c>
      <c r="I5" s="62">
        <v>200</v>
      </c>
      <c r="J5" s="62">
        <v>1.1980000000000001E-3</v>
      </c>
      <c r="K5" s="62">
        <v>0.75</v>
      </c>
      <c r="L5" s="62">
        <v>0</v>
      </c>
      <c r="M5" s="62">
        <v>0</v>
      </c>
      <c r="N5" s="63">
        <v>0</v>
      </c>
      <c r="O5" s="64">
        <f>IF(ISNUMBER(Tableau_fin[[#This Row],[PES (A)]]),IF(Tableau_fin[[#This Row],[PES (A)]]&lt;$I5,$H5*Tableau_fin[[#This Row],[PES (A)]],IF($L5&lt;&gt;0,IF((Tableau_fin[[#This Row],[PES (A)]]&gt;$L5),($M5*Tableau_fin[[#This Row],[PES (A)]])+$N5,($J5*Tableau_fin[[#This Row],[PES (A)]])+$K5),$J5*Tableau_fin[[#This Row],[PES (A)]]+$K5)),"")</f>
        <v>55.992176000000001</v>
      </c>
      <c r="P5" s="65">
        <f>IF(Tableau_fin[[#This Row],[Financement (A)]]=0,"",IF(ISNUMBER(Tableau_fin[[#This Row],[PES (A)]]),O5/Tableau_fin[[#This Row],[PES (A)]]*1000,""))</f>
        <v>1.214264746703678</v>
      </c>
      <c r="Q5" s="64">
        <f>IF(ISNUMBER(Tableau_fin[[#This Row],[PES (B)]]),IF(Tableau_fin[[#This Row],[PES (B)]]&lt;$I5,$H5*Tableau_fin[[#This Row],[PES (B)]],IF($L5&lt;&gt;0,IF((Tableau_fin[[#This Row],[PES (B)]]&gt;$L5),($M5*Tableau_fin[[#This Row],[PES (B)]])+$N5,($J5*Tableau_fin[[#This Row],[PES (B)]])+$K5),$J5*Tableau_fin[[#This Row],[PES (B)]]+$K5)),"")</f>
        <v>54.878036000000002</v>
      </c>
      <c r="R5" s="65">
        <f>IF(Tableau_fin[[#This Row],[Financement (B)]]=0,"",IF(ISNUMBER(Tableau_fin[[#This Row],[Financement (B)]]),Q5/Tableau_fin[[#This Row],[PES (B)]]*1000,""))</f>
        <v>1.2145995307865967</v>
      </c>
      <c r="S5" s="66"/>
      <c r="T5" s="67" t="str">
        <f>IF(Tableau_fin[[#This Row],[PES]]&gt;0,IF(Tableau_fin[[#This Row],[PES]]&lt;$I5,$H5*Tableau_fin[[#This Row],[PES]],IF($L5&lt;&gt;0,IF((Tableau_fin[[#This Row],[PES]]&gt;$L5),($M5*Tableau_fin[[#This Row],[PES]])+$N5,($J5*Tableau_fin[[#This Row],[PES]])+$K5),$J5*Tableau_fin[[#This Row],[PES]]+$K5)),"")</f>
        <v/>
      </c>
      <c r="U5" s="68" t="str">
        <f>IF(Tableau_fin[[#This Row],[PES]]&gt;0,Tableau_fin[[#This Row],[Financement]]/Tableau_fin[[#This Row],[PES]]*1000,"")</f>
        <v/>
      </c>
      <c r="V5" s="71">
        <v>36</v>
      </c>
      <c r="W5" s="94">
        <f>IF(O5=0,"",Tableau_fin[[#This Row],[Financement (A)]]/(Tableau_fin[[#This Row],[PES (A)]]/Tableau_fin[[#This Row],[Nej]])*100)</f>
        <v>4.3713530881332412</v>
      </c>
    </row>
    <row r="6" spans="2:23" x14ac:dyDescent="0.25">
      <c r="B6" s="60" t="s">
        <v>12</v>
      </c>
      <c r="C6" s="121" t="s">
        <v>158</v>
      </c>
      <c r="D6" s="56"/>
      <c r="E6" s="56">
        <f>_xlfn.IFNA(VLOOKUP($B6,'Données PES'!$A$2:$AA$101,MATCH('Calcul financement'!E$3,'Données PES'!$2:$2),FALSE),"")</f>
        <v>11183</v>
      </c>
      <c r="F6" s="56">
        <f>_xlfn.IFNA(VLOOKUP($B6,'Données PES'!$A$2:$AA$101,MATCH('Calcul financement'!F$3,'Données PES'!$2:$2),FALSE),"")</f>
        <v>11117</v>
      </c>
      <c r="G6" s="61">
        <f>IF(ISNUMBER(Tableau_fin[[#This Row],[PES (A)]]),IF(Tableau_fin[[#This Row],[PES (A)]]&gt;0,(Tableau_fin[[#This Row],[PES (B)]]-Tableau_fin[[#This Row],[PES (A)]])/Tableau_fin[[#This Row],[PES (A)]],""),"")</f>
        <v>-5.9018152552982204E-3</v>
      </c>
      <c r="H6" s="62">
        <v>1.5449999999999999E-3</v>
      </c>
      <c r="I6" s="62">
        <v>200</v>
      </c>
      <c r="J6" s="62">
        <v>1.4580000000000001E-3</v>
      </c>
      <c r="K6" s="62">
        <v>0.28999999999999998</v>
      </c>
      <c r="L6" s="62">
        <v>2501</v>
      </c>
      <c r="M6" s="62">
        <v>1.193E-3</v>
      </c>
      <c r="N6" s="63">
        <v>0.95</v>
      </c>
      <c r="O6" s="64">
        <f>IF(ISNUMBER(Tableau_fin[[#This Row],[PES (A)]]),IF(Tableau_fin[[#This Row],[PES (A)]]&lt;$I6,$H6*Tableau_fin[[#This Row],[PES (A)]],IF($L6&lt;&gt;0,IF((Tableau_fin[[#This Row],[PES (A)]]&gt;$L6),($M6*Tableau_fin[[#This Row],[PES (A)]])+$N6,($J6*Tableau_fin[[#This Row],[PES (A)]])+$K6),$J6*Tableau_fin[[#This Row],[PES (A)]]+$K6)),"")</f>
        <v>14.291319</v>
      </c>
      <c r="P6" s="65">
        <f>IF(Tableau_fin[[#This Row],[Financement (A)]]=0,"",IF(ISNUMBER(Tableau_fin[[#This Row],[PES (A)]]),O6/Tableau_fin[[#This Row],[PES (A)]]*1000,""))</f>
        <v>1.2779503710989895</v>
      </c>
      <c r="Q6" s="69">
        <f>IF(ISNUMBER(Tableau_fin[[#This Row],[PES (B)]]),IF(Tableau_fin[[#This Row],[PES (B)]]&lt;$I6,$H6*Tableau_fin[[#This Row],[PES (B)]],IF($L6&lt;&gt;0,IF((Tableau_fin[[#This Row],[PES (B)]]&gt;$L6),($M6*Tableau_fin[[#This Row],[PES (B)]])+$N6,($J6*Tableau_fin[[#This Row],[PES (B)]])+$K6),$J6*Tableau_fin[[#This Row],[PES (B)]]+$K6)),"")</f>
        <v>14.212581</v>
      </c>
      <c r="R6" s="70">
        <f>IF(Tableau_fin[[#This Row],[Financement (B)]]=0,"",IF(ISNUMBER(Tableau_fin[[#This Row],[Financement (B)]]),Q6/Tableau_fin[[#This Row],[PES (B)]]*1000,""))</f>
        <v>1.2784547090042278</v>
      </c>
      <c r="S6" s="71"/>
      <c r="T6" s="72" t="str">
        <f>IF(Tableau_fin[[#This Row],[PES]]&gt;0,IF(Tableau_fin[[#This Row],[PES]]&lt;$I6,$H6*Tableau_fin[[#This Row],[PES]],IF($L6&lt;&gt;0,IF((Tableau_fin[[#This Row],[PES]]&gt;$L6),($M6*Tableau_fin[[#This Row],[PES]])+$N6,($J6*Tableau_fin[[#This Row],[PES]])+$K6),$J6*Tableau_fin[[#This Row],[PES]]+$K6)),"")</f>
        <v/>
      </c>
      <c r="U6" s="73" t="str">
        <f>IF(Tableau_fin[[#This Row],[PES]]&gt;0,Tableau_fin[[#This Row],[Financement]]/Tableau_fin[[#This Row],[PES]]*1000,"")</f>
        <v/>
      </c>
      <c r="V6" s="71">
        <v>36</v>
      </c>
      <c r="W6" s="94">
        <f>IF(O6=0,"",Tableau_fin[[#This Row],[Financement (A)]]/(Tableau_fin[[#This Row],[PES (A)]]/Tableau_fin[[#This Row],[Nej]])*100)</f>
        <v>4.6006213359563617</v>
      </c>
    </row>
    <row r="7" spans="2:23" x14ac:dyDescent="0.25">
      <c r="B7" s="60" t="s">
        <v>13</v>
      </c>
      <c r="C7" s="121" t="s">
        <v>14</v>
      </c>
      <c r="D7" s="56"/>
      <c r="E7" s="56">
        <f>_xlfn.IFNA(VLOOKUP($B7,'Données PES'!$A$2:$AA$101,MATCH('Calcul financement'!E$3,'Données PES'!$2:$2),FALSE),"")</f>
        <v>6939</v>
      </c>
      <c r="F7" s="56">
        <f>_xlfn.IFNA(VLOOKUP($B7,'Données PES'!$A$2:$AA$101,MATCH('Calcul financement'!F$3,'Données PES'!$2:$2),FALSE),"")</f>
        <v>6856</v>
      </c>
      <c r="G7" s="61">
        <f>IF(ISNUMBER(Tableau_fin[[#This Row],[PES (A)]]),IF(Tableau_fin[[#This Row],[PES (A)]]&gt;0,(Tableau_fin[[#This Row],[PES (B)]]-Tableau_fin[[#This Row],[PES (A)]])/Tableau_fin[[#This Row],[PES (A)]],""),"")</f>
        <v>-1.1961377720132584E-2</v>
      </c>
      <c r="H7" s="62">
        <v>1.5449999999999999E-3</v>
      </c>
      <c r="I7" s="62">
        <v>200</v>
      </c>
      <c r="J7" s="62">
        <v>1.304E-3</v>
      </c>
      <c r="K7" s="62">
        <v>0.65</v>
      </c>
      <c r="L7" s="62">
        <v>0</v>
      </c>
      <c r="M7" s="62">
        <v>0</v>
      </c>
      <c r="N7" s="63">
        <v>0</v>
      </c>
      <c r="O7" s="64">
        <f>IF(ISNUMBER(Tableau_fin[[#This Row],[PES (A)]]),IF(Tableau_fin[[#This Row],[PES (A)]]&lt;$I7,$H7*Tableau_fin[[#This Row],[PES (A)]],IF($L7&lt;&gt;0,IF((Tableau_fin[[#This Row],[PES (A)]]&gt;$L7),($M7*Tableau_fin[[#This Row],[PES (A)]])+$N7,($J7*Tableau_fin[[#This Row],[PES (A)]])+$K7),$J7*Tableau_fin[[#This Row],[PES (A)]]+$K7)),"")</f>
        <v>9.6984560000000002</v>
      </c>
      <c r="P7" s="65">
        <f>IF(Tableau_fin[[#This Row],[Financement (A)]]=0,"",IF(ISNUMBER(Tableau_fin[[#This Row],[PES (A)]]),O7/Tableau_fin[[#This Row],[PES (A)]]*1000,""))</f>
        <v>1.3976734399769419</v>
      </c>
      <c r="Q7" s="69">
        <f>IF(ISNUMBER(Tableau_fin[[#This Row],[PES (B)]]),IF(Tableau_fin[[#This Row],[PES (B)]]&lt;$I7,$H7*Tableau_fin[[#This Row],[PES (B)]],IF($L7&lt;&gt;0,IF((Tableau_fin[[#This Row],[PES (B)]]&gt;$L7),($M7*Tableau_fin[[#This Row],[PES (B)]])+$N7,($J7*Tableau_fin[[#This Row],[PES (B)]])+$K7),$J7*Tableau_fin[[#This Row],[PES (B)]]+$K7)),"")</f>
        <v>9.590224000000001</v>
      </c>
      <c r="R7" s="70">
        <f>IF(Tableau_fin[[#This Row],[Financement (B)]]=0,"",IF(ISNUMBER(Tableau_fin[[#This Row],[Financement (B)]]),Q7/Tableau_fin[[#This Row],[PES (B)]]*1000,""))</f>
        <v>1.3988074679113185</v>
      </c>
      <c r="S7" s="71"/>
      <c r="T7" s="72" t="str">
        <f>IF(Tableau_fin[[#This Row],[PES]]&gt;0,IF(Tableau_fin[[#This Row],[PES]]&lt;$I7,$H7*Tableau_fin[[#This Row],[PES]],IF($L7&lt;&gt;0,IF((Tableau_fin[[#This Row],[PES]]&gt;$L7),($M7*Tableau_fin[[#This Row],[PES]])+$N7,($J7*Tableau_fin[[#This Row],[PES]])+$K7),$J7*Tableau_fin[[#This Row],[PES]]+$K7)),"")</f>
        <v/>
      </c>
      <c r="U7" s="73" t="str">
        <f>IF(Tableau_fin[[#This Row],[PES]]&gt;0,Tableau_fin[[#This Row],[Financement]]/Tableau_fin[[#This Row],[PES]]*1000,"")</f>
        <v/>
      </c>
      <c r="V7" s="71">
        <v>36</v>
      </c>
      <c r="W7" s="94">
        <f>IF(O7=0,"",Tableau_fin[[#This Row],[Financement (A)]]/(Tableau_fin[[#This Row],[PES (A)]]/Tableau_fin[[#This Row],[Nej]])*100)</f>
        <v>5.0316243839169914</v>
      </c>
    </row>
    <row r="8" spans="2:23" x14ac:dyDescent="0.25">
      <c r="B8" s="60" t="s">
        <v>15</v>
      </c>
      <c r="C8" s="121" t="s">
        <v>16</v>
      </c>
      <c r="D8" s="56"/>
      <c r="E8" s="56">
        <f>_xlfn.IFNA(VLOOKUP($B8,'Données PES'!$A$2:$AA$101,MATCH('Calcul financement'!E$3,'Données PES'!$2:$2),FALSE),"")</f>
        <v>4933</v>
      </c>
      <c r="F8" s="56">
        <f>_xlfn.IFNA(VLOOKUP($B8,'Données PES'!$A$2:$AA$101,MATCH('Calcul financement'!F$3,'Données PES'!$2:$2),FALSE),"")</f>
        <v>1719</v>
      </c>
      <c r="G8" s="61">
        <f>IF(ISNUMBER(Tableau_fin[[#This Row],[PES (A)]]),IF(Tableau_fin[[#This Row],[PES (A)]]&gt;0,(Tableau_fin[[#This Row],[PES (B)]]-Tableau_fin[[#This Row],[PES (A)]])/Tableau_fin[[#This Row],[PES (A)]],""),"")</f>
        <v>-0.65153050881816343</v>
      </c>
      <c r="H8" s="62">
        <v>1.5449999999999999E-3</v>
      </c>
      <c r="I8" s="62">
        <v>200</v>
      </c>
      <c r="J8" s="62">
        <v>2.5360000000000001E-3</v>
      </c>
      <c r="K8" s="62">
        <v>-0.02</v>
      </c>
      <c r="L8" s="62">
        <v>286</v>
      </c>
      <c r="M8" s="62">
        <v>1.3110000000000001E-3</v>
      </c>
      <c r="N8" s="63">
        <v>0.33</v>
      </c>
      <c r="O8" s="64">
        <f>IF(ISNUMBER(Tableau_fin[[#This Row],[PES (A)]]),IF(Tableau_fin[[#This Row],[PES (A)]]&lt;$I8,$H8*Tableau_fin[[#This Row],[PES (A)]],IF($L8&lt;&gt;0,IF((Tableau_fin[[#This Row],[PES (A)]]&gt;$L8),($M8*Tableau_fin[[#This Row],[PES (A)]])+$N8,($J8*Tableau_fin[[#This Row],[PES (A)]])+$K8),$J8*Tableau_fin[[#This Row],[PES (A)]]+$K8)),"")</f>
        <v>6.7971630000000003</v>
      </c>
      <c r="P8" s="65">
        <f>IF(Tableau_fin[[#This Row],[Financement (A)]]=0,"",IF(ISNUMBER(Tableau_fin[[#This Row],[PES (A)]]),O8/Tableau_fin[[#This Row],[PES (A)]]*1000,""))</f>
        <v>1.3778964119197243</v>
      </c>
      <c r="Q8" s="69">
        <f>IF(ISNUMBER(Tableau_fin[[#This Row],[PES (B)]]),IF(Tableau_fin[[#This Row],[PES (B)]]&lt;$I8,$H8*Tableau_fin[[#This Row],[PES (B)]],IF($L8&lt;&gt;0,IF((Tableau_fin[[#This Row],[PES (B)]]&gt;$L8),($M8*Tableau_fin[[#This Row],[PES (B)]])+$N8,($J8*Tableau_fin[[#This Row],[PES (B)]])+$K8),$J8*Tableau_fin[[#This Row],[PES (B)]]+$K8)),"")</f>
        <v>2.583609</v>
      </c>
      <c r="R8" s="70">
        <f>IF(Tableau_fin[[#This Row],[Financement (B)]]=0,"",IF(ISNUMBER(Tableau_fin[[#This Row],[Financement (B)]]),Q8/Tableau_fin[[#This Row],[PES (B)]]*1000,""))</f>
        <v>1.5029720767888306</v>
      </c>
      <c r="S8" s="71"/>
      <c r="T8" s="72" t="str">
        <f>IF(Tableau_fin[[#This Row],[PES]]&gt;0,IF(Tableau_fin[[#This Row],[PES]]&lt;$I8,$H8*Tableau_fin[[#This Row],[PES]],IF($L8&lt;&gt;0,IF((Tableau_fin[[#This Row],[PES]]&gt;$L8),($M8*Tableau_fin[[#This Row],[PES]])+$N8,($J8*Tableau_fin[[#This Row],[PES]])+$K8),$J8*Tableau_fin[[#This Row],[PES]]+$K8)),"")</f>
        <v/>
      </c>
      <c r="U8" s="73" t="str">
        <f>IF(Tableau_fin[[#This Row],[PES]]&gt;0,Tableau_fin[[#This Row],[Financement]]/Tableau_fin[[#This Row],[PES]]*1000,"")</f>
        <v/>
      </c>
      <c r="V8" s="71">
        <v>36</v>
      </c>
      <c r="W8" s="94">
        <f>IF(O8=0,"",Tableau_fin[[#This Row],[Financement (A)]]/(Tableau_fin[[#This Row],[PES (A)]]/Tableau_fin[[#This Row],[Nej]])*100)</f>
        <v>4.960427082911008</v>
      </c>
    </row>
    <row r="9" spans="2:23" x14ac:dyDescent="0.25">
      <c r="B9" s="60" t="s">
        <v>17</v>
      </c>
      <c r="C9" s="121" t="s">
        <v>18</v>
      </c>
      <c r="D9" s="56" t="s">
        <v>19</v>
      </c>
      <c r="E9" s="56">
        <f>_xlfn.IFNA(VLOOKUP($B9,'Données PES'!$A$2:$AA$101,MATCH('Calcul financement'!E$3,'Données PES'!$2:$2),FALSE),"")</f>
        <v>1507</v>
      </c>
      <c r="F9" s="56">
        <f>_xlfn.IFNA(VLOOKUP($B9,'Données PES'!$A$2:$AA$101,MATCH('Calcul financement'!F$3,'Données PES'!$2:$2),FALSE),"")</f>
        <v>4966</v>
      </c>
      <c r="G9" s="61">
        <f>IF(ISNUMBER(Tableau_fin[[#This Row],[PES (A)]]),IF(Tableau_fin[[#This Row],[PES (A)]]&gt;0,(Tableau_fin[[#This Row],[PES (B)]]-Tableau_fin[[#This Row],[PES (A)]])/Tableau_fin[[#This Row],[PES (A)]],""),"")</f>
        <v>2.2952886529528866</v>
      </c>
      <c r="H9" s="62">
        <v>1.5449999999999999E-3</v>
      </c>
      <c r="I9" s="62">
        <v>200</v>
      </c>
      <c r="J9" s="62">
        <v>1.3290000000000001E-3</v>
      </c>
      <c r="K9" s="62">
        <v>0.2</v>
      </c>
      <c r="L9" s="62">
        <v>0</v>
      </c>
      <c r="M9" s="62">
        <v>0</v>
      </c>
      <c r="N9" s="63">
        <v>0</v>
      </c>
      <c r="O9" s="64">
        <f>IF(ISNUMBER(Tableau_fin[[#This Row],[PES (A)]]),IF(Tableau_fin[[#This Row],[PES (A)]]&lt;$I9,$H9*Tableau_fin[[#This Row],[PES (A)]],IF($L9&lt;&gt;0,IF((Tableau_fin[[#This Row],[PES (A)]]&gt;$L9),($M9*Tableau_fin[[#This Row],[PES (A)]])+$N9,($J9*Tableau_fin[[#This Row],[PES (A)]])+$K9),$J9*Tableau_fin[[#This Row],[PES (A)]]+$K9)),"")</f>
        <v>2.2028030000000003</v>
      </c>
      <c r="P9" s="65">
        <f>IF(Tableau_fin[[#This Row],[Financement (A)]]=0,"",IF(ISNUMBER(Tableau_fin[[#This Row],[PES (A)]]),O9/Tableau_fin[[#This Row],[PES (A)]]*1000,""))</f>
        <v>1.4617140013271404</v>
      </c>
      <c r="Q9" s="69">
        <f>IF(ISNUMBER(Tableau_fin[[#This Row],[PES (B)]]),IF(Tableau_fin[[#This Row],[PES (B)]]&lt;$I9,$H9*Tableau_fin[[#This Row],[PES (B)]],IF($L9&lt;&gt;0,IF((Tableau_fin[[#This Row],[PES (B)]]&gt;$L9),($M9*Tableau_fin[[#This Row],[PES (B)]])+$N9,($J9*Tableau_fin[[#This Row],[PES (B)]])+$K9),$J9*Tableau_fin[[#This Row],[PES (B)]]+$K9)),"")</f>
        <v>6.7998140000000005</v>
      </c>
      <c r="R9" s="70">
        <f>IF(Tableau_fin[[#This Row],[Financement (B)]]=0,"",IF(ISNUMBER(Tableau_fin[[#This Row],[Financement (B)]]),Q9/Tableau_fin[[#This Row],[PES (B)]]*1000,""))</f>
        <v>1.3692738622633911</v>
      </c>
      <c r="S9" s="71"/>
      <c r="T9" s="72" t="str">
        <f>IF(Tableau_fin[[#This Row],[PES]]&gt;0,IF(Tableau_fin[[#This Row],[PES]]&lt;$I9,$H9*Tableau_fin[[#This Row],[PES]],IF($L9&lt;&gt;0,IF((Tableau_fin[[#This Row],[PES]]&gt;$L9),($M9*Tableau_fin[[#This Row],[PES]])+$N9,($J9*Tableau_fin[[#This Row],[PES]])+$K9),$J9*Tableau_fin[[#This Row],[PES]]+$K9)),"")</f>
        <v/>
      </c>
      <c r="U9" s="73" t="str">
        <f>IF(Tableau_fin[[#This Row],[PES]]&gt;0,Tableau_fin[[#This Row],[Financement]]/Tableau_fin[[#This Row],[PES]]*1000,"")</f>
        <v/>
      </c>
      <c r="V9" s="71">
        <v>36</v>
      </c>
      <c r="W9" s="94">
        <f>IF(O9=0,"",Tableau_fin[[#This Row],[Financement (A)]]/(Tableau_fin[[#This Row],[PES (A)]]/Tableau_fin[[#This Row],[Nej]])*100)</f>
        <v>5.262170404777704</v>
      </c>
    </row>
    <row r="10" spans="2:23" x14ac:dyDescent="0.25">
      <c r="B10" s="74" t="s">
        <v>20</v>
      </c>
      <c r="C10" s="75" t="s">
        <v>21</v>
      </c>
      <c r="D10" s="57" t="s">
        <v>22</v>
      </c>
      <c r="E10" s="57">
        <f>_xlfn.IFNA(VLOOKUP($B10,'Données PES'!$A$2:$AA$101,MATCH('Calcul financement'!E$3,'Données PES'!$2:$2),FALSE),"")</f>
        <v>3125</v>
      </c>
      <c r="F10" s="57">
        <f>_xlfn.IFNA(VLOOKUP($B10,'Données PES'!$A$2:$AA$101,MATCH('Calcul financement'!F$3,'Données PES'!$2:$2),FALSE),"")</f>
        <v>2683</v>
      </c>
      <c r="G10" s="76">
        <f>IF(ISNUMBER(Tableau_fin[[#This Row],[PES (A)]]),IF(Tableau_fin[[#This Row],[PES (A)]]&gt;0,(Tableau_fin[[#This Row],[PES (B)]]-Tableau_fin[[#This Row],[PES (A)]])/Tableau_fin[[#This Row],[PES (A)]],""),"")</f>
        <v>-0.14144000000000001</v>
      </c>
      <c r="H10" s="77">
        <v>1.5449999999999999E-3</v>
      </c>
      <c r="I10" s="77">
        <v>1740</v>
      </c>
      <c r="J10" s="77">
        <v>2.8219999999999999E-3</v>
      </c>
      <c r="K10" s="77">
        <v>1.05</v>
      </c>
      <c r="L10" s="77">
        <v>0</v>
      </c>
      <c r="M10" s="77">
        <v>0</v>
      </c>
      <c r="N10" s="78">
        <v>0</v>
      </c>
      <c r="O10" s="79">
        <f>IF(ISNUMBER(Tableau_fin[[#This Row],[PES (A)]]),IF(Tableau_fin[[#This Row],[PES (A)]]&lt;$I10,$H10*Tableau_fin[[#This Row],[PES (A)]],IF($L10&lt;&gt;0,IF((Tableau_fin[[#This Row],[PES (A)]]&gt;$L10),($M10*Tableau_fin[[#This Row],[PES (A)]])+$N10,($J10*Tableau_fin[[#This Row],[PES (A)]])+$K10),$J10*Tableau_fin[[#This Row],[PES (A)]]+$K10)),"")</f>
        <v>9.8687500000000004</v>
      </c>
      <c r="P10" s="65">
        <f>IF(Tableau_fin[[#This Row],[Financement (A)]]=0,"",IF(ISNUMBER(Tableau_fin[[#This Row],[PES (A)]]),O10/Tableau_fin[[#This Row],[PES (A)]]*1000,""))</f>
        <v>3.1580000000000004</v>
      </c>
      <c r="Q10" s="80">
        <f>IF(ISNUMBER(Tableau_fin[[#This Row],[PES (B)]]),IF(Tableau_fin[[#This Row],[PES (B)]]&lt;$I10,$H10*Tableau_fin[[#This Row],[PES (B)]],IF($L10&lt;&gt;0,IF((Tableau_fin[[#This Row],[PES (B)]]&gt;$L10),($M10*Tableau_fin[[#This Row],[PES (B)]])+$N10,($J10*Tableau_fin[[#This Row],[PES (B)]])+$K10),$J10*Tableau_fin[[#This Row],[PES (B)]]+$K10)),"")</f>
        <v>8.6214259999999996</v>
      </c>
      <c r="R10" s="81">
        <f>IF(Tableau_fin[[#This Row],[Financement (B)]]=0,"",IF(ISNUMBER(Tableau_fin[[#This Row],[Financement (B)]]),Q10/Tableau_fin[[#This Row],[PES (B)]]*1000,""))</f>
        <v>3.213352963101006</v>
      </c>
      <c r="S10" s="71"/>
      <c r="T10" s="72" t="str">
        <f>IF(Tableau_fin[[#This Row],[PES]]&gt;0,IF(Tableau_fin[[#This Row],[PES]]&lt;$I10,$H10*Tableau_fin[[#This Row],[PES]],IF($L10&lt;&gt;0,IF((Tableau_fin[[#This Row],[PES]]&gt;$L10),($M10*Tableau_fin[[#This Row],[PES]])+$N10,($J10*Tableau_fin[[#This Row],[PES]])+$K10),$J10*Tableau_fin[[#This Row],[PES]]+$K10)),"")</f>
        <v/>
      </c>
      <c r="U10" s="73" t="str">
        <f>IF(Tableau_fin[[#This Row],[PES]]&gt;0,Tableau_fin[[#This Row],[Financement]]/Tableau_fin[[#This Row],[PES]]*1000,"")</f>
        <v/>
      </c>
      <c r="V10" s="71">
        <v>15</v>
      </c>
      <c r="W10" s="94">
        <f>IF(O10=0,"",Tableau_fin[[#This Row],[Financement (A)]]/(Tableau_fin[[#This Row],[PES (A)]]/Tableau_fin[[#This Row],[Nej]])*100)</f>
        <v>4.7370000000000001</v>
      </c>
    </row>
    <row r="11" spans="2:23" x14ac:dyDescent="0.25">
      <c r="B11" s="98" t="s">
        <v>154</v>
      </c>
      <c r="C11" s="122" t="s">
        <v>157</v>
      </c>
      <c r="D11" s="99" t="s">
        <v>156</v>
      </c>
      <c r="E11" s="99">
        <f>_xlfn.IFNA(VLOOKUP($B11,'Données PES'!$A$2:$AA$101,MATCH('Calcul financement'!E$3,'Données PES'!$2:$2),FALSE),"")</f>
        <v>0</v>
      </c>
      <c r="F11" s="99">
        <f>_xlfn.IFNA(VLOOKUP($B11,'Données PES'!$A$2:$AA$101,MATCH('Calcul financement'!F$3,'Données PES'!$2:$2),FALSE),"")</f>
        <v>835</v>
      </c>
      <c r="G11" s="100" t="str">
        <f>IF(ISNUMBER(Tableau_fin[[#This Row],[PES (A)]]),IF(Tableau_fin[[#This Row],[PES (A)]]&gt;0,(Tableau_fin[[#This Row],[PES (B)]]-Tableau_fin[[#This Row],[PES (A)]])/Tableau_fin[[#This Row],[PES (A)]],""),"")</f>
        <v/>
      </c>
      <c r="H11" s="101">
        <v>1.5449999999999999E-3</v>
      </c>
      <c r="I11" s="101">
        <v>1010</v>
      </c>
      <c r="J11" s="101">
        <v>1.485E-3</v>
      </c>
      <c r="K11" s="101">
        <v>1.82</v>
      </c>
      <c r="L11" s="101">
        <v>0</v>
      </c>
      <c r="M11" s="101">
        <v>0</v>
      </c>
      <c r="N11" s="102">
        <v>0</v>
      </c>
      <c r="O11" s="103">
        <f>IF(ISNUMBER(Tableau_fin[[#This Row],[PES (A)]]),IF(Tableau_fin[[#This Row],[PES (A)]]&lt;$I11,$H11*Tableau_fin[[#This Row],[PES (A)]],IF($L11&lt;&gt;0,IF((Tableau_fin[[#This Row],[PES (A)]]&gt;$L11),($M11*Tableau_fin[[#This Row],[PES (A)]])+$N11,($J11*Tableau_fin[[#This Row],[PES (A)]])+$K11),$J11*Tableau_fin[[#This Row],[PES (A)]]+$K11)),"")</f>
        <v>0</v>
      </c>
      <c r="P11" s="104" t="str">
        <f>IF(Tableau_fin[[#This Row],[Financement (A)]]=0,"",IF(ISNUMBER(Tableau_fin[[#This Row],[PES (A)]]),O11/Tableau_fin[[#This Row],[PES (A)]]*1000,""))</f>
        <v/>
      </c>
      <c r="Q11" s="105">
        <f>IF(ISNUMBER(Tableau_fin[[#This Row],[PES (B)]]),IF(Tableau_fin[[#This Row],[PES (B)]]&lt;$I11,$H11*Tableau_fin[[#This Row],[PES (B)]],IF($L11&lt;&gt;0,IF((Tableau_fin[[#This Row],[PES (B)]]&gt;$L11),($M11*Tableau_fin[[#This Row],[PES (B)]])+$N11,($J11*Tableau_fin[[#This Row],[PES (B)]])+$K11),$J11*Tableau_fin[[#This Row],[PES (B)]]+$K11)),"")</f>
        <v>1.2900749999999999</v>
      </c>
      <c r="R11" s="106">
        <f>IF(Tableau_fin[[#This Row],[Financement (B)]]=0,"",IF(ISNUMBER(Tableau_fin[[#This Row],[Financement (B)]]),Q11/Tableau_fin[[#This Row],[PES (B)]]*1000,""))</f>
        <v>1.5449999999999999</v>
      </c>
      <c r="S11" s="107"/>
      <c r="T11" s="108" t="str">
        <f>IF(Tableau_fin[[#This Row],[PES]]&gt;0,IF(Tableau_fin[[#This Row],[PES]]&lt;$I11,$H11*Tableau_fin[[#This Row],[PES]],IF($L11&lt;&gt;0,IF((Tableau_fin[[#This Row],[PES]]&gt;$L11),($M11*Tableau_fin[[#This Row],[PES]])+$N11,($J11*Tableau_fin[[#This Row],[PES]])+$K11),$J11*Tableau_fin[[#This Row],[PES]]+$K11)),"")</f>
        <v/>
      </c>
      <c r="U11" s="109" t="str">
        <f>IF(Tableau_fin[[#This Row],[PES]]&gt;0,Tableau_fin[[#This Row],[Financement]]/Tableau_fin[[#This Row],[PES]]*1000,"")</f>
        <v/>
      </c>
      <c r="V11" s="107">
        <v>20.2</v>
      </c>
      <c r="W11" s="110" t="str">
        <f>IF(O11=0,"",Tableau_fin[[#This Row],[Financement (A)]]/(Tableau_fin[[#This Row],[PES (A)]]/Tableau_fin[[#This Row],[Nej]])*100)</f>
        <v/>
      </c>
    </row>
    <row r="12" spans="2:23" x14ac:dyDescent="0.25">
      <c r="B12" s="74" t="s">
        <v>23</v>
      </c>
      <c r="C12" s="75" t="s">
        <v>24</v>
      </c>
      <c r="D12" s="57" t="s">
        <v>25</v>
      </c>
      <c r="E12" s="57">
        <f>_xlfn.IFNA(VLOOKUP($B12,'Données PES'!$A$2:$AA$101,MATCH('Calcul financement'!E$3,'Données PES'!$2:$2),FALSE),"")</f>
        <v>3346</v>
      </c>
      <c r="F12" s="57">
        <f>_xlfn.IFNA(VLOOKUP($B12,'Données PES'!$A$2:$AA$101,MATCH('Calcul financement'!F$3,'Données PES'!$2:$2),FALSE),"")</f>
        <v>2699</v>
      </c>
      <c r="G12" s="76">
        <f>IF(ISNUMBER(Tableau_fin[[#This Row],[PES (A)]]),IF(Tableau_fin[[#This Row],[PES (A)]]&gt;0,(Tableau_fin[[#This Row],[PES (B)]]-Tableau_fin[[#This Row],[PES (A)]])/Tableau_fin[[#This Row],[PES (A)]],""),"")</f>
        <v>-0.19336521219366407</v>
      </c>
      <c r="H12" s="77">
        <v>1.5449999999999999E-3</v>
      </c>
      <c r="I12" s="77">
        <v>870</v>
      </c>
      <c r="J12" s="77">
        <v>1.299E-3</v>
      </c>
      <c r="K12" s="77">
        <v>1.33</v>
      </c>
      <c r="L12" s="77">
        <v>0</v>
      </c>
      <c r="M12" s="77">
        <v>0</v>
      </c>
      <c r="N12" s="78">
        <v>0</v>
      </c>
      <c r="O12" s="79">
        <f>IF(ISNUMBER(Tableau_fin[[#This Row],[PES (A)]]),IF(Tableau_fin[[#This Row],[PES (A)]]&lt;$I12,$H12*Tableau_fin[[#This Row],[PES (A)]],IF($L12&lt;&gt;0,IF((Tableau_fin[[#This Row],[PES (A)]]&gt;$L12),($M12*Tableau_fin[[#This Row],[PES (A)]])+$N12,($J12*Tableau_fin[[#This Row],[PES (A)]])+$K12),$J12*Tableau_fin[[#This Row],[PES (A)]]+$K12)),"")</f>
        <v>5.6764540000000006</v>
      </c>
      <c r="P12" s="65">
        <f>IF(Tableau_fin[[#This Row],[Financement (A)]]=0,"",IF(ISNUMBER(Tableau_fin[[#This Row],[PES (A)]]),O12/Tableau_fin[[#This Row],[PES (A)]]*1000,""))</f>
        <v>1.6964895397489541</v>
      </c>
      <c r="Q12" s="80">
        <f>IF(ISNUMBER(Tableau_fin[[#This Row],[PES (B)]]),IF(Tableau_fin[[#This Row],[PES (B)]]&lt;$I12,$H12*Tableau_fin[[#This Row],[PES (B)]],IF($L12&lt;&gt;0,IF((Tableau_fin[[#This Row],[PES (B)]]&gt;$L12),($M12*Tableau_fin[[#This Row],[PES (B)]])+$N12,($J12*Tableau_fin[[#This Row],[PES (B)]])+$K12),$J12*Tableau_fin[[#This Row],[PES (B)]]+$K12)),"")</f>
        <v>4.8360009999999996</v>
      </c>
      <c r="R12" s="81">
        <f>IF(Tableau_fin[[#This Row],[Financement (B)]]=0,"",IF(ISNUMBER(Tableau_fin[[#This Row],[Financement (B)]]),Q12/Tableau_fin[[#This Row],[PES (B)]]*1000,""))</f>
        <v>1.7917751018895887</v>
      </c>
      <c r="S12" s="71"/>
      <c r="T12" s="72" t="str">
        <f>IF(Tableau_fin[[#This Row],[PES]]&gt;0,IF(Tableau_fin[[#This Row],[PES]]&lt;$I12,$H12*Tableau_fin[[#This Row],[PES]],IF($L12&lt;&gt;0,IF((Tableau_fin[[#This Row],[PES]]&gt;$L12),($M12*Tableau_fin[[#This Row],[PES]])+$N12,($J12*Tableau_fin[[#This Row],[PES]])+$K12),$J12*Tableau_fin[[#This Row],[PES]]+$K12)),"")</f>
        <v/>
      </c>
      <c r="U12" s="73" t="str">
        <f>IF(Tableau_fin[[#This Row],[PES]]&gt;0,Tableau_fin[[#This Row],[Financement]]/Tableau_fin[[#This Row],[PES]]*1000,"")</f>
        <v/>
      </c>
      <c r="V12" s="71">
        <v>24</v>
      </c>
      <c r="W12" s="94">
        <f>IF(O12=0,"",Tableau_fin[[#This Row],[Financement (A)]]/(Tableau_fin[[#This Row],[PES (A)]]/Tableau_fin[[#This Row],[Nej]])*100)</f>
        <v>4.0715748953974904</v>
      </c>
    </row>
    <row r="13" spans="2:23" x14ac:dyDescent="0.25">
      <c r="B13" s="74" t="s">
        <v>26</v>
      </c>
      <c r="C13" s="75" t="s">
        <v>27</v>
      </c>
      <c r="D13" s="57" t="s">
        <v>26</v>
      </c>
      <c r="E13" s="57">
        <f>_xlfn.IFNA(VLOOKUP($B13,'Données PES'!$A$2:$AA$101,MATCH('Calcul financement'!E$3,'Données PES'!$2:$2),FALSE),"")</f>
        <v>2087</v>
      </c>
      <c r="F13" s="57">
        <f>_xlfn.IFNA(VLOOKUP($B13,'Données PES'!$A$2:$AA$101,MATCH('Calcul financement'!F$3,'Données PES'!$2:$2),FALSE),"")</f>
        <v>1553</v>
      </c>
      <c r="G13" s="76">
        <f>IF(ISNUMBER(Tableau_fin[[#This Row],[PES (A)]]),IF(Tableau_fin[[#This Row],[PES (A)]]&gt;0,(Tableau_fin[[#This Row],[PES (B)]]-Tableau_fin[[#This Row],[PES (A)]])/Tableau_fin[[#This Row],[PES (A)]],""),"")</f>
        <v>-0.25586966938188788</v>
      </c>
      <c r="H13" s="77">
        <v>1.5449999999999999E-3</v>
      </c>
      <c r="I13" s="77">
        <v>1670</v>
      </c>
      <c r="J13" s="77">
        <v>1.5629999999999999E-3</v>
      </c>
      <c r="K13" s="77">
        <v>0.84</v>
      </c>
      <c r="L13" s="77">
        <v>0</v>
      </c>
      <c r="M13" s="77">
        <v>0</v>
      </c>
      <c r="N13" s="78">
        <v>0</v>
      </c>
      <c r="O13" s="79">
        <f>IF(ISNUMBER(Tableau_fin[[#This Row],[PES (A)]]),IF(Tableau_fin[[#This Row],[PES (A)]]&lt;$I13,$H13*Tableau_fin[[#This Row],[PES (A)]],IF($L13&lt;&gt;0,IF((Tableau_fin[[#This Row],[PES (A)]]&gt;$L13),($M13*Tableau_fin[[#This Row],[PES (A)]])+$N13,($J13*Tableau_fin[[#This Row],[PES (A)]])+$K13),$J13*Tableau_fin[[#This Row],[PES (A)]]+$K13)),"")</f>
        <v>4.1019810000000003</v>
      </c>
      <c r="P13" s="65">
        <f>IF(Tableau_fin[[#This Row],[Financement (A)]]=0,"",IF(ISNUMBER(Tableau_fin[[#This Row],[PES (A)]]),O13/Tableau_fin[[#This Row],[PES (A)]]*1000,""))</f>
        <v>1.9654916147580259</v>
      </c>
      <c r="Q13" s="80">
        <f>IF(ISNUMBER(Tableau_fin[[#This Row],[PES (B)]]),IF(Tableau_fin[[#This Row],[PES (B)]]&lt;$I13,$H13*Tableau_fin[[#This Row],[PES (B)]],IF($L13&lt;&gt;0,IF((Tableau_fin[[#This Row],[PES (B)]]&gt;$L13),($M13*Tableau_fin[[#This Row],[PES (B)]])+$N13,($J13*Tableau_fin[[#This Row],[PES (B)]])+$K13),$J13*Tableau_fin[[#This Row],[PES (B)]]+$K13)),"")</f>
        <v>2.3993850000000001</v>
      </c>
      <c r="R13" s="81">
        <f>IF(Tableau_fin[[#This Row],[Financement (B)]]=0,"",IF(ISNUMBER(Tableau_fin[[#This Row],[Financement (B)]]),Q13/Tableau_fin[[#This Row],[PES (B)]]*1000,""))</f>
        <v>1.5450000000000002</v>
      </c>
      <c r="S13" s="71"/>
      <c r="T13" s="72" t="str">
        <f>IF(Tableau_fin[[#This Row],[PES]]&gt;0,IF(Tableau_fin[[#This Row],[PES]]&lt;$I13,$H13*Tableau_fin[[#This Row],[PES]],IF($L13&lt;&gt;0,IF((Tableau_fin[[#This Row],[PES]]&gt;$L13),($M13*Tableau_fin[[#This Row],[PES]])+$N13,($J13*Tableau_fin[[#This Row],[PES]])+$K13),$J13*Tableau_fin[[#This Row],[PES]]+$K13)),"")</f>
        <v/>
      </c>
      <c r="U13" s="73" t="str">
        <f>IF(Tableau_fin[[#This Row],[PES]]&gt;0,Tableau_fin[[#This Row],[Financement]]/Tableau_fin[[#This Row],[PES]]*1000,"")</f>
        <v/>
      </c>
      <c r="V13" s="71">
        <v>24</v>
      </c>
      <c r="W13" s="94">
        <f>IF(O13=0,"",Tableau_fin[[#This Row],[Financement (A)]]/(Tableau_fin[[#This Row],[PES (A)]]/Tableau_fin[[#This Row],[Nej]])*100)</f>
        <v>4.7171798754192622</v>
      </c>
    </row>
    <row r="14" spans="2:23" x14ac:dyDescent="0.25">
      <c r="B14" s="74" t="s">
        <v>28</v>
      </c>
      <c r="C14" s="75" t="s">
        <v>29</v>
      </c>
      <c r="D14" s="57" t="s">
        <v>30</v>
      </c>
      <c r="E14" s="57">
        <f>_xlfn.IFNA(VLOOKUP($B14,'Données PES'!$A$2:$AA$101,MATCH('Calcul financement'!E$3,'Données PES'!$2:$2),FALSE),"")</f>
        <v>12074</v>
      </c>
      <c r="F14" s="57">
        <f>_xlfn.IFNA(VLOOKUP($B14,'Données PES'!$A$2:$AA$101,MATCH('Calcul financement'!F$3,'Données PES'!$2:$2),FALSE),"")</f>
        <v>10336</v>
      </c>
      <c r="G14" s="76">
        <f>IF(ISNUMBER(Tableau_fin[[#This Row],[PES (A)]]),IF(Tableau_fin[[#This Row],[PES (A)]]&gt;0,(Tableau_fin[[#This Row],[PES (B)]]-Tableau_fin[[#This Row],[PES (A)]])/Tableau_fin[[#This Row],[PES (A)]],""),"")</f>
        <v>-0.14394566837833361</v>
      </c>
      <c r="H14" s="77">
        <v>1.5449999999999999E-3</v>
      </c>
      <c r="I14" s="77">
        <v>1197</v>
      </c>
      <c r="J14" s="77">
        <v>2.6580000000000002E-3</v>
      </c>
      <c r="K14" s="77">
        <v>1.45</v>
      </c>
      <c r="L14" s="77">
        <v>0</v>
      </c>
      <c r="M14" s="77">
        <v>0</v>
      </c>
      <c r="N14" s="78">
        <v>0</v>
      </c>
      <c r="O14" s="79">
        <f>IF(ISNUMBER(Tableau_fin[[#This Row],[PES (A)]]),IF(Tableau_fin[[#This Row],[PES (A)]]&lt;$I14,$H14*Tableau_fin[[#This Row],[PES (A)]],IF($L14&lt;&gt;0,IF((Tableau_fin[[#This Row],[PES (A)]]&gt;$L14),($M14*Tableau_fin[[#This Row],[PES (A)]])+$N14,($J14*Tableau_fin[[#This Row],[PES (A)]])+$K14),$J14*Tableau_fin[[#This Row],[PES (A)]]+$K14)),"")</f>
        <v>33.542692000000002</v>
      </c>
      <c r="P14" s="65">
        <f>IF(Tableau_fin[[#This Row],[Financement (A)]]=0,"",IF(ISNUMBER(Tableau_fin[[#This Row],[PES (A)]]),O14/Tableau_fin[[#This Row],[PES (A)]]*1000,""))</f>
        <v>2.7780927613052842</v>
      </c>
      <c r="Q14" s="80">
        <f>IF(ISNUMBER(Tableau_fin[[#This Row],[PES (B)]]),IF(Tableau_fin[[#This Row],[PES (B)]]&lt;$I14,$H14*Tableau_fin[[#This Row],[PES (B)]],IF($L14&lt;&gt;0,IF((Tableau_fin[[#This Row],[PES (B)]]&gt;$L14),($M14*Tableau_fin[[#This Row],[PES (B)]])+$N14,($J14*Tableau_fin[[#This Row],[PES (B)]])+$K14),$J14*Tableau_fin[[#This Row],[PES (B)]]+$K14)),"")</f>
        <v>28.923088</v>
      </c>
      <c r="R14" s="81">
        <f>IF(Tableau_fin[[#This Row],[Financement (B)]]=0,"",IF(ISNUMBER(Tableau_fin[[#This Row],[Financement (B)]]),Q14/Tableau_fin[[#This Row],[PES (B)]]*1000,""))</f>
        <v>2.7982863777089784</v>
      </c>
      <c r="S14" s="71"/>
      <c r="T14" s="72" t="str">
        <f>IF(Tableau_fin[[#This Row],[PES]]&gt;0,IF(Tableau_fin[[#This Row],[PES]]&lt;$I14,$H14*Tableau_fin[[#This Row],[PES]],IF($L14&lt;&gt;0,IF((Tableau_fin[[#This Row],[PES]]&gt;$L14),($M14*Tableau_fin[[#This Row],[PES]])+$N14,($J14*Tableau_fin[[#This Row],[PES]])+$K14),$J14*Tableau_fin[[#This Row],[PES]]+$K14)),"")</f>
        <v/>
      </c>
      <c r="U14" s="73" t="str">
        <f>IF(Tableau_fin[[#This Row],[PES]]&gt;0,Tableau_fin[[#This Row],[Financement]]/Tableau_fin[[#This Row],[PES]]*1000,"")</f>
        <v/>
      </c>
      <c r="V14" s="71">
        <v>21</v>
      </c>
      <c r="W14" s="94">
        <f>IF(O14=0,"",Tableau_fin[[#This Row],[Financement (A)]]/(Tableau_fin[[#This Row],[PES (A)]]/Tableau_fin[[#This Row],[Nej]])*100)</f>
        <v>5.8339947987410969</v>
      </c>
    </row>
    <row r="15" spans="2:23" x14ac:dyDescent="0.25">
      <c r="B15" s="74" t="s">
        <v>31</v>
      </c>
      <c r="C15" s="75" t="s">
        <v>32</v>
      </c>
      <c r="D15" s="57" t="s">
        <v>31</v>
      </c>
      <c r="E15" s="57">
        <f>_xlfn.IFNA(VLOOKUP($B15,'Données PES'!$A$2:$AA$101,MATCH('Calcul financement'!E$3,'Données PES'!$2:$2),FALSE),"")</f>
        <v>2563</v>
      </c>
      <c r="F15" s="57">
        <f>_xlfn.IFNA(VLOOKUP($B15,'Données PES'!$A$2:$AA$101,MATCH('Calcul financement'!F$3,'Données PES'!$2:$2),FALSE),"")</f>
        <v>3121</v>
      </c>
      <c r="G15" s="76">
        <f>IF(ISNUMBER(Tableau_fin[[#This Row],[PES (A)]]),IF(Tableau_fin[[#This Row],[PES (A)]]&gt;0,(Tableau_fin[[#This Row],[PES (B)]]-Tableau_fin[[#This Row],[PES (A)]])/Tableau_fin[[#This Row],[PES (A)]],""),"")</f>
        <v>0.21771361685524776</v>
      </c>
      <c r="H15" s="77">
        <v>1.5449999999999999E-3</v>
      </c>
      <c r="I15" s="77">
        <v>2070</v>
      </c>
      <c r="J15" s="77">
        <v>1.7260000000000001E-3</v>
      </c>
      <c r="K15" s="77">
        <v>1.64</v>
      </c>
      <c r="L15" s="77">
        <v>0</v>
      </c>
      <c r="M15" s="77">
        <v>0</v>
      </c>
      <c r="N15" s="78">
        <v>0</v>
      </c>
      <c r="O15" s="79">
        <f>IF(ISNUMBER(Tableau_fin[[#This Row],[PES (A)]]),IF(Tableau_fin[[#This Row],[PES (A)]]&lt;$I15,$H15*Tableau_fin[[#This Row],[PES (A)]],IF($L15&lt;&gt;0,IF((Tableau_fin[[#This Row],[PES (A)]]&gt;$L15),($M15*Tableau_fin[[#This Row],[PES (A)]])+$N15,($J15*Tableau_fin[[#This Row],[PES (A)]])+$K15),$J15*Tableau_fin[[#This Row],[PES (A)]]+$K15)),"")</f>
        <v>6.0637379999999999</v>
      </c>
      <c r="P15" s="65">
        <f>IF(Tableau_fin[[#This Row],[Financement (A)]]=0,"",IF(ISNUMBER(Tableau_fin[[#This Row],[PES (A)]]),O15/Tableau_fin[[#This Row],[PES (A)]]*1000,""))</f>
        <v>2.3658751463129142</v>
      </c>
      <c r="Q15" s="80">
        <f>IF(ISNUMBER(Tableau_fin[[#This Row],[PES (B)]]),IF(Tableau_fin[[#This Row],[PES (B)]]&lt;$I15,$H15*Tableau_fin[[#This Row],[PES (B)]],IF($L15&lt;&gt;0,IF((Tableau_fin[[#This Row],[PES (B)]]&gt;$L15),($M15*Tableau_fin[[#This Row],[PES (B)]])+$N15,($J15*Tableau_fin[[#This Row],[PES (B)]])+$K15),$J15*Tableau_fin[[#This Row],[PES (B)]]+$K15)),"")</f>
        <v>7.0268459999999999</v>
      </c>
      <c r="R15" s="81">
        <f>IF(Tableau_fin[[#This Row],[Financement (B)]]=0,"",IF(ISNUMBER(Tableau_fin[[#This Row],[Financement (B)]]),Q15/Tableau_fin[[#This Row],[PES (B)]]*1000,""))</f>
        <v>2.2514726049343157</v>
      </c>
      <c r="S15" s="71"/>
      <c r="T15" s="72" t="str">
        <f>IF(Tableau_fin[[#This Row],[PES]]&gt;0,IF(Tableau_fin[[#This Row],[PES]]&lt;$I15,$H15*Tableau_fin[[#This Row],[PES]],IF($L15&lt;&gt;0,IF((Tableau_fin[[#This Row],[PES]]&gt;$L15),($M15*Tableau_fin[[#This Row],[PES]])+$N15,($J15*Tableau_fin[[#This Row],[PES]])+$K15),$J15*Tableau_fin[[#This Row],[PES]]+$K15)),"")</f>
        <v/>
      </c>
      <c r="U15" s="73" t="str">
        <f>IF(Tableau_fin[[#This Row],[PES]]&gt;0,Tableau_fin[[#This Row],[Financement]]/Tableau_fin[[#This Row],[PES]]*1000,"")</f>
        <v/>
      </c>
      <c r="V15" s="71">
        <v>24</v>
      </c>
      <c r="W15" s="94">
        <f>IF(O15=0,"",Tableau_fin[[#This Row],[Financement (A)]]/(Tableau_fin[[#This Row],[PES (A)]]/Tableau_fin[[#This Row],[Nej]])*100)</f>
        <v>5.6781003511509942</v>
      </c>
    </row>
    <row r="16" spans="2:23" x14ac:dyDescent="0.25">
      <c r="B16" s="60" t="s">
        <v>33</v>
      </c>
      <c r="C16" s="121" t="s">
        <v>34</v>
      </c>
      <c r="D16" s="56" t="s">
        <v>35</v>
      </c>
      <c r="E16" s="56">
        <f>_xlfn.IFNA(VLOOKUP($B16,'Données PES'!$A$2:$AA$101,MATCH('Calcul financement'!E$3,'Données PES'!$2:$2),FALSE),"")</f>
        <v>16491</v>
      </c>
      <c r="F16" s="56">
        <f>_xlfn.IFNA(VLOOKUP($B16,'Données PES'!$A$2:$AA$101,MATCH('Calcul financement'!F$3,'Données PES'!$2:$2),FALSE),"")</f>
        <v>15603</v>
      </c>
      <c r="G16" s="61">
        <f>IF(ISNUMBER(Tableau_fin[[#This Row],[PES (A)]]),IF(Tableau_fin[[#This Row],[PES (A)]]&gt;0,(Tableau_fin[[#This Row],[PES (B)]]-Tableau_fin[[#This Row],[PES (A)]])/Tableau_fin[[#This Row],[PES (A)]],""),"")</f>
        <v>-5.3847553210842281E-2</v>
      </c>
      <c r="H16" s="62">
        <v>1.5449999999999999E-3</v>
      </c>
      <c r="I16" s="62">
        <v>200</v>
      </c>
      <c r="J16" s="62">
        <v>1.2930000000000001E-3</v>
      </c>
      <c r="K16" s="62">
        <v>1.01</v>
      </c>
      <c r="L16" s="62">
        <v>0</v>
      </c>
      <c r="M16" s="62">
        <v>0</v>
      </c>
      <c r="N16" s="63">
        <v>0</v>
      </c>
      <c r="O16" s="64">
        <f>IF(ISNUMBER(Tableau_fin[[#This Row],[PES (A)]]),IF(Tableau_fin[[#This Row],[PES (A)]]&lt;$I16,$H16*Tableau_fin[[#This Row],[PES (A)]],IF($L16&lt;&gt;0,IF((Tableau_fin[[#This Row],[PES (A)]]&gt;$L16),($M16*Tableau_fin[[#This Row],[PES (A)]])+$N16,($J16*Tableau_fin[[#This Row],[PES (A)]])+$K16),$J16*Tableau_fin[[#This Row],[PES (A)]]+$K16)),"")</f>
        <v>22.332863000000003</v>
      </c>
      <c r="P16" s="65">
        <f>IF(Tableau_fin[[#This Row],[Financement (A)]]=0,"",IF(ISNUMBER(Tableau_fin[[#This Row],[PES (A)]]),O16/Tableau_fin[[#This Row],[PES (A)]]*1000,""))</f>
        <v>1.3542455278636834</v>
      </c>
      <c r="Q16" s="69">
        <f>IF(ISNUMBER(Tableau_fin[[#This Row],[PES (B)]]),IF(Tableau_fin[[#This Row],[PES (B)]]&lt;$I16,$H16*Tableau_fin[[#This Row],[PES (B)]],IF($L16&lt;&gt;0,IF((Tableau_fin[[#This Row],[PES (B)]]&gt;$L16),($M16*Tableau_fin[[#This Row],[PES (B)]])+$N16,($J16*Tableau_fin[[#This Row],[PES (B)]])+$K16),$J16*Tableau_fin[[#This Row],[PES (B)]]+$K16)),"")</f>
        <v>21.184679000000003</v>
      </c>
      <c r="R16" s="70">
        <f>IF(Tableau_fin[[#This Row],[Financement (B)]]=0,"",IF(ISNUMBER(Tableau_fin[[#This Row],[Financement (B)]]),Q16/Tableau_fin[[#This Row],[PES (B)]]*1000,""))</f>
        <v>1.3577311414471578</v>
      </c>
      <c r="S16" s="71"/>
      <c r="T16" s="72" t="str">
        <f>IF(Tableau_fin[[#This Row],[PES]]&gt;0,IF(Tableau_fin[[#This Row],[PES]]&lt;$I16,$H16*Tableau_fin[[#This Row],[PES]],IF($L16&lt;&gt;0,IF((Tableau_fin[[#This Row],[PES]]&gt;$L16),($M16*Tableau_fin[[#This Row],[PES]])+$N16,($J16*Tableau_fin[[#This Row],[PES]])+$K16),$J16*Tableau_fin[[#This Row],[PES]]+$K16)),"")</f>
        <v/>
      </c>
      <c r="U16" s="73" t="str">
        <f>IF(Tableau_fin[[#This Row],[PES]]&gt;0,Tableau_fin[[#This Row],[Financement]]/Tableau_fin[[#This Row],[PES]]*1000,"")</f>
        <v/>
      </c>
      <c r="V16" s="71">
        <v>30</v>
      </c>
      <c r="W16" s="94">
        <f>IF(O16=0,"",Tableau_fin[[#This Row],[Financement (A)]]/(Tableau_fin[[#This Row],[PES (A)]]/Tableau_fin[[#This Row],[Nej]])*100)</f>
        <v>4.0627365835910503</v>
      </c>
    </row>
    <row r="17" spans="2:23" x14ac:dyDescent="0.25">
      <c r="B17" s="74" t="s">
        <v>36</v>
      </c>
      <c r="C17" s="75" t="s">
        <v>37</v>
      </c>
      <c r="D17" s="57" t="s">
        <v>38</v>
      </c>
      <c r="E17" s="57">
        <f>_xlfn.IFNA(VLOOKUP($B17,'Données PES'!$A$2:$AA$101,MATCH('Calcul financement'!E$3,'Données PES'!$2:$2),FALSE),"")</f>
        <v>1506</v>
      </c>
      <c r="F17" s="57">
        <f>_xlfn.IFNA(VLOOKUP($B17,'Données PES'!$A$2:$AA$101,MATCH('Calcul financement'!F$3,'Données PES'!$2:$2),FALSE),"")</f>
        <v>1409</v>
      </c>
      <c r="G17" s="76">
        <f>IF(ISNUMBER(Tableau_fin[[#This Row],[PES (A)]]),IF(Tableau_fin[[#This Row],[PES (A)]]&gt;0,(Tableau_fin[[#This Row],[PES (B)]]-Tableau_fin[[#This Row],[PES (A)]])/Tableau_fin[[#This Row],[PES (A)]],""),"")</f>
        <v>-6.440903054448871E-2</v>
      </c>
      <c r="H17" s="77">
        <v>1.5449999999999999E-3</v>
      </c>
      <c r="I17" s="77">
        <v>440</v>
      </c>
      <c r="J17" s="77">
        <v>1.4339999999999999E-3</v>
      </c>
      <c r="K17" s="77">
        <v>1.62</v>
      </c>
      <c r="L17" s="77">
        <v>0</v>
      </c>
      <c r="M17" s="77">
        <v>0</v>
      </c>
      <c r="N17" s="78">
        <v>0</v>
      </c>
      <c r="O17" s="79">
        <f>IF(ISNUMBER(Tableau_fin[[#This Row],[PES (A)]]),IF(Tableau_fin[[#This Row],[PES (A)]]&lt;$I17,$H17*Tableau_fin[[#This Row],[PES (A)]],IF($L17&lt;&gt;0,IF((Tableau_fin[[#This Row],[PES (A)]]&gt;$L17),($M17*Tableau_fin[[#This Row],[PES (A)]])+$N17,($J17*Tableau_fin[[#This Row],[PES (A)]])+$K17),$J17*Tableau_fin[[#This Row],[PES (A)]]+$K17)),"")</f>
        <v>3.779604</v>
      </c>
      <c r="P17" s="65">
        <f>IF(Tableau_fin[[#This Row],[Financement (A)]]=0,"",IF(ISNUMBER(Tableau_fin[[#This Row],[PES (A)]]),O17/Tableau_fin[[#This Row],[PES (A)]]*1000,""))</f>
        <v>2.5096972111553781</v>
      </c>
      <c r="Q17" s="80">
        <f>IF(ISNUMBER(Tableau_fin[[#This Row],[PES (B)]]),IF(Tableau_fin[[#This Row],[PES (B)]]&lt;$I17,$H17*Tableau_fin[[#This Row],[PES (B)]],IF($L17&lt;&gt;0,IF((Tableau_fin[[#This Row],[PES (B)]]&gt;$L17),($M17*Tableau_fin[[#This Row],[PES (B)]])+$N17,($J17*Tableau_fin[[#This Row],[PES (B)]])+$K17),$J17*Tableau_fin[[#This Row],[PES (B)]]+$K17)),"")</f>
        <v>3.6405060000000002</v>
      </c>
      <c r="R17" s="81">
        <f>IF(Tableau_fin[[#This Row],[Financement (B)]]=0,"",IF(ISNUMBER(Tableau_fin[[#This Row],[Financement (B)]]),Q17/Tableau_fin[[#This Row],[PES (B)]]*1000,""))</f>
        <v>2.5837515968772182</v>
      </c>
      <c r="S17" s="71"/>
      <c r="T17" s="72" t="str">
        <f>IF(Tableau_fin[[#This Row],[PES]]&gt;0,IF(Tableau_fin[[#This Row],[PES]]&lt;$I17,$H17*Tableau_fin[[#This Row],[PES]],IF($L17&lt;&gt;0,IF((Tableau_fin[[#This Row],[PES]]&gt;$L17),($M17*Tableau_fin[[#This Row],[PES]])+$N17,($J17*Tableau_fin[[#This Row],[PES]])+$K17),$J17*Tableau_fin[[#This Row],[PES]]+$K17)),"")</f>
        <v/>
      </c>
      <c r="U17" s="73" t="str">
        <f>IF(Tableau_fin[[#This Row],[PES]]&gt;0,Tableau_fin[[#This Row],[Financement]]/Tableau_fin[[#This Row],[PES]]*1000,"")</f>
        <v/>
      </c>
      <c r="V17" s="71">
        <v>21</v>
      </c>
      <c r="W17" s="94">
        <f>IF(O17=0,"",Tableau_fin[[#This Row],[Financement (A)]]/(Tableau_fin[[#This Row],[PES (A)]]/Tableau_fin[[#This Row],[Nej]])*100)</f>
        <v>5.2703641434262956</v>
      </c>
    </row>
    <row r="18" spans="2:23" x14ac:dyDescent="0.25">
      <c r="B18" s="82" t="s">
        <v>39</v>
      </c>
      <c r="C18" s="122" t="s">
        <v>40</v>
      </c>
      <c r="D18" s="58" t="s">
        <v>41</v>
      </c>
      <c r="E18" s="58">
        <f>_xlfn.IFNA(VLOOKUP($B18,'Données PES'!$A$2:$AA$101,MATCH('Calcul financement'!E$3,'Données PES'!$2:$2),FALSE),"")</f>
        <v>2143</v>
      </c>
      <c r="F18" s="58">
        <f>_xlfn.IFNA(VLOOKUP($B18,'Données PES'!$A$2:$AA$101,MATCH('Calcul financement'!F$3,'Données PES'!$2:$2),FALSE),"")</f>
        <v>2781</v>
      </c>
      <c r="G18" s="83">
        <f>IF(ISNUMBER(Tableau_fin[[#This Row],[PES (A)]]),IF(Tableau_fin[[#This Row],[PES (A)]]&gt;0,(Tableau_fin[[#This Row],[PES (B)]]-Tableau_fin[[#This Row],[PES (A)]])/Tableau_fin[[#This Row],[PES (A)]],""),"")</f>
        <v>0.29771348576761547</v>
      </c>
      <c r="H18" s="84">
        <v>1.5449999999999999E-3</v>
      </c>
      <c r="I18" s="84">
        <v>1079</v>
      </c>
      <c r="J18" s="84">
        <v>1.4469999999999999E-3</v>
      </c>
      <c r="K18" s="84">
        <v>0.98</v>
      </c>
      <c r="L18" s="84">
        <v>0</v>
      </c>
      <c r="M18" s="84">
        <v>0</v>
      </c>
      <c r="N18" s="85">
        <v>0</v>
      </c>
      <c r="O18" s="86">
        <f>IF(ISNUMBER(Tableau_fin[[#This Row],[PES (A)]]),IF(Tableau_fin[[#This Row],[PES (A)]]&lt;$I18,$H18*Tableau_fin[[#This Row],[PES (A)]],IF($L18&lt;&gt;0,IF((Tableau_fin[[#This Row],[PES (A)]]&gt;$L18),($M18*Tableau_fin[[#This Row],[PES (A)]])+$N18,($J18*Tableau_fin[[#This Row],[PES (A)]])+$K18),$J18*Tableau_fin[[#This Row],[PES (A)]]+$K18)),"")</f>
        <v>4.080921</v>
      </c>
      <c r="P18" s="65">
        <f>IF(Tableau_fin[[#This Row],[Financement (A)]]=0,"",IF(ISNUMBER(Tableau_fin[[#This Row],[PES (A)]]),O18/Tableau_fin[[#This Row],[PES (A)]]*1000,""))</f>
        <v>1.9043028464769014</v>
      </c>
      <c r="Q18" s="87">
        <f>IF(ISNUMBER(Tableau_fin[[#This Row],[PES (B)]]),IF(Tableau_fin[[#This Row],[PES (B)]]&lt;$I18,$H18*Tableau_fin[[#This Row],[PES (B)]],IF($L18&lt;&gt;0,IF((Tableau_fin[[#This Row],[PES (B)]]&gt;$L18),($M18*Tableau_fin[[#This Row],[PES (B)]])+$N18,($J18*Tableau_fin[[#This Row],[PES (B)]])+$K18),$J18*Tableau_fin[[#This Row],[PES (B)]]+$K18)),"")</f>
        <v>5.0041069999999994</v>
      </c>
      <c r="R18" s="88">
        <f>IF(Tableau_fin[[#This Row],[Financement (B)]]=0,"",IF(ISNUMBER(Tableau_fin[[#This Row],[Financement (B)]]),Q18/Tableau_fin[[#This Row],[PES (B)]]*1000,""))</f>
        <v>1.7993912261776337</v>
      </c>
      <c r="S18" s="71"/>
      <c r="T18" s="72" t="str">
        <f>IF(Tableau_fin[[#This Row],[PES]]&gt;0,IF(Tableau_fin[[#This Row],[PES]]&lt;$I18,$H18*Tableau_fin[[#This Row],[PES]],IF($L18&lt;&gt;0,IF((Tableau_fin[[#This Row],[PES]]&gt;$L18),($M18*Tableau_fin[[#This Row],[PES]])+$N18,($J18*Tableau_fin[[#This Row],[PES]])+$K18),$J18*Tableau_fin[[#This Row],[PES]]+$K18)),"")</f>
        <v/>
      </c>
      <c r="U18" s="73" t="str">
        <f>IF(Tableau_fin[[#This Row],[PES]]&gt;0,Tableau_fin[[#This Row],[Financement]]/Tableau_fin[[#This Row],[PES]]*1000,"")</f>
        <v/>
      </c>
      <c r="V18" s="71">
        <v>24</v>
      </c>
      <c r="W18" s="94">
        <f>IF(O18=0,"",Tableau_fin[[#This Row],[Financement (A)]]/(Tableau_fin[[#This Row],[PES (A)]]/Tableau_fin[[#This Row],[Nej]])*100)</f>
        <v>4.5703268315445635</v>
      </c>
    </row>
    <row r="19" spans="2:23" x14ac:dyDescent="0.25">
      <c r="B19" s="74" t="s">
        <v>42</v>
      </c>
      <c r="C19" s="75" t="s">
        <v>43</v>
      </c>
      <c r="D19" s="57" t="s">
        <v>44</v>
      </c>
      <c r="E19" s="57">
        <f>_xlfn.IFNA(VLOOKUP($B19,'Données PES'!$A$2:$AA$101,MATCH('Calcul financement'!E$3,'Données PES'!$2:$2),FALSE),"")</f>
        <v>2507</v>
      </c>
      <c r="F19" s="57">
        <f>_xlfn.IFNA(VLOOKUP($B19,'Données PES'!$A$2:$AA$101,MATCH('Calcul financement'!F$3,'Données PES'!$2:$2),FALSE),"")</f>
        <v>1625</v>
      </c>
      <c r="G19" s="76">
        <f>IF(ISNUMBER(Tableau_fin[[#This Row],[PES (A)]]),IF(Tableau_fin[[#This Row],[PES (A)]]&gt;0,(Tableau_fin[[#This Row],[PES (B)]]-Tableau_fin[[#This Row],[PES (A)]])/Tableau_fin[[#This Row],[PES (A)]],""),"")</f>
        <v>-0.35181491822895894</v>
      </c>
      <c r="H19" s="77">
        <v>1.5449999999999999E-3</v>
      </c>
      <c r="I19" s="77">
        <v>400</v>
      </c>
      <c r="J19" s="77">
        <v>1.3240000000000001E-3</v>
      </c>
      <c r="K19" s="77">
        <v>1.69</v>
      </c>
      <c r="L19" s="77">
        <v>0</v>
      </c>
      <c r="M19" s="77">
        <v>0</v>
      </c>
      <c r="N19" s="78">
        <v>0</v>
      </c>
      <c r="O19" s="79">
        <f>IF(ISNUMBER(Tableau_fin[[#This Row],[PES (A)]]),IF(Tableau_fin[[#This Row],[PES (A)]]&lt;$I19,$H19*Tableau_fin[[#This Row],[PES (A)]],IF($L19&lt;&gt;0,IF((Tableau_fin[[#This Row],[PES (A)]]&gt;$L19),($M19*Tableau_fin[[#This Row],[PES (A)]])+$N19,($J19*Tableau_fin[[#This Row],[PES (A)]])+$K19),$J19*Tableau_fin[[#This Row],[PES (A)]]+$K19)),"")</f>
        <v>5.0092680000000005</v>
      </c>
      <c r="P19" s="65">
        <f>IF(Tableau_fin[[#This Row],[Financement (A)]]=0,"",IF(ISNUMBER(Tableau_fin[[#This Row],[PES (A)]]),O19/Tableau_fin[[#This Row],[PES (A)]]*1000,""))</f>
        <v>1.9981124850418828</v>
      </c>
      <c r="Q19" s="80">
        <f>IF(ISNUMBER(Tableau_fin[[#This Row],[PES (B)]]),IF(Tableau_fin[[#This Row],[PES (B)]]&lt;$I19,$H19*Tableau_fin[[#This Row],[PES (B)]],IF($L19&lt;&gt;0,IF((Tableau_fin[[#This Row],[PES (B)]]&gt;$L19),($M19*Tableau_fin[[#This Row],[PES (B)]])+$N19,($J19*Tableau_fin[[#This Row],[PES (B)]])+$K19),$J19*Tableau_fin[[#This Row],[PES (B)]]+$K19)),"")</f>
        <v>3.8414999999999999</v>
      </c>
      <c r="R19" s="81">
        <f>IF(Tableau_fin[[#This Row],[Financement (B)]]=0,"",IF(ISNUMBER(Tableau_fin[[#This Row],[Financement (B)]]),Q19/Tableau_fin[[#This Row],[PES (B)]]*1000,""))</f>
        <v>2.3639999999999999</v>
      </c>
      <c r="S19" s="71"/>
      <c r="T19" s="72" t="str">
        <f>IF(Tableau_fin[[#This Row],[PES]]&gt;0,IF(Tableau_fin[[#This Row],[PES]]&lt;$I19,$H19*Tableau_fin[[#This Row],[PES]],IF($L19&lt;&gt;0,IF((Tableau_fin[[#This Row],[PES]]&gt;$L19),($M19*Tableau_fin[[#This Row],[PES]])+$N19,($J19*Tableau_fin[[#This Row],[PES]])+$K19),$J19*Tableau_fin[[#This Row],[PES]]+$K19)),"")</f>
        <v/>
      </c>
      <c r="U19" s="73" t="str">
        <f>IF(Tableau_fin[[#This Row],[PES]]&gt;0,Tableau_fin[[#This Row],[Financement]]/Tableau_fin[[#This Row],[PES]]*1000,"")</f>
        <v/>
      </c>
      <c r="V19" s="71">
        <v>24</v>
      </c>
      <c r="W19" s="94">
        <f>IF(O19=0,"",Tableau_fin[[#This Row],[Financement (A)]]/(Tableau_fin[[#This Row],[PES (A)]]/Tableau_fin[[#This Row],[Nej]])*100)</f>
        <v>4.7954699641005192</v>
      </c>
    </row>
    <row r="20" spans="2:23" x14ac:dyDescent="0.25">
      <c r="B20" s="74" t="s">
        <v>45</v>
      </c>
      <c r="C20" s="123" t="s">
        <v>46</v>
      </c>
      <c r="D20" s="57" t="s">
        <v>47</v>
      </c>
      <c r="E20" s="57">
        <f>_xlfn.IFNA(VLOOKUP($B20,'Données PES'!$A$2:$AA$101,MATCH('Calcul financement'!E$3,'Données PES'!$2:$2),FALSE),"")</f>
        <v>1290</v>
      </c>
      <c r="F20" s="57">
        <f>_xlfn.IFNA(VLOOKUP($B20,'Données PES'!$A$2:$AA$101,MATCH('Calcul financement'!F$3,'Données PES'!$2:$2),FALSE),"")</f>
        <v>1065</v>
      </c>
      <c r="G20" s="76">
        <f>IF(ISNUMBER(Tableau_fin[[#This Row],[PES (A)]]),IF(Tableau_fin[[#This Row],[PES (A)]]&gt;0,(Tableau_fin[[#This Row],[PES (B)]]-Tableau_fin[[#This Row],[PES (A)]])/Tableau_fin[[#This Row],[PES (A)]],""),"")</f>
        <v>-0.1744186046511628</v>
      </c>
      <c r="H20" s="77">
        <v>1.5449999999999999E-3</v>
      </c>
      <c r="I20" s="77">
        <v>436</v>
      </c>
      <c r="J20" s="77">
        <v>1.3010000000000001E-3</v>
      </c>
      <c r="K20" s="77">
        <v>1.73</v>
      </c>
      <c r="L20" s="77">
        <v>0</v>
      </c>
      <c r="M20" s="77">
        <v>0</v>
      </c>
      <c r="N20" s="78">
        <v>0</v>
      </c>
      <c r="O20" s="79">
        <f>IF(ISNUMBER(Tableau_fin[[#This Row],[PES (A)]]),IF(Tableau_fin[[#This Row],[PES (A)]]&lt;$I20,$H20*Tableau_fin[[#This Row],[PES (A)]],IF($L20&lt;&gt;0,IF((Tableau_fin[[#This Row],[PES (A)]]&gt;$L20),($M20*Tableau_fin[[#This Row],[PES (A)]])+$N20,($J20*Tableau_fin[[#This Row],[PES (A)]])+$K20),$J20*Tableau_fin[[#This Row],[PES (A)]]+$K20)),"")</f>
        <v>3.40829</v>
      </c>
      <c r="P20" s="65">
        <f>IF(Tableau_fin[[#This Row],[Financement (A)]]=0,"",IF(ISNUMBER(Tableau_fin[[#This Row],[PES (A)]]),O20/Tableau_fin[[#This Row],[PES (A)]]*1000,""))</f>
        <v>2.6420852713178293</v>
      </c>
      <c r="Q20" s="80">
        <f>IF(ISNUMBER(Tableau_fin[[#This Row],[PES (B)]]),IF(Tableau_fin[[#This Row],[PES (B)]]&lt;$I20,$H20*Tableau_fin[[#This Row],[PES (B)]],IF($L20&lt;&gt;0,IF((Tableau_fin[[#This Row],[PES (B)]]&gt;$L20),($M20*Tableau_fin[[#This Row],[PES (B)]])+$N20,($J20*Tableau_fin[[#This Row],[PES (B)]])+$K20),$J20*Tableau_fin[[#This Row],[PES (B)]]+$K20)),"")</f>
        <v>3.1155650000000001</v>
      </c>
      <c r="R20" s="81">
        <f>IF(Tableau_fin[[#This Row],[Financement (B)]]=0,"",IF(ISNUMBER(Tableau_fin[[#This Row],[Financement (B)]]),Q20/Tableau_fin[[#This Row],[PES (B)]]*1000,""))</f>
        <v>2.9254131455399062</v>
      </c>
      <c r="S20" s="71"/>
      <c r="T20" s="72" t="str">
        <f>IF(Tableau_fin[[#This Row],[PES]]&gt;0,IF(Tableau_fin[[#This Row],[PES]]&lt;$I20,$H20*Tableau_fin[[#This Row],[PES]],IF($L20&lt;&gt;0,IF((Tableau_fin[[#This Row],[PES]]&gt;$L20),($M20*Tableau_fin[[#This Row],[PES]])+$N20,($J20*Tableau_fin[[#This Row],[PES]])+$K20),$J20*Tableau_fin[[#This Row],[PES]]+$K20)),"")</f>
        <v/>
      </c>
      <c r="U20" s="73" t="str">
        <f>IF(Tableau_fin[[#This Row],[PES]]&gt;0,Tableau_fin[[#This Row],[Financement]]/Tableau_fin[[#This Row],[PES]]*1000,"")</f>
        <v/>
      </c>
      <c r="V20" s="71">
        <v>24</v>
      </c>
      <c r="W20" s="94">
        <f>IF(O20=0,"",Tableau_fin[[#This Row],[Financement (A)]]/(Tableau_fin[[#This Row],[PES (A)]]/Tableau_fin[[#This Row],[Nej]])*100)</f>
        <v>6.3410046511627902</v>
      </c>
    </row>
    <row r="21" spans="2:23" x14ac:dyDescent="0.25">
      <c r="B21" s="74" t="s">
        <v>48</v>
      </c>
      <c r="C21" s="75" t="s">
        <v>49</v>
      </c>
      <c r="D21" s="57" t="s">
        <v>50</v>
      </c>
      <c r="E21" s="57">
        <f>_xlfn.IFNA(VLOOKUP($B21,'Données PES'!$A$2:$AA$101,MATCH('Calcul financement'!E$3,'Données PES'!$2:$2),FALSE),"")</f>
        <v>1068</v>
      </c>
      <c r="F21" s="57">
        <f>_xlfn.IFNA(VLOOKUP($B21,'Données PES'!$A$2:$AA$101,MATCH('Calcul financement'!F$3,'Données PES'!$2:$2),FALSE),"")</f>
        <v>811</v>
      </c>
      <c r="G21" s="76">
        <f>IF(ISNUMBER(Tableau_fin[[#This Row],[PES (A)]]),IF(Tableau_fin[[#This Row],[PES (A)]]&gt;0,(Tableau_fin[[#This Row],[PES (B)]]-Tableau_fin[[#This Row],[PES (A)]])/Tableau_fin[[#This Row],[PES (A)]],""),"")</f>
        <v>-0.24063670411985019</v>
      </c>
      <c r="H21" s="77">
        <v>1.5449999999999999E-3</v>
      </c>
      <c r="I21" s="77">
        <v>1700</v>
      </c>
      <c r="J21" s="77">
        <v>1.3749999999999999E-3</v>
      </c>
      <c r="K21" s="77">
        <v>1.84</v>
      </c>
      <c r="L21" s="77">
        <v>0</v>
      </c>
      <c r="M21" s="77">
        <v>0</v>
      </c>
      <c r="N21" s="78">
        <v>0</v>
      </c>
      <c r="O21" s="79">
        <f>IF(ISNUMBER(Tableau_fin[[#This Row],[PES (A)]]),IF(Tableau_fin[[#This Row],[PES (A)]]&lt;$I21,$H21*Tableau_fin[[#This Row],[PES (A)]],IF($L21&lt;&gt;0,IF((Tableau_fin[[#This Row],[PES (A)]]&gt;$L21),($M21*Tableau_fin[[#This Row],[PES (A)]])+$N21,($J21*Tableau_fin[[#This Row],[PES (A)]])+$K21),$J21*Tableau_fin[[#This Row],[PES (A)]]+$K21)),"")</f>
        <v>1.6500599999999999</v>
      </c>
      <c r="P21" s="65">
        <f>IF(Tableau_fin[[#This Row],[Financement (A)]]=0,"",IF(ISNUMBER(Tableau_fin[[#This Row],[PES (A)]]),O21/Tableau_fin[[#This Row],[PES (A)]]*1000,""))</f>
        <v>1.5449999999999999</v>
      </c>
      <c r="Q21" s="80">
        <f>IF(ISNUMBER(Tableau_fin[[#This Row],[PES (B)]]),IF(Tableau_fin[[#This Row],[PES (B)]]&lt;$I21,$H21*Tableau_fin[[#This Row],[PES (B)]],IF($L21&lt;&gt;0,IF((Tableau_fin[[#This Row],[PES (B)]]&gt;$L21),($M21*Tableau_fin[[#This Row],[PES (B)]])+$N21,($J21*Tableau_fin[[#This Row],[PES (B)]])+$K21),$J21*Tableau_fin[[#This Row],[PES (B)]]+$K21)),"")</f>
        <v>1.2529949999999999</v>
      </c>
      <c r="R21" s="81">
        <f>IF(Tableau_fin[[#This Row],[Financement (B)]]=0,"",IF(ISNUMBER(Tableau_fin[[#This Row],[Financement (B)]]),Q21/Tableau_fin[[#This Row],[PES (B)]]*1000,""))</f>
        <v>1.5449999999999999</v>
      </c>
      <c r="S21" s="71"/>
      <c r="T21" s="72" t="str">
        <f>IF(Tableau_fin[[#This Row],[PES]]&gt;0,IF(Tableau_fin[[#This Row],[PES]]&lt;$I21,$H21*Tableau_fin[[#This Row],[PES]],IF($L21&lt;&gt;0,IF((Tableau_fin[[#This Row],[PES]]&gt;$L21),($M21*Tableau_fin[[#This Row],[PES]])+$N21,($J21*Tableau_fin[[#This Row],[PES]])+$K21),$J21*Tableau_fin[[#This Row],[PES]]+$K21)),"")</f>
        <v/>
      </c>
      <c r="U21" s="73" t="str">
        <f>IF(Tableau_fin[[#This Row],[PES]]&gt;0,Tableau_fin[[#This Row],[Financement]]/Tableau_fin[[#This Row],[PES]]*1000,"")</f>
        <v/>
      </c>
      <c r="V21" s="71">
        <v>21</v>
      </c>
      <c r="W21" s="94">
        <f>IF(O21=0,"",Tableau_fin[[#This Row],[Financement (A)]]/(Tableau_fin[[#This Row],[PES (A)]]/Tableau_fin[[#This Row],[Nej]])*100)</f>
        <v>3.2445000000000004</v>
      </c>
    </row>
    <row r="22" spans="2:23" x14ac:dyDescent="0.25">
      <c r="B22" s="74" t="s">
        <v>51</v>
      </c>
      <c r="C22" s="75" t="s">
        <v>52</v>
      </c>
      <c r="D22" s="57" t="s">
        <v>53</v>
      </c>
      <c r="E22" s="57">
        <f>_xlfn.IFNA(VLOOKUP($B22,'Données PES'!$A$2:$AA$101,MATCH('Calcul financement'!E$3,'Données PES'!$2:$2),FALSE),"")</f>
        <v>2444</v>
      </c>
      <c r="F22" s="57">
        <f>_xlfn.IFNA(VLOOKUP($B22,'Données PES'!$A$2:$AA$101,MATCH('Calcul financement'!F$3,'Données PES'!$2:$2),FALSE),"")</f>
        <v>2283</v>
      </c>
      <c r="G22" s="76">
        <f>IF(ISNUMBER(Tableau_fin[[#This Row],[PES (A)]]),IF(Tableau_fin[[#This Row],[PES (A)]]&gt;0,(Tableau_fin[[#This Row],[PES (B)]]-Tableau_fin[[#This Row],[PES (A)]])/Tableau_fin[[#This Row],[PES (A)]],""),"")</f>
        <v>-6.587561374795417E-2</v>
      </c>
      <c r="H22" s="77">
        <v>1.5449999999999999E-3</v>
      </c>
      <c r="I22" s="77">
        <v>470</v>
      </c>
      <c r="J22" s="77">
        <v>1.779E-3</v>
      </c>
      <c r="K22" s="77">
        <v>1.05</v>
      </c>
      <c r="L22" s="77">
        <v>0</v>
      </c>
      <c r="M22" s="77">
        <v>0</v>
      </c>
      <c r="N22" s="78">
        <v>0</v>
      </c>
      <c r="O22" s="79">
        <f>IF(ISNUMBER(Tableau_fin[[#This Row],[PES (A)]]),IF(Tableau_fin[[#This Row],[PES (A)]]&lt;$I22,$H22*Tableau_fin[[#This Row],[PES (A)]],IF($L22&lt;&gt;0,IF((Tableau_fin[[#This Row],[PES (A)]]&gt;$L22),($M22*Tableau_fin[[#This Row],[PES (A)]])+$N22,($J22*Tableau_fin[[#This Row],[PES (A)]])+$K22),$J22*Tableau_fin[[#This Row],[PES (A)]]+$K22)),"")</f>
        <v>5.3978760000000001</v>
      </c>
      <c r="P22" s="65">
        <f>IF(Tableau_fin[[#This Row],[Financement (A)]]=0,"",IF(ISNUMBER(Tableau_fin[[#This Row],[PES (A)]]),O22/Tableau_fin[[#This Row],[PES (A)]]*1000,""))</f>
        <v>2.2086235679214403</v>
      </c>
      <c r="Q22" s="80">
        <f>IF(ISNUMBER(Tableau_fin[[#This Row],[PES (B)]]),IF(Tableau_fin[[#This Row],[PES (B)]]&lt;$I22,$H22*Tableau_fin[[#This Row],[PES (B)]],IF($L22&lt;&gt;0,IF((Tableau_fin[[#This Row],[PES (B)]]&gt;$L22),($M22*Tableau_fin[[#This Row],[PES (B)]])+$N22,($J22*Tableau_fin[[#This Row],[PES (B)]])+$K22),$J22*Tableau_fin[[#This Row],[PES (B)]]+$K22)),"")</f>
        <v>5.1114569999999997</v>
      </c>
      <c r="R22" s="81">
        <f>IF(Tableau_fin[[#This Row],[Financement (B)]]=0,"",IF(ISNUMBER(Tableau_fin[[#This Row],[Financement (B)]]),Q22/Tableau_fin[[#This Row],[PES (B)]]*1000,""))</f>
        <v>2.238921156373193</v>
      </c>
      <c r="S22" s="71"/>
      <c r="T22" s="72" t="str">
        <f>IF(Tableau_fin[[#This Row],[PES]]&gt;0,IF(Tableau_fin[[#This Row],[PES]]&lt;$I22,$H22*Tableau_fin[[#This Row],[PES]],IF($L22&lt;&gt;0,IF((Tableau_fin[[#This Row],[PES]]&gt;$L22),($M22*Tableau_fin[[#This Row],[PES]])+$N22,($J22*Tableau_fin[[#This Row],[PES]])+$K22),$J22*Tableau_fin[[#This Row],[PES]]+$K22)),"")</f>
        <v/>
      </c>
      <c r="U22" s="73" t="str">
        <f>IF(Tableau_fin[[#This Row],[PES]]&gt;0,Tableau_fin[[#This Row],[Financement]]/Tableau_fin[[#This Row],[PES]]*1000,"")</f>
        <v/>
      </c>
      <c r="V22" s="71">
        <v>18</v>
      </c>
      <c r="W22" s="94">
        <f>IF(O22=0,"",Tableau_fin[[#This Row],[Financement (A)]]/(Tableau_fin[[#This Row],[PES (A)]]/Tableau_fin[[#This Row],[Nej]])*100)</f>
        <v>3.9755224222585928</v>
      </c>
    </row>
    <row r="23" spans="2:23" x14ac:dyDescent="0.25">
      <c r="B23" s="74" t="s">
        <v>54</v>
      </c>
      <c r="C23" s="75" t="s">
        <v>55</v>
      </c>
      <c r="D23" s="57" t="s">
        <v>56</v>
      </c>
      <c r="E23" s="57">
        <f>_xlfn.IFNA(VLOOKUP($B23,'Données PES'!$A$2:$AA$101,MATCH('Calcul financement'!E$3,'Données PES'!$2:$2),FALSE),"")</f>
        <v>1390</v>
      </c>
      <c r="F23" s="57">
        <f>_xlfn.IFNA(VLOOKUP($B23,'Données PES'!$A$2:$AA$101,MATCH('Calcul financement'!F$3,'Données PES'!$2:$2),FALSE),"")</f>
        <v>1471</v>
      </c>
      <c r="G23" s="76">
        <f>IF(ISNUMBER(Tableau_fin[[#This Row],[PES (A)]]),IF(Tableau_fin[[#This Row],[PES (A)]]&gt;0,(Tableau_fin[[#This Row],[PES (B)]]-Tableau_fin[[#This Row],[PES (A)]])/Tableau_fin[[#This Row],[PES (A)]],""),"")</f>
        <v>5.8273381294964031E-2</v>
      </c>
      <c r="H23" s="77">
        <v>1.5449999999999999E-3</v>
      </c>
      <c r="I23" s="77">
        <v>760</v>
      </c>
      <c r="J23" s="77">
        <v>1.379E-3</v>
      </c>
      <c r="K23" s="77">
        <v>2.13</v>
      </c>
      <c r="L23" s="77">
        <v>0</v>
      </c>
      <c r="M23" s="77">
        <v>0</v>
      </c>
      <c r="N23" s="78">
        <v>0</v>
      </c>
      <c r="O23" s="79">
        <f>IF(ISNUMBER(Tableau_fin[[#This Row],[PES (A)]]),IF(Tableau_fin[[#This Row],[PES (A)]]&lt;$I23,$H23*Tableau_fin[[#This Row],[PES (A)]],IF($L23&lt;&gt;0,IF((Tableau_fin[[#This Row],[PES (A)]]&gt;$L23),($M23*Tableau_fin[[#This Row],[PES (A)]])+$N23,($J23*Tableau_fin[[#This Row],[PES (A)]])+$K23),$J23*Tableau_fin[[#This Row],[PES (A)]]+$K23)),"")</f>
        <v>4.0468099999999998</v>
      </c>
      <c r="P23" s="65">
        <f>IF(Tableau_fin[[#This Row],[Financement (A)]]=0,"",IF(ISNUMBER(Tableau_fin[[#This Row],[PES (A)]]),O23/Tableau_fin[[#This Row],[PES (A)]]*1000,""))</f>
        <v>2.9113741007194243</v>
      </c>
      <c r="Q23" s="80">
        <f>IF(ISNUMBER(Tableau_fin[[#This Row],[PES (B)]]),IF(Tableau_fin[[#This Row],[PES (B)]]&lt;$I23,$H23*Tableau_fin[[#This Row],[PES (B)]],IF($L23&lt;&gt;0,IF((Tableau_fin[[#This Row],[PES (B)]]&gt;$L23),($M23*Tableau_fin[[#This Row],[PES (B)]])+$N23,($J23*Tableau_fin[[#This Row],[PES (B)]])+$K23),$J23*Tableau_fin[[#This Row],[PES (B)]]+$K23)),"")</f>
        <v>4.1585090000000005</v>
      </c>
      <c r="R23" s="81">
        <f>IF(Tableau_fin[[#This Row],[Financement (B)]]=0,"",IF(ISNUMBER(Tableau_fin[[#This Row],[Financement (B)]]),Q23/Tableau_fin[[#This Row],[PES (B)]]*1000,""))</f>
        <v>2.8269945615227736</v>
      </c>
      <c r="S23" s="71"/>
      <c r="T23" s="72" t="str">
        <f>IF(Tableau_fin[[#This Row],[PES]]&gt;0,IF(Tableau_fin[[#This Row],[PES]]&lt;$I23,$H23*Tableau_fin[[#This Row],[PES]],IF($L23&lt;&gt;0,IF((Tableau_fin[[#This Row],[PES]]&gt;$L23),($M23*Tableau_fin[[#This Row],[PES]])+$N23,($J23*Tableau_fin[[#This Row],[PES]])+$K23),$J23*Tableau_fin[[#This Row],[PES]]+$K23)),"")</f>
        <v/>
      </c>
      <c r="U23" s="73" t="str">
        <f>IF(Tableau_fin[[#This Row],[PES]]&gt;0,Tableau_fin[[#This Row],[Financement]]/Tableau_fin[[#This Row],[PES]]*1000,"")</f>
        <v/>
      </c>
      <c r="V23" s="71">
        <v>24</v>
      </c>
      <c r="W23" s="94">
        <f>IF(O23=0,"",Tableau_fin[[#This Row],[Financement (A)]]/(Tableau_fin[[#This Row],[PES (A)]]/Tableau_fin[[#This Row],[Nej]])*100)</f>
        <v>6.9872978417266181</v>
      </c>
    </row>
    <row r="24" spans="2:23" x14ac:dyDescent="0.25">
      <c r="B24" s="60" t="s">
        <v>57</v>
      </c>
      <c r="C24" s="124" t="s">
        <v>58</v>
      </c>
      <c r="D24" s="56" t="s">
        <v>59</v>
      </c>
      <c r="E24" s="56">
        <f>_xlfn.IFNA(VLOOKUP($B24,'Données PES'!$A$2:$AA$101,MATCH('Calcul financement'!E$3,'Données PES'!$2:$2),FALSE),"")</f>
        <v>22958</v>
      </c>
      <c r="F24" s="56">
        <f>_xlfn.IFNA(VLOOKUP($B24,'Données PES'!$A$2:$AA$101,MATCH('Calcul financement'!F$3,'Données PES'!$2:$2),FALSE),"")</f>
        <v>21987</v>
      </c>
      <c r="G24" s="61">
        <f>IF(ISNUMBER(Tableau_fin[[#This Row],[PES (A)]]),IF(Tableau_fin[[#This Row],[PES (A)]]&gt;0,(Tableau_fin[[#This Row],[PES (B)]]-Tableau_fin[[#This Row],[PES (A)]])/Tableau_fin[[#This Row],[PES (A)]],""),"")</f>
        <v>-4.2294624967331648E-2</v>
      </c>
      <c r="H24" s="62">
        <v>1.5449999999999999E-3</v>
      </c>
      <c r="I24" s="62">
        <v>250</v>
      </c>
      <c r="J24" s="62">
        <v>1.2409999999999999E-3</v>
      </c>
      <c r="K24" s="62">
        <v>0.82</v>
      </c>
      <c r="L24" s="62">
        <v>0</v>
      </c>
      <c r="M24" s="62">
        <v>0</v>
      </c>
      <c r="N24" s="63">
        <v>0</v>
      </c>
      <c r="O24" s="64">
        <f>IF(ISNUMBER(Tableau_fin[[#This Row],[PES (A)]]),IF(Tableau_fin[[#This Row],[PES (A)]]&lt;$I24,$H24*Tableau_fin[[#This Row],[PES (A)]],IF($L24&lt;&gt;0,IF((Tableau_fin[[#This Row],[PES (A)]]&gt;$L24),($M24*Tableau_fin[[#This Row],[PES (A)]])+$N24,($J24*Tableau_fin[[#This Row],[PES (A)]])+$K24),$J24*Tableau_fin[[#This Row],[PES (A)]]+$K24)),"")</f>
        <v>29.310877999999999</v>
      </c>
      <c r="P24" s="65">
        <f>IF(Tableau_fin[[#This Row],[Financement (A)]]=0,"",IF(ISNUMBER(Tableau_fin[[#This Row],[PES (A)]]),O24/Tableau_fin[[#This Row],[PES (A)]]*1000,""))</f>
        <v>1.2767173969858001</v>
      </c>
      <c r="Q24" s="69">
        <f>IF(ISNUMBER(Tableau_fin[[#This Row],[PES (B)]]),IF(Tableau_fin[[#This Row],[PES (B)]]&lt;$I24,$H24*Tableau_fin[[#This Row],[PES (B)]],IF($L24&lt;&gt;0,IF((Tableau_fin[[#This Row],[PES (B)]]&gt;$L24),($M24*Tableau_fin[[#This Row],[PES (B)]])+$N24,($J24*Tableau_fin[[#This Row],[PES (B)]])+$K24),$J24*Tableau_fin[[#This Row],[PES (B)]]+$K24)),"")</f>
        <v>28.105867</v>
      </c>
      <c r="R24" s="70">
        <f>IF(Tableau_fin[[#This Row],[Financement (B)]]=0,"",IF(ISNUMBER(Tableau_fin[[#This Row],[Financement (B)]]),Q24/Tableau_fin[[#This Row],[PES (B)]]*1000,""))</f>
        <v>1.2782947650884615</v>
      </c>
      <c r="S24" s="71"/>
      <c r="T24" s="72" t="str">
        <f>IF(Tableau_fin[[#This Row],[PES]]&gt;0,IF(Tableau_fin[[#This Row],[PES]]&lt;$I24,$H24*Tableau_fin[[#This Row],[PES]],IF($L24&lt;&gt;0,IF((Tableau_fin[[#This Row],[PES]]&gt;$L24),($M24*Tableau_fin[[#This Row],[PES]])+$N24,($J24*Tableau_fin[[#This Row],[PES]])+$K24),$J24*Tableau_fin[[#This Row],[PES]]+$K24)),"")</f>
        <v/>
      </c>
      <c r="U24" s="73" t="str">
        <f>IF(Tableau_fin[[#This Row],[PES]]&gt;0,Tableau_fin[[#This Row],[Financement]]/Tableau_fin[[#This Row],[PES]]*1000,"")</f>
        <v/>
      </c>
      <c r="V24" s="71">
        <v>36</v>
      </c>
      <c r="W24" s="94">
        <f>IF(O24=0,"",Tableau_fin[[#This Row],[Financement (A)]]/(Tableau_fin[[#This Row],[PES (A)]]/Tableau_fin[[#This Row],[Nej]])*100)</f>
        <v>4.5961826291488812</v>
      </c>
    </row>
    <row r="25" spans="2:23" x14ac:dyDescent="0.25">
      <c r="B25" s="74" t="s">
        <v>60</v>
      </c>
      <c r="C25" s="75" t="s">
        <v>61</v>
      </c>
      <c r="D25" s="57" t="s">
        <v>62</v>
      </c>
      <c r="E25" s="57">
        <f>_xlfn.IFNA(VLOOKUP($B25,'Données PES'!$A$2:$AA$101,MATCH('Calcul financement'!E$3,'Données PES'!$2:$2),FALSE),"")</f>
        <v>5733</v>
      </c>
      <c r="F25" s="57">
        <f>_xlfn.IFNA(VLOOKUP($B25,'Données PES'!$A$2:$AA$101,MATCH('Calcul financement'!F$3,'Données PES'!$2:$2),FALSE),"")</f>
        <v>6024</v>
      </c>
      <c r="G25" s="76">
        <f>IF(ISNUMBER(Tableau_fin[[#This Row],[PES (A)]]),IF(Tableau_fin[[#This Row],[PES (A)]]&gt;0,(Tableau_fin[[#This Row],[PES (B)]]-Tableau_fin[[#This Row],[PES (A)]])/Tableau_fin[[#This Row],[PES (A)]],""),"")</f>
        <v>5.0758765044479327E-2</v>
      </c>
      <c r="H25" s="77">
        <v>1.5449999999999999E-3</v>
      </c>
      <c r="I25" s="77">
        <v>4560</v>
      </c>
      <c r="J25" s="77">
        <v>1.531E-3</v>
      </c>
      <c r="K25" s="77">
        <v>-0.39</v>
      </c>
      <c r="L25" s="77">
        <v>0</v>
      </c>
      <c r="M25" s="77">
        <v>0</v>
      </c>
      <c r="N25" s="78">
        <v>0</v>
      </c>
      <c r="O25" s="79">
        <f>IF(ISNUMBER(Tableau_fin[[#This Row],[PES (A)]]),IF(Tableau_fin[[#This Row],[PES (A)]]&lt;$I25,$H25*Tableau_fin[[#This Row],[PES (A)]],IF($L25&lt;&gt;0,IF((Tableau_fin[[#This Row],[PES (A)]]&gt;$L25),($M25*Tableau_fin[[#This Row],[PES (A)]])+$N25,($J25*Tableau_fin[[#This Row],[PES (A)]])+$K25),$J25*Tableau_fin[[#This Row],[PES (A)]]+$K25)),"")</f>
        <v>8.3872229999999988</v>
      </c>
      <c r="P25" s="65">
        <f>IF(Tableau_fin[[#This Row],[Financement (A)]]=0,"",IF(ISNUMBER(Tableau_fin[[#This Row],[PES (A)]]),O25/Tableau_fin[[#This Row],[PES (A)]]*1000,""))</f>
        <v>1.4629727891156459</v>
      </c>
      <c r="Q25" s="80">
        <f>IF(ISNUMBER(Tableau_fin[[#This Row],[PES (B)]]),IF(Tableau_fin[[#This Row],[PES (B)]]&lt;$I25,$H25*Tableau_fin[[#This Row],[PES (B)]],IF($L25&lt;&gt;0,IF((Tableau_fin[[#This Row],[PES (B)]]&gt;$L25),($M25*Tableau_fin[[#This Row],[PES (B)]])+$N25,($J25*Tableau_fin[[#This Row],[PES (B)]])+$K25),$J25*Tableau_fin[[#This Row],[PES (B)]]+$K25)),"")</f>
        <v>8.8327439999999999</v>
      </c>
      <c r="R25" s="81">
        <f>IF(Tableau_fin[[#This Row],[Financement (B)]]=0,"",IF(ISNUMBER(Tableau_fin[[#This Row],[Financement (B)]]),Q25/Tableau_fin[[#This Row],[PES (B)]]*1000,""))</f>
        <v>1.4662589641434263</v>
      </c>
      <c r="S25" s="71"/>
      <c r="T25" s="72" t="str">
        <f>IF(Tableau_fin[[#This Row],[PES]]&gt;0,IF(Tableau_fin[[#This Row],[PES]]&lt;$I25,$H25*Tableau_fin[[#This Row],[PES]],IF($L25&lt;&gt;0,IF((Tableau_fin[[#This Row],[PES]]&gt;$L25),($M25*Tableau_fin[[#This Row],[PES]])+$N25,($J25*Tableau_fin[[#This Row],[PES]])+$K25),$J25*Tableau_fin[[#This Row],[PES]]+$K25)),"")</f>
        <v/>
      </c>
      <c r="U25" s="73" t="str">
        <f>IF(Tableau_fin[[#This Row],[PES]]&gt;0,Tableau_fin[[#This Row],[Financement]]/Tableau_fin[[#This Row],[PES]]*1000,"")</f>
        <v/>
      </c>
      <c r="V25" s="71">
        <v>30</v>
      </c>
      <c r="W25" s="94">
        <f>IF(O25=0,"",Tableau_fin[[#This Row],[Financement (A)]]/(Tableau_fin[[#This Row],[PES (A)]]/Tableau_fin[[#This Row],[Nej]])*100)</f>
        <v>4.3889183673469381</v>
      </c>
    </row>
    <row r="26" spans="2:23" x14ac:dyDescent="0.25">
      <c r="B26" s="82" t="s">
        <v>63</v>
      </c>
      <c r="C26" s="122" t="s">
        <v>64</v>
      </c>
      <c r="D26" s="58" t="s">
        <v>65</v>
      </c>
      <c r="E26" s="58">
        <f>_xlfn.IFNA(VLOOKUP($B26,'Données PES'!$A$2:$AA$101,MATCH('Calcul financement'!E$3,'Données PES'!$2:$2),FALSE),"")</f>
        <v>2548</v>
      </c>
      <c r="F26" s="58">
        <f>_xlfn.IFNA(VLOOKUP($B26,'Données PES'!$A$2:$AA$101,MATCH('Calcul financement'!F$3,'Données PES'!$2:$2),FALSE),"")</f>
        <v>4263</v>
      </c>
      <c r="G26" s="83">
        <f>IF(ISNUMBER(Tableau_fin[[#This Row],[PES (A)]]),IF(Tableau_fin[[#This Row],[PES (A)]]&gt;0,(Tableau_fin[[#This Row],[PES (B)]]-Tableau_fin[[#This Row],[PES (A)]])/Tableau_fin[[#This Row],[PES (A)]],""),"")</f>
        <v>0.67307692307692313</v>
      </c>
      <c r="H26" s="84">
        <v>1.5449999999999999E-3</v>
      </c>
      <c r="I26" s="84">
        <v>5930</v>
      </c>
      <c r="J26" s="84">
        <v>1.1119999999999999E-3</v>
      </c>
      <c r="K26" s="84">
        <v>0.92</v>
      </c>
      <c r="L26" s="84">
        <v>0</v>
      </c>
      <c r="M26" s="84">
        <v>0</v>
      </c>
      <c r="N26" s="85">
        <v>0</v>
      </c>
      <c r="O26" s="86">
        <f>IF(ISNUMBER(Tableau_fin[[#This Row],[PES (A)]]),IF(Tableau_fin[[#This Row],[PES (A)]]&lt;$I26,$H26*Tableau_fin[[#This Row],[PES (A)]],IF($L26&lt;&gt;0,IF((Tableau_fin[[#This Row],[PES (A)]]&gt;$L26),($M26*Tableau_fin[[#This Row],[PES (A)]])+$N26,($J26*Tableau_fin[[#This Row],[PES (A)]])+$K26),$J26*Tableau_fin[[#This Row],[PES (A)]]+$K26)),"")</f>
        <v>3.9366599999999998</v>
      </c>
      <c r="P26" s="65">
        <f>IF(Tableau_fin[[#This Row],[Financement (A)]]=0,"",IF(ISNUMBER(Tableau_fin[[#This Row],[PES (A)]]),O26/Tableau_fin[[#This Row],[PES (A)]]*1000,""))</f>
        <v>1.5449999999999999</v>
      </c>
      <c r="Q26" s="87">
        <f>IF(ISNUMBER(Tableau_fin[[#This Row],[PES (B)]]),IF(Tableau_fin[[#This Row],[PES (B)]]&lt;$I26,$H26*Tableau_fin[[#This Row],[PES (B)]],IF($L26&lt;&gt;0,IF((Tableau_fin[[#This Row],[PES (B)]]&gt;$L26),($M26*Tableau_fin[[#This Row],[PES (B)]])+$N26,($J26*Tableau_fin[[#This Row],[PES (B)]])+$K26),$J26*Tableau_fin[[#This Row],[PES (B)]]+$K26)),"")</f>
        <v>6.5863350000000001</v>
      </c>
      <c r="R26" s="88">
        <f>IF(Tableau_fin[[#This Row],[Financement (B)]]=0,"",IF(ISNUMBER(Tableau_fin[[#This Row],[Financement (B)]]),Q26/Tableau_fin[[#This Row],[PES (B)]]*1000,""))</f>
        <v>1.5449999999999999</v>
      </c>
      <c r="S26" s="71"/>
      <c r="T26" s="72" t="str">
        <f>IF(Tableau_fin[[#This Row],[PES]]&gt;0,IF(Tableau_fin[[#This Row],[PES]]&lt;$I26,$H26*Tableau_fin[[#This Row],[PES]],IF($L26&lt;&gt;0,IF((Tableau_fin[[#This Row],[PES]]&gt;$L26),($M26*Tableau_fin[[#This Row],[PES]])+$N26,($J26*Tableau_fin[[#This Row],[PES]])+$K26),$J26*Tableau_fin[[#This Row],[PES]]+$K26)),"")</f>
        <v/>
      </c>
      <c r="U26" s="73" t="str">
        <f>IF(Tableau_fin[[#This Row],[PES]]&gt;0,Tableau_fin[[#This Row],[Financement]]/Tableau_fin[[#This Row],[PES]]*1000,"")</f>
        <v/>
      </c>
      <c r="V26" s="71">
        <v>30</v>
      </c>
      <c r="W26" s="94">
        <f>IF(O26=0,"",Tableau_fin[[#This Row],[Financement (A)]]/(Tableau_fin[[#This Row],[PES (A)]]/Tableau_fin[[#This Row],[Nej]])*100)</f>
        <v>4.6349999999999998</v>
      </c>
    </row>
    <row r="27" spans="2:23" x14ac:dyDescent="0.25">
      <c r="B27" s="74" t="s">
        <v>66</v>
      </c>
      <c r="C27" s="75" t="s">
        <v>67</v>
      </c>
      <c r="D27" s="57" t="s">
        <v>68</v>
      </c>
      <c r="E27" s="57">
        <f>_xlfn.IFNA(VLOOKUP($B27,'Données PES'!$A$2:$AA$101,MATCH('Calcul financement'!E$3,'Données PES'!$2:$2),FALSE),"")</f>
        <v>2237</v>
      </c>
      <c r="F27" s="57">
        <f>_xlfn.IFNA(VLOOKUP($B27,'Données PES'!$A$2:$AA$101,MATCH('Calcul financement'!F$3,'Données PES'!$2:$2),FALSE),"")</f>
        <v>2075</v>
      </c>
      <c r="G27" s="76">
        <f>IF(ISNUMBER(Tableau_fin[[#This Row],[PES (A)]]),IF(Tableau_fin[[#This Row],[PES (A)]]&gt;0,(Tableau_fin[[#This Row],[PES (B)]]-Tableau_fin[[#This Row],[PES (A)]])/Tableau_fin[[#This Row],[PES (A)]],""),"")</f>
        <v>-7.2418417523468934E-2</v>
      </c>
      <c r="H27" s="77">
        <v>1.5449999999999999E-3</v>
      </c>
      <c r="I27" s="77">
        <v>460</v>
      </c>
      <c r="J27" s="77">
        <v>2.006E-3</v>
      </c>
      <c r="K27" s="77">
        <v>0.56000000000000005</v>
      </c>
      <c r="L27" s="77">
        <v>3524</v>
      </c>
      <c r="M27" s="77">
        <v>1.7260000000000001E-3</v>
      </c>
      <c r="N27" s="78">
        <v>1.55</v>
      </c>
      <c r="O27" s="79">
        <f>IF(ISNUMBER(Tableau_fin[[#This Row],[PES (A)]]),IF(Tableau_fin[[#This Row],[PES (A)]]&lt;$I27,$H27*Tableau_fin[[#This Row],[PES (A)]],IF($L27&lt;&gt;0,IF((Tableau_fin[[#This Row],[PES (A)]]&gt;$L27),($M27*Tableau_fin[[#This Row],[PES (A)]])+$N27,($J27*Tableau_fin[[#This Row],[PES (A)]])+$K27),$J27*Tableau_fin[[#This Row],[PES (A)]]+$K27)),"")</f>
        <v>5.0474219999999992</v>
      </c>
      <c r="P27" s="65">
        <f>IF(Tableau_fin[[#This Row],[Financement (A)]]=0,"",IF(ISNUMBER(Tableau_fin[[#This Row],[PES (A)]]),O27/Tableau_fin[[#This Row],[PES (A)]]*1000,""))</f>
        <v>2.2563352704514972</v>
      </c>
      <c r="Q27" s="80">
        <f>IF(ISNUMBER(Tableau_fin[[#This Row],[PES (B)]]),IF(Tableau_fin[[#This Row],[PES (B)]]&lt;$I27,$H27*Tableau_fin[[#This Row],[PES (B)]],IF($L27&lt;&gt;0,IF((Tableau_fin[[#This Row],[PES (B)]]&gt;$L27),($M27*Tableau_fin[[#This Row],[PES (B)]])+$N27,($J27*Tableau_fin[[#This Row],[PES (B)]])+$K27),$J27*Tableau_fin[[#This Row],[PES (B)]]+$K27)),"")</f>
        <v>4.7224500000000003</v>
      </c>
      <c r="R27" s="81">
        <f>IF(Tableau_fin[[#This Row],[Financement (B)]]=0,"",IF(ISNUMBER(Tableau_fin[[#This Row],[Financement (B)]]),Q27/Tableau_fin[[#This Row],[PES (B)]]*1000,""))</f>
        <v>2.2758795180722893</v>
      </c>
      <c r="S27" s="71"/>
      <c r="T27" s="72" t="str">
        <f>IF(Tableau_fin[[#This Row],[PES]]&gt;0,IF(Tableau_fin[[#This Row],[PES]]&lt;$I27,$H27*Tableau_fin[[#This Row],[PES]],IF($L27&lt;&gt;0,IF((Tableau_fin[[#This Row],[PES]]&gt;$L27),($M27*Tableau_fin[[#This Row],[PES]])+$N27,($J27*Tableau_fin[[#This Row],[PES]])+$K27),$J27*Tableau_fin[[#This Row],[PES]]+$K27)),"")</f>
        <v/>
      </c>
      <c r="U27" s="73" t="str">
        <f>IF(Tableau_fin[[#This Row],[PES]]&gt;0,Tableau_fin[[#This Row],[Financement]]/Tableau_fin[[#This Row],[PES]]*1000,"")</f>
        <v/>
      </c>
      <c r="V27" s="71">
        <v>27</v>
      </c>
      <c r="W27" s="94">
        <f>IF(O27=0,"",Tableau_fin[[#This Row],[Financement (A)]]/(Tableau_fin[[#This Row],[PES (A)]]/Tableau_fin[[#This Row],[Nej]])*100)</f>
        <v>6.092105230219043</v>
      </c>
    </row>
    <row r="28" spans="2:23" x14ac:dyDescent="0.25">
      <c r="B28" s="74" t="s">
        <v>69</v>
      </c>
      <c r="C28" s="75" t="s">
        <v>70</v>
      </c>
      <c r="D28" s="57" t="s">
        <v>71</v>
      </c>
      <c r="E28" s="57">
        <f>_xlfn.IFNA(VLOOKUP($B28,'Données PES'!$A$2:$AA$101,MATCH('Calcul financement'!E$3,'Données PES'!$2:$2),FALSE),"")</f>
        <v>7912</v>
      </c>
      <c r="F28" s="57">
        <f>_xlfn.IFNA(VLOOKUP($B28,'Données PES'!$A$2:$AA$101,MATCH('Calcul financement'!F$3,'Données PES'!$2:$2),FALSE),"")</f>
        <v>7212</v>
      </c>
      <c r="G28" s="76">
        <f>IF(ISNUMBER(Tableau_fin[[#This Row],[PES (A)]]),IF(Tableau_fin[[#This Row],[PES (A)]]&gt;0,(Tableau_fin[[#This Row],[PES (B)]]-Tableau_fin[[#This Row],[PES (A)]])/Tableau_fin[[#This Row],[PES (A)]],""),"")</f>
        <v>-8.8473205257836196E-2</v>
      </c>
      <c r="H28" s="77">
        <v>1.5449999999999999E-3</v>
      </c>
      <c r="I28" s="77">
        <v>1230</v>
      </c>
      <c r="J28" s="77">
        <v>1.457E-3</v>
      </c>
      <c r="K28" s="77">
        <v>0.87</v>
      </c>
      <c r="L28" s="77">
        <v>0</v>
      </c>
      <c r="M28" s="77">
        <v>0</v>
      </c>
      <c r="N28" s="78">
        <v>0</v>
      </c>
      <c r="O28" s="79">
        <f>IF(ISNUMBER(Tableau_fin[[#This Row],[PES (A)]]),IF(Tableau_fin[[#This Row],[PES (A)]]&lt;$I28,$H28*Tableau_fin[[#This Row],[PES (A)]],IF($L28&lt;&gt;0,IF((Tableau_fin[[#This Row],[PES (A)]]&gt;$L28),($M28*Tableau_fin[[#This Row],[PES (A)]])+$N28,($J28*Tableau_fin[[#This Row],[PES (A)]])+$K28),$J28*Tableau_fin[[#This Row],[PES (A)]]+$K28)),"")</f>
        <v>12.397784</v>
      </c>
      <c r="P28" s="65">
        <f>IF(Tableau_fin[[#This Row],[Financement (A)]]=0,"",IF(ISNUMBER(Tableau_fin[[#This Row],[PES (A)]]),O28/Tableau_fin[[#This Row],[PES (A)]]*1000,""))</f>
        <v>1.5669595551061677</v>
      </c>
      <c r="Q28" s="80">
        <f>IF(ISNUMBER(Tableau_fin[[#This Row],[PES (B)]]),IF(Tableau_fin[[#This Row],[PES (B)]]&lt;$I28,$H28*Tableau_fin[[#This Row],[PES (B)]],IF($L28&lt;&gt;0,IF((Tableau_fin[[#This Row],[PES (B)]]&gt;$L28),($M28*Tableau_fin[[#This Row],[PES (B)]])+$N28,($J28*Tableau_fin[[#This Row],[PES (B)]])+$K28),$J28*Tableau_fin[[#This Row],[PES (B)]]+$K28)),"")</f>
        <v>11.377883999999998</v>
      </c>
      <c r="R28" s="81">
        <f>IF(Tableau_fin[[#This Row],[Financement (B)]]=0,"",IF(ISNUMBER(Tableau_fin[[#This Row],[Financement (B)]]),Q28/Tableau_fin[[#This Row],[PES (B)]]*1000,""))</f>
        <v>1.5776322795341096</v>
      </c>
      <c r="S28" s="71"/>
      <c r="T28" s="72" t="str">
        <f>IF(Tableau_fin[[#This Row],[PES]]&gt;0,IF(Tableau_fin[[#This Row],[PES]]&lt;$I28,$H28*Tableau_fin[[#This Row],[PES]],IF($L28&lt;&gt;0,IF((Tableau_fin[[#This Row],[PES]]&gt;$L28),($M28*Tableau_fin[[#This Row],[PES]])+$N28,($J28*Tableau_fin[[#This Row],[PES]])+$K28),$J28*Tableau_fin[[#This Row],[PES]]+$K28)),"")</f>
        <v/>
      </c>
      <c r="U28" s="73" t="str">
        <f>IF(Tableau_fin[[#This Row],[PES]]&gt;0,Tableau_fin[[#This Row],[Financement]]/Tableau_fin[[#This Row],[PES]]*1000,"")</f>
        <v/>
      </c>
      <c r="V28" s="71">
        <v>27</v>
      </c>
      <c r="W28" s="94">
        <f>IF(O28=0,"",Tableau_fin[[#This Row],[Financement (A)]]/(Tableau_fin[[#This Row],[PES (A)]]/Tableau_fin[[#This Row],[Nej]])*100)</f>
        <v>4.2307907987866535</v>
      </c>
    </row>
    <row r="29" spans="2:23" x14ac:dyDescent="0.25">
      <c r="B29" s="74" t="s">
        <v>72</v>
      </c>
      <c r="C29" s="75" t="s">
        <v>73</v>
      </c>
      <c r="D29" s="57" t="s">
        <v>74</v>
      </c>
      <c r="E29" s="57">
        <f>_xlfn.IFNA(VLOOKUP($B29,'Données PES'!$A$2:$AA$101,MATCH('Calcul financement'!E$3,'Données PES'!$2:$2),FALSE),"")</f>
        <v>1413</v>
      </c>
      <c r="F29" s="57">
        <f>_xlfn.IFNA(VLOOKUP($B29,'Données PES'!$A$2:$AA$101,MATCH('Calcul financement'!F$3,'Données PES'!$2:$2),FALSE),"")</f>
        <v>1587</v>
      </c>
      <c r="G29" s="76">
        <f>IF(ISNUMBER(Tableau_fin[[#This Row],[PES (A)]]),IF(Tableau_fin[[#This Row],[PES (A)]]&gt;0,(Tableau_fin[[#This Row],[PES (B)]]-Tableau_fin[[#This Row],[PES (A)]])/Tableau_fin[[#This Row],[PES (A)]],""),"")</f>
        <v>0.12314225053078556</v>
      </c>
      <c r="H29" s="77">
        <v>1.5449999999999999E-3</v>
      </c>
      <c r="I29" s="77">
        <v>770</v>
      </c>
      <c r="J29" s="77">
        <v>1.2179999999999999E-3</v>
      </c>
      <c r="K29" s="77">
        <v>1.71</v>
      </c>
      <c r="L29" s="77">
        <v>0</v>
      </c>
      <c r="M29" s="77">
        <v>0</v>
      </c>
      <c r="N29" s="78">
        <v>0</v>
      </c>
      <c r="O29" s="79">
        <f>IF(ISNUMBER(Tableau_fin[[#This Row],[PES (A)]]),IF(Tableau_fin[[#This Row],[PES (A)]]&lt;$I29,$H29*Tableau_fin[[#This Row],[PES (A)]],IF($L29&lt;&gt;0,IF((Tableau_fin[[#This Row],[PES (A)]]&gt;$L29),($M29*Tableau_fin[[#This Row],[PES (A)]])+$N29,($J29*Tableau_fin[[#This Row],[PES (A)]])+$K29),$J29*Tableau_fin[[#This Row],[PES (A)]]+$K29)),"")</f>
        <v>3.4310339999999999</v>
      </c>
      <c r="P29" s="65">
        <f>IF(Tableau_fin[[#This Row],[Financement (A)]]=0,"",IF(ISNUMBER(Tableau_fin[[#This Row],[PES (A)]]),O29/Tableau_fin[[#This Row],[PES (A)]]*1000,""))</f>
        <v>2.4281910828025479</v>
      </c>
      <c r="Q29" s="80">
        <f>IF(ISNUMBER(Tableau_fin[[#This Row],[PES (B)]]),IF(Tableau_fin[[#This Row],[PES (B)]]&lt;$I29,$H29*Tableau_fin[[#This Row],[PES (B)]],IF($L29&lt;&gt;0,IF((Tableau_fin[[#This Row],[PES (B)]]&gt;$L29),($M29*Tableau_fin[[#This Row],[PES (B)]])+$N29,($J29*Tableau_fin[[#This Row],[PES (B)]])+$K29),$J29*Tableau_fin[[#This Row],[PES (B)]]+$K29)),"")</f>
        <v>3.6429659999999995</v>
      </c>
      <c r="R29" s="81">
        <f>IF(Tableau_fin[[#This Row],[Financement (B)]]=0,"",IF(ISNUMBER(Tableau_fin[[#This Row],[Financement (B)]]),Q29/Tableau_fin[[#This Row],[PES (B)]]*1000,""))</f>
        <v>2.2955047258979202</v>
      </c>
      <c r="S29" s="71"/>
      <c r="T29" s="72" t="str">
        <f>IF(Tableau_fin[[#This Row],[PES]]&gt;0,IF(Tableau_fin[[#This Row],[PES]]&lt;$I29,$H29*Tableau_fin[[#This Row],[PES]],IF($L29&lt;&gt;0,IF((Tableau_fin[[#This Row],[PES]]&gt;$L29),($M29*Tableau_fin[[#This Row],[PES]])+$N29,($J29*Tableau_fin[[#This Row],[PES]])+$K29),$J29*Tableau_fin[[#This Row],[PES]]+$K29)),"")</f>
        <v/>
      </c>
      <c r="U29" s="73" t="str">
        <f>IF(Tableau_fin[[#This Row],[PES]]&gt;0,Tableau_fin[[#This Row],[Financement]]/Tableau_fin[[#This Row],[PES]]*1000,"")</f>
        <v/>
      </c>
      <c r="V29" s="71">
        <v>27</v>
      </c>
      <c r="W29" s="94">
        <f>IF(O29=0,"",Tableau_fin[[#This Row],[Financement (A)]]/(Tableau_fin[[#This Row],[PES (A)]]/Tableau_fin[[#This Row],[Nej]])*100)</f>
        <v>6.5561159235668782</v>
      </c>
    </row>
    <row r="30" spans="2:23" x14ac:dyDescent="0.25">
      <c r="B30" s="74" t="s">
        <v>75</v>
      </c>
      <c r="C30" s="75" t="s">
        <v>76</v>
      </c>
      <c r="D30" s="57" t="s">
        <v>77</v>
      </c>
      <c r="E30" s="57">
        <f>_xlfn.IFNA(VLOOKUP($B30,'Données PES'!$A$2:$AA$101,MATCH('Calcul financement'!E$3,'Données PES'!$2:$2),FALSE),"")</f>
        <v>9681</v>
      </c>
      <c r="F30" s="57">
        <f>_xlfn.IFNA(VLOOKUP($B30,'Données PES'!$A$2:$AA$101,MATCH('Calcul financement'!F$3,'Données PES'!$2:$2),FALSE),"")</f>
        <v>7699</v>
      </c>
      <c r="G30" s="76">
        <f>IF(ISNUMBER(Tableau_fin[[#This Row],[PES (A)]]),IF(Tableau_fin[[#This Row],[PES (A)]]&gt;0,(Tableau_fin[[#This Row],[PES (B)]]-Tableau_fin[[#This Row],[PES (A)]])/Tableau_fin[[#This Row],[PES (A)]],""),"")</f>
        <v>-0.20473091622766243</v>
      </c>
      <c r="H30" s="77">
        <v>1.5449999999999999E-3</v>
      </c>
      <c r="I30" s="77">
        <v>400</v>
      </c>
      <c r="J30" s="77">
        <v>2.235E-3</v>
      </c>
      <c r="K30" s="77">
        <v>0.16</v>
      </c>
      <c r="L30" s="77">
        <v>1048</v>
      </c>
      <c r="M30" s="77">
        <v>1.2899999999999999E-3</v>
      </c>
      <c r="N30" s="78">
        <v>1.1499999999999999</v>
      </c>
      <c r="O30" s="79">
        <f>IF(ISNUMBER(Tableau_fin[[#This Row],[PES (A)]]),IF(Tableau_fin[[#This Row],[PES (A)]]&lt;$I30,$H30*Tableau_fin[[#This Row],[PES (A)]],IF($L30&lt;&gt;0,IF((Tableau_fin[[#This Row],[PES (A)]]&gt;$L30),($M30*Tableau_fin[[#This Row],[PES (A)]])+$N30,($J30*Tableau_fin[[#This Row],[PES (A)]])+$K30),$J30*Tableau_fin[[#This Row],[PES (A)]]+$K30)),"")</f>
        <v>13.638489999999999</v>
      </c>
      <c r="P30" s="65">
        <f>IF(Tableau_fin[[#This Row],[Financement (A)]]=0,"",IF(ISNUMBER(Tableau_fin[[#This Row],[PES (A)]]),O30/Tableau_fin[[#This Row],[PES (A)]]*1000,""))</f>
        <v>1.4087893812622663</v>
      </c>
      <c r="Q30" s="80">
        <f>IF(ISNUMBER(Tableau_fin[[#This Row],[PES (B)]]),IF(Tableau_fin[[#This Row],[PES (B)]]&lt;$I30,$H30*Tableau_fin[[#This Row],[PES (B)]],IF($L30&lt;&gt;0,IF((Tableau_fin[[#This Row],[PES (B)]]&gt;$L30),($M30*Tableau_fin[[#This Row],[PES (B)]])+$N30,($J30*Tableau_fin[[#This Row],[PES (B)]])+$K30),$J30*Tableau_fin[[#This Row],[PES (B)]]+$K30)),"")</f>
        <v>11.081709999999999</v>
      </c>
      <c r="R30" s="81">
        <f>IF(Tableau_fin[[#This Row],[Financement (B)]]=0,"",IF(ISNUMBER(Tableau_fin[[#This Row],[Financement (B)]]),Q30/Tableau_fin[[#This Row],[PES (B)]]*1000,""))</f>
        <v>1.4393700480581892</v>
      </c>
      <c r="S30" s="71"/>
      <c r="T30" s="72" t="str">
        <f>IF(Tableau_fin[[#This Row],[PES]]&gt;0,IF(Tableau_fin[[#This Row],[PES]]&lt;$I30,$H30*Tableau_fin[[#This Row],[PES]],IF($L30&lt;&gt;0,IF((Tableau_fin[[#This Row],[PES]]&gt;$L30),($M30*Tableau_fin[[#This Row],[PES]])+$N30,($J30*Tableau_fin[[#This Row],[PES]])+$K30),$J30*Tableau_fin[[#This Row],[PES]]+$K30)),"")</f>
        <v/>
      </c>
      <c r="U30" s="73" t="str">
        <f>IF(Tableau_fin[[#This Row],[PES]]&gt;0,Tableau_fin[[#This Row],[Financement]]/Tableau_fin[[#This Row],[PES]]*1000,"")</f>
        <v/>
      </c>
      <c r="V30" s="71">
        <v>36</v>
      </c>
      <c r="W30" s="94">
        <f>IF(O30=0,"",Tableau_fin[[#This Row],[Financement (A)]]/(Tableau_fin[[#This Row],[PES (A)]]/Tableau_fin[[#This Row],[Nej]])*100)</f>
        <v>5.071641772544158</v>
      </c>
    </row>
    <row r="31" spans="2:23" x14ac:dyDescent="0.25">
      <c r="B31" s="74" t="s">
        <v>78</v>
      </c>
      <c r="C31" s="75" t="s">
        <v>79</v>
      </c>
      <c r="D31" s="57" t="s">
        <v>80</v>
      </c>
      <c r="E31" s="57">
        <f>_xlfn.IFNA(VLOOKUP($B31,'Données PES'!$A$2:$AA$101,MATCH('Calcul financement'!E$3,'Données PES'!$2:$2),FALSE),"")</f>
        <v>2579</v>
      </c>
      <c r="F31" s="57">
        <f>_xlfn.IFNA(VLOOKUP($B31,'Données PES'!$A$2:$AA$101,MATCH('Calcul financement'!F$3,'Données PES'!$2:$2),FALSE),"")</f>
        <v>3384</v>
      </c>
      <c r="G31" s="76">
        <f>IF(ISNUMBER(Tableau_fin[[#This Row],[PES (A)]]),IF(Tableau_fin[[#This Row],[PES (A)]]&gt;0,(Tableau_fin[[#This Row],[PES (B)]]-Tableau_fin[[#This Row],[PES (A)]])/Tableau_fin[[#This Row],[PES (A)]],""),"")</f>
        <v>0.3121364870104692</v>
      </c>
      <c r="H31" s="77">
        <v>1.5449999999999999E-3</v>
      </c>
      <c r="I31" s="77">
        <v>400</v>
      </c>
      <c r="J31" s="77">
        <v>1.1620000000000001E-3</v>
      </c>
      <c r="K31" s="77">
        <v>1.88</v>
      </c>
      <c r="L31" s="77">
        <v>3330</v>
      </c>
      <c r="M31" s="77">
        <v>1.2639999999999999E-3</v>
      </c>
      <c r="N31" s="78">
        <v>1.54</v>
      </c>
      <c r="O31" s="79">
        <f>IF(ISNUMBER(Tableau_fin[[#This Row],[PES (A)]]),IF(Tableau_fin[[#This Row],[PES (A)]]&lt;$I31,$H31*Tableau_fin[[#This Row],[PES (A)]],IF($L31&lt;&gt;0,IF((Tableau_fin[[#This Row],[PES (A)]]&gt;$L31),($M31*Tableau_fin[[#This Row],[PES (A)]])+$N31,($J31*Tableau_fin[[#This Row],[PES (A)]])+$K31),$J31*Tableau_fin[[#This Row],[PES (A)]]+$K31)),"")</f>
        <v>4.876798</v>
      </c>
      <c r="P31" s="65">
        <f>IF(Tableau_fin[[#This Row],[Financement (A)]]=0,"",IF(ISNUMBER(Tableau_fin[[#This Row],[PES (A)]]),O31/Tableau_fin[[#This Row],[PES (A)]]*1000,""))</f>
        <v>1.8909647150058162</v>
      </c>
      <c r="Q31" s="80">
        <f>IF(ISNUMBER(Tableau_fin[[#This Row],[PES (B)]]),IF(Tableau_fin[[#This Row],[PES (B)]]&lt;$I31,$H31*Tableau_fin[[#This Row],[PES (B)]],IF($L31&lt;&gt;0,IF((Tableau_fin[[#This Row],[PES (B)]]&gt;$L31),($M31*Tableau_fin[[#This Row],[PES (B)]])+$N31,($J31*Tableau_fin[[#This Row],[PES (B)]])+$K31),$J31*Tableau_fin[[#This Row],[PES (B)]]+$K31)),"")</f>
        <v>5.8173759999999994</v>
      </c>
      <c r="R31" s="81">
        <f>IF(Tableau_fin[[#This Row],[Financement (B)]]=0,"",IF(ISNUMBER(Tableau_fin[[#This Row],[Financement (B)]]),Q31/Tableau_fin[[#This Row],[PES (B)]]*1000,""))</f>
        <v>1.7190827423167847</v>
      </c>
      <c r="S31" s="71"/>
      <c r="T31" s="72" t="str">
        <f>IF(Tableau_fin[[#This Row],[PES]]&gt;0,IF(Tableau_fin[[#This Row],[PES]]&lt;$I31,$H31*Tableau_fin[[#This Row],[PES]],IF($L31&lt;&gt;0,IF((Tableau_fin[[#This Row],[PES]]&gt;$L31),($M31*Tableau_fin[[#This Row],[PES]])+$N31,($J31*Tableau_fin[[#This Row],[PES]])+$K31),$J31*Tableau_fin[[#This Row],[PES]]+$K31)),"")</f>
        <v/>
      </c>
      <c r="U31" s="73" t="str">
        <f>IF(Tableau_fin[[#This Row],[PES]]&gt;0,Tableau_fin[[#This Row],[Financement]]/Tableau_fin[[#This Row],[PES]]*1000,"")</f>
        <v/>
      </c>
      <c r="V31" s="71">
        <v>27.6</v>
      </c>
      <c r="W31" s="94">
        <f>IF(O31=0,"",Tableau_fin[[#This Row],[Financement (A)]]/(Tableau_fin[[#This Row],[PES (A)]]/Tableau_fin[[#This Row],[Nej]])*100)</f>
        <v>5.2190626134160532</v>
      </c>
    </row>
    <row r="32" spans="2:23" s="111" customFormat="1" x14ac:dyDescent="0.25">
      <c r="B32" s="74" t="s">
        <v>81</v>
      </c>
      <c r="C32" s="75" t="s">
        <v>82</v>
      </c>
      <c r="D32" s="57" t="s">
        <v>83</v>
      </c>
      <c r="E32" s="57">
        <f>_xlfn.IFNA(VLOOKUP($B32,'Données PES'!$A$2:$AA$101,MATCH('Calcul financement'!E$3,'Données PES'!$2:$2),FALSE),"")</f>
        <v>4655</v>
      </c>
      <c r="F32" s="57">
        <f>_xlfn.IFNA(VLOOKUP($B32,'Données PES'!$A$2:$AA$101,MATCH('Calcul financement'!F$3,'Données PES'!$2:$2),FALSE),"")</f>
        <v>5465</v>
      </c>
      <c r="G32" s="76">
        <f>IF(ISNUMBER(Tableau_fin[[#This Row],[PES (A)]]),IF(Tableau_fin[[#This Row],[PES (A)]]&gt;0,(Tableau_fin[[#This Row],[PES (B)]]-Tableau_fin[[#This Row],[PES (A)]])/Tableau_fin[[#This Row],[PES (A)]],""),"")</f>
        <v>0.17400644468313642</v>
      </c>
      <c r="H32" s="77">
        <v>1.5449999999999999E-3</v>
      </c>
      <c r="I32" s="77">
        <v>400</v>
      </c>
      <c r="J32" s="77">
        <v>9.9599999999999992E-4</v>
      </c>
      <c r="K32" s="77">
        <v>2.58</v>
      </c>
      <c r="L32" s="77">
        <v>3557</v>
      </c>
      <c r="M32" s="77">
        <v>1.372E-3</v>
      </c>
      <c r="N32" s="78">
        <v>1.25</v>
      </c>
      <c r="O32" s="79">
        <f>IF(ISNUMBER(Tableau_fin[[#This Row],[PES (A)]]),IF(Tableau_fin[[#This Row],[PES (A)]]&lt;$I32,$H32*Tableau_fin[[#This Row],[PES (A)]],IF($L32&lt;&gt;0,IF((Tableau_fin[[#This Row],[PES (A)]]&gt;$L32),($M32*Tableau_fin[[#This Row],[PES (A)]])+$N32,($J32*Tableau_fin[[#This Row],[PES (A)]])+$K32),$J32*Tableau_fin[[#This Row],[PES (A)]]+$K32)),"")</f>
        <v>7.63666</v>
      </c>
      <c r="P32" s="65">
        <f>IF(Tableau_fin[[#This Row],[Financement (A)]]=0,"",IF(ISNUMBER(Tableau_fin[[#This Row],[PES (A)]]),O32/Tableau_fin[[#This Row],[PES (A)]]*1000,""))</f>
        <v>1.6405284640171858</v>
      </c>
      <c r="Q32" s="80">
        <f>IF(ISNUMBER(Tableau_fin[[#This Row],[PES (B)]]),IF(Tableau_fin[[#This Row],[PES (B)]]&lt;$I32,$H32*Tableau_fin[[#This Row],[PES (B)]],IF($L32&lt;&gt;0,IF((Tableau_fin[[#This Row],[PES (B)]]&gt;$L32),($M32*Tableau_fin[[#This Row],[PES (B)]])+$N32,($J32*Tableau_fin[[#This Row],[PES (B)]])+$K32),$J32*Tableau_fin[[#This Row],[PES (B)]]+$K32)),"")</f>
        <v>8.7479800000000001</v>
      </c>
      <c r="R32" s="81">
        <f>IF(Tableau_fin[[#This Row],[Financement (B)]]=0,"",IF(ISNUMBER(Tableau_fin[[#This Row],[Financement (B)]]),Q32/Tableau_fin[[#This Row],[PES (B)]]*1000,""))</f>
        <v>1.6007282708142727</v>
      </c>
      <c r="S32" s="71"/>
      <c r="T32" s="72" t="str">
        <f>IF(Tableau_fin[[#This Row],[PES]]&gt;0,IF(Tableau_fin[[#This Row],[PES]]&lt;$I32,$H32*Tableau_fin[[#This Row],[PES]],IF($L32&lt;&gt;0,IF((Tableau_fin[[#This Row],[PES]]&gt;$L32),($M32*Tableau_fin[[#This Row],[PES]])+$N32,($J32*Tableau_fin[[#This Row],[PES]])+$K32),$J32*Tableau_fin[[#This Row],[PES]]+$K32)),"")</f>
        <v/>
      </c>
      <c r="U32" s="73" t="str">
        <f>IF(Tableau_fin[[#This Row],[PES]]&gt;0,Tableau_fin[[#This Row],[Financement]]/Tableau_fin[[#This Row],[PES]]*1000,"")</f>
        <v/>
      </c>
      <c r="V32" s="71">
        <v>30</v>
      </c>
      <c r="W32" s="94">
        <f>IF(O32=0,"",Tableau_fin[[#This Row],[Financement (A)]]/(Tableau_fin[[#This Row],[PES (A)]]/Tableau_fin[[#This Row],[Nej]])*100)</f>
        <v>4.9215853920515578</v>
      </c>
    </row>
    <row r="33" spans="2:23" x14ac:dyDescent="0.25">
      <c r="B33" s="74" t="s">
        <v>84</v>
      </c>
      <c r="C33" s="75" t="s">
        <v>85</v>
      </c>
      <c r="D33" s="57" t="s">
        <v>86</v>
      </c>
      <c r="E33" s="57">
        <f>_xlfn.IFNA(VLOOKUP($B33,'Données PES'!$A$2:$AA$101,MATCH('Calcul financement'!E$3,'Données PES'!$2:$2),FALSE),"")</f>
        <v>4542</v>
      </c>
      <c r="F33" s="57">
        <f>_xlfn.IFNA(VLOOKUP($B33,'Données PES'!$A$2:$AA$101,MATCH('Calcul financement'!F$3,'Données PES'!$2:$2),FALSE),"")</f>
        <v>3696</v>
      </c>
      <c r="G33" s="76">
        <f>IF(ISNUMBER(Tableau_fin[[#This Row],[PES (A)]]),IF(Tableau_fin[[#This Row],[PES (A)]]&gt;0,(Tableau_fin[[#This Row],[PES (B)]]-Tableau_fin[[#This Row],[PES (A)]])/Tableau_fin[[#This Row],[PES (A)]],""),"")</f>
        <v>-0.18626155878467635</v>
      </c>
      <c r="H33" s="77">
        <v>1.5449999999999999E-3</v>
      </c>
      <c r="I33" s="77">
        <v>200</v>
      </c>
      <c r="J33" s="77">
        <v>1.5039999999999999E-3</v>
      </c>
      <c r="K33" s="77">
        <v>0.27</v>
      </c>
      <c r="L33" s="77">
        <v>0</v>
      </c>
      <c r="M33" s="77">
        <v>0</v>
      </c>
      <c r="N33" s="78">
        <v>0</v>
      </c>
      <c r="O33" s="79">
        <f>IF(ISNUMBER(Tableau_fin[[#This Row],[PES (A)]]),IF(Tableau_fin[[#This Row],[PES (A)]]&lt;$I33,$H33*Tableau_fin[[#This Row],[PES (A)]],IF($L33&lt;&gt;0,IF((Tableau_fin[[#This Row],[PES (A)]]&gt;$L33),($M33*Tableau_fin[[#This Row],[PES (A)]])+$N33,($J33*Tableau_fin[[#This Row],[PES (A)]])+$K33),$J33*Tableau_fin[[#This Row],[PES (A)]]+$K33)),"")</f>
        <v>7.1011679999999995</v>
      </c>
      <c r="P33" s="65">
        <f>IF(Tableau_fin[[#This Row],[Financement (A)]]=0,"",IF(ISNUMBER(Tableau_fin[[#This Row],[PES (A)]]),O33/Tableau_fin[[#This Row],[PES (A)]]*1000,""))</f>
        <v>1.5634451783355348</v>
      </c>
      <c r="Q33" s="80">
        <f>IF(ISNUMBER(Tableau_fin[[#This Row],[PES (B)]]),IF(Tableau_fin[[#This Row],[PES (B)]]&lt;$I33,$H33*Tableau_fin[[#This Row],[PES (B)]],IF($L33&lt;&gt;0,IF((Tableau_fin[[#This Row],[PES (B)]]&gt;$L33),($M33*Tableau_fin[[#This Row],[PES (B)]])+$N33,($J33*Tableau_fin[[#This Row],[PES (B)]])+$K33),$J33*Tableau_fin[[#This Row],[PES (B)]]+$K33)),"")</f>
        <v>5.8287839999999989</v>
      </c>
      <c r="R33" s="81">
        <f>IF(Tableau_fin[[#This Row],[Financement (B)]]=0,"",IF(ISNUMBER(Tableau_fin[[#This Row],[Financement (B)]]),Q33/Tableau_fin[[#This Row],[PES (B)]]*1000,""))</f>
        <v>1.5770519480519478</v>
      </c>
      <c r="S33" s="71"/>
      <c r="T33" s="72" t="str">
        <f>IF(Tableau_fin[[#This Row],[PES]]&gt;0,IF(Tableau_fin[[#This Row],[PES]]&lt;$I33,$H33*Tableau_fin[[#This Row],[PES]],IF($L33&lt;&gt;0,IF((Tableau_fin[[#This Row],[PES]]&gt;$L33),($M33*Tableau_fin[[#This Row],[PES]])+$N33,($J33*Tableau_fin[[#This Row],[PES]])+$K33),$J33*Tableau_fin[[#This Row],[PES]]+$K33)),"")</f>
        <v/>
      </c>
      <c r="U33" s="73" t="str">
        <f>IF(Tableau_fin[[#This Row],[PES]]&gt;0,Tableau_fin[[#This Row],[Financement]]/Tableau_fin[[#This Row],[PES]]*1000,"")</f>
        <v/>
      </c>
      <c r="V33" s="71">
        <v>30</v>
      </c>
      <c r="W33" s="94">
        <f>IF(O33=0,"",Tableau_fin[[#This Row],[Financement (A)]]/(Tableau_fin[[#This Row],[PES (A)]]/Tableau_fin[[#This Row],[Nej]])*100)</f>
        <v>4.6903355350066045</v>
      </c>
    </row>
    <row r="34" spans="2:23" x14ac:dyDescent="0.25">
      <c r="B34" s="74" t="s">
        <v>87</v>
      </c>
      <c r="C34" s="75" t="s">
        <v>88</v>
      </c>
      <c r="D34" s="57" t="s">
        <v>89</v>
      </c>
      <c r="E34" s="57">
        <f>_xlfn.IFNA(VLOOKUP($B34,'Données PES'!$A$2:$AA$101,MATCH('Calcul financement'!E$3,'Données PES'!$2:$2),FALSE),"")</f>
        <v>2135</v>
      </c>
      <c r="F34" s="57">
        <f>_xlfn.IFNA(VLOOKUP($B34,'Données PES'!$A$2:$AA$101,MATCH('Calcul financement'!F$3,'Données PES'!$2:$2),FALSE),"")</f>
        <v>2096</v>
      </c>
      <c r="G34" s="76">
        <f>IF(ISNUMBER(Tableau_fin[[#This Row],[PES (A)]]),IF(Tableau_fin[[#This Row],[PES (A)]]&gt;0,(Tableau_fin[[#This Row],[PES (B)]]-Tableau_fin[[#This Row],[PES (A)]])/Tableau_fin[[#This Row],[PES (A)]],""),"")</f>
        <v>-1.8266978922716628E-2</v>
      </c>
      <c r="H34" s="77">
        <v>1.5449999999999999E-3</v>
      </c>
      <c r="I34" s="77">
        <v>210</v>
      </c>
      <c r="J34" s="77">
        <v>1.3309999999999999E-3</v>
      </c>
      <c r="K34" s="77">
        <v>0.81</v>
      </c>
      <c r="L34" s="77">
        <v>0</v>
      </c>
      <c r="M34" s="77">
        <v>0</v>
      </c>
      <c r="N34" s="78">
        <v>0</v>
      </c>
      <c r="O34" s="79">
        <f>IF(ISNUMBER(Tableau_fin[[#This Row],[PES (A)]]),IF(Tableau_fin[[#This Row],[PES (A)]]&lt;$I34,$H34*Tableau_fin[[#This Row],[PES (A)]],IF($L34&lt;&gt;0,IF((Tableau_fin[[#This Row],[PES (A)]]&gt;$L34),($M34*Tableau_fin[[#This Row],[PES (A)]])+$N34,($J34*Tableau_fin[[#This Row],[PES (A)]])+$K34),$J34*Tableau_fin[[#This Row],[PES (A)]]+$K34)),"")</f>
        <v>3.6516850000000001</v>
      </c>
      <c r="P34" s="65">
        <f>IF(Tableau_fin[[#This Row],[Financement (A)]]=0,"",IF(ISNUMBER(Tableau_fin[[#This Row],[PES (A)]]),O34/Tableau_fin[[#This Row],[PES (A)]]*1000,""))</f>
        <v>1.7103911007025763</v>
      </c>
      <c r="Q34" s="80">
        <f>IF(ISNUMBER(Tableau_fin[[#This Row],[PES (B)]]),IF(Tableau_fin[[#This Row],[PES (B)]]&lt;$I34,$H34*Tableau_fin[[#This Row],[PES (B)]],IF($L34&lt;&gt;0,IF((Tableau_fin[[#This Row],[PES (B)]]&gt;$L34),($M34*Tableau_fin[[#This Row],[PES (B)]])+$N34,($J34*Tableau_fin[[#This Row],[PES (B)]])+$K34),$J34*Tableau_fin[[#This Row],[PES (B)]]+$K34)),"")</f>
        <v>3.5997759999999999</v>
      </c>
      <c r="R34" s="81">
        <f>IF(Tableau_fin[[#This Row],[Financement (B)]]=0,"",IF(ISNUMBER(Tableau_fin[[#This Row],[Financement (B)]]),Q34/Tableau_fin[[#This Row],[PES (B)]]*1000,""))</f>
        <v>1.7174503816793891</v>
      </c>
      <c r="S34" s="71"/>
      <c r="T34" s="72" t="str">
        <f>IF(Tableau_fin[[#This Row],[PES]]&gt;0,IF(Tableau_fin[[#This Row],[PES]]&lt;$I34,$H34*Tableau_fin[[#This Row],[PES]],IF($L34&lt;&gt;0,IF((Tableau_fin[[#This Row],[PES]]&gt;$L34),($M34*Tableau_fin[[#This Row],[PES]])+$N34,($J34*Tableau_fin[[#This Row],[PES]])+$K34),$J34*Tableau_fin[[#This Row],[PES]]+$K34)),"")</f>
        <v/>
      </c>
      <c r="U34" s="73" t="str">
        <f>IF(Tableau_fin[[#This Row],[PES]]&gt;0,Tableau_fin[[#This Row],[Financement]]/Tableau_fin[[#This Row],[PES]]*1000,"")</f>
        <v/>
      </c>
      <c r="V34" s="71">
        <v>26.4</v>
      </c>
      <c r="W34" s="94">
        <f>IF(O34=0,"",Tableau_fin[[#This Row],[Financement (A)]]/(Tableau_fin[[#This Row],[PES (A)]]/Tableau_fin[[#This Row],[Nej]])*100)</f>
        <v>4.5154325058548013</v>
      </c>
    </row>
    <row r="35" spans="2:23" x14ac:dyDescent="0.25">
      <c r="B35" s="74" t="s">
        <v>90</v>
      </c>
      <c r="C35" s="75" t="s">
        <v>91</v>
      </c>
      <c r="D35" s="57" t="s">
        <v>92</v>
      </c>
      <c r="E35" s="57">
        <f>_xlfn.IFNA(VLOOKUP($B35,'Données PES'!$A$2:$AA$101,MATCH('Calcul financement'!E$3,'Données PES'!$2:$2),FALSE),"")</f>
        <v>1940</v>
      </c>
      <c r="F35" s="57">
        <f>_xlfn.IFNA(VLOOKUP($B35,'Données PES'!$A$2:$AA$101,MATCH('Calcul financement'!F$3,'Données PES'!$2:$2),FALSE),"")</f>
        <v>2414</v>
      </c>
      <c r="G35" s="76">
        <f>IF(ISNUMBER(Tableau_fin[[#This Row],[PES (A)]]),IF(Tableau_fin[[#This Row],[PES (A)]]&gt;0,(Tableau_fin[[#This Row],[PES (B)]]-Tableau_fin[[#This Row],[PES (A)]])/Tableau_fin[[#This Row],[PES (A)]],""),"")</f>
        <v>0.24432989690721649</v>
      </c>
      <c r="H35" s="77">
        <v>1.5449999999999999E-3</v>
      </c>
      <c r="I35" s="77">
        <v>1680</v>
      </c>
      <c r="J35" s="77">
        <v>1.642E-3</v>
      </c>
      <c r="K35" s="77">
        <v>0.91</v>
      </c>
      <c r="L35" s="77">
        <v>0</v>
      </c>
      <c r="M35" s="77">
        <v>0</v>
      </c>
      <c r="N35" s="78">
        <v>0</v>
      </c>
      <c r="O35" s="79">
        <f>IF(ISNUMBER(Tableau_fin[[#This Row],[PES (A)]]),IF(Tableau_fin[[#This Row],[PES (A)]]&lt;$I35,$H35*Tableau_fin[[#This Row],[PES (A)]],IF($L35&lt;&gt;0,IF((Tableau_fin[[#This Row],[PES (A)]]&gt;$L35),($M35*Tableau_fin[[#This Row],[PES (A)]])+$N35,($J35*Tableau_fin[[#This Row],[PES (A)]])+$K35),$J35*Tableau_fin[[#This Row],[PES (A)]]+$K35)),"")</f>
        <v>4.0954800000000002</v>
      </c>
      <c r="P35" s="65">
        <f>IF(Tableau_fin[[#This Row],[Financement (A)]]=0,"",IF(ISNUMBER(Tableau_fin[[#This Row],[PES (A)]]),O35/Tableau_fin[[#This Row],[PES (A)]]*1000,""))</f>
        <v>2.1110721649484536</v>
      </c>
      <c r="Q35" s="80">
        <f>IF(ISNUMBER(Tableau_fin[[#This Row],[PES (B)]]),IF(Tableau_fin[[#This Row],[PES (B)]]&lt;$I35,$H35*Tableau_fin[[#This Row],[PES (B)]],IF($L35&lt;&gt;0,IF((Tableau_fin[[#This Row],[PES (B)]]&gt;$L35),($M35*Tableau_fin[[#This Row],[PES (B)]])+$N35,($J35*Tableau_fin[[#This Row],[PES (B)]])+$K35),$J35*Tableau_fin[[#This Row],[PES (B)]]+$K35)),"")</f>
        <v>4.8737880000000002</v>
      </c>
      <c r="R35" s="81">
        <f>IF(Tableau_fin[[#This Row],[Financement (B)]]=0,"",IF(ISNUMBER(Tableau_fin[[#This Row],[Financement (B)]]),Q35/Tableau_fin[[#This Row],[PES (B)]]*1000,""))</f>
        <v>2.0189676884838441</v>
      </c>
      <c r="S35" s="71"/>
      <c r="T35" s="72" t="str">
        <f>IF(Tableau_fin[[#This Row],[PES]]&gt;0,IF(Tableau_fin[[#This Row],[PES]]&lt;$I35,$H35*Tableau_fin[[#This Row],[PES]],IF($L35&lt;&gt;0,IF((Tableau_fin[[#This Row],[PES]]&gt;$L35),($M35*Tableau_fin[[#This Row],[PES]])+$N35,($J35*Tableau_fin[[#This Row],[PES]])+$K35),$J35*Tableau_fin[[#This Row],[PES]]+$K35)),"")</f>
        <v/>
      </c>
      <c r="U35" s="73" t="str">
        <f>IF(Tableau_fin[[#This Row],[PES]]&gt;0,Tableau_fin[[#This Row],[Financement]]/Tableau_fin[[#This Row],[PES]]*1000,"")</f>
        <v/>
      </c>
      <c r="V35" s="71">
        <v>19.2</v>
      </c>
      <c r="W35" s="94">
        <f>IF(O35=0,"",Tableau_fin[[#This Row],[Financement (A)]]/(Tableau_fin[[#This Row],[PES (A)]]/Tableau_fin[[#This Row],[Nej]])*100)</f>
        <v>4.0532585567010306</v>
      </c>
    </row>
    <row r="36" spans="2:23" x14ac:dyDescent="0.25">
      <c r="B36" s="74" t="s">
        <v>93</v>
      </c>
      <c r="C36" s="75" t="s">
        <v>94</v>
      </c>
      <c r="D36" s="57" t="s">
        <v>95</v>
      </c>
      <c r="E36" s="57">
        <f>_xlfn.IFNA(VLOOKUP($B36,'Données PES'!$A$2:$AA$101,MATCH('Calcul financement'!E$3,'Données PES'!$2:$2),FALSE),"")</f>
        <v>3624</v>
      </c>
      <c r="F36" s="57">
        <f>_xlfn.IFNA(VLOOKUP($B36,'Données PES'!$A$2:$AA$101,MATCH('Calcul financement'!F$3,'Données PES'!$2:$2),FALSE),"")</f>
        <v>3530</v>
      </c>
      <c r="G36" s="76">
        <f>IF(ISNUMBER(Tableau_fin[[#This Row],[PES (A)]]),IF(Tableau_fin[[#This Row],[PES (A)]]&gt;0,(Tableau_fin[[#This Row],[PES (B)]]-Tableau_fin[[#This Row],[PES (A)]])/Tableau_fin[[#This Row],[PES (A)]],""),"")</f>
        <v>-2.5938189845474614E-2</v>
      </c>
      <c r="H36" s="77">
        <v>1.5449999999999999E-3</v>
      </c>
      <c r="I36" s="77">
        <v>1500</v>
      </c>
      <c r="J36" s="77">
        <v>1.686E-3</v>
      </c>
      <c r="K36" s="77">
        <v>0.48</v>
      </c>
      <c r="L36" s="77">
        <v>0</v>
      </c>
      <c r="M36" s="77">
        <v>0</v>
      </c>
      <c r="N36" s="78">
        <v>0</v>
      </c>
      <c r="O36" s="79">
        <f>IF(ISNUMBER(Tableau_fin[[#This Row],[PES (A)]]),IF(Tableau_fin[[#This Row],[PES (A)]]&lt;$I36,$H36*Tableau_fin[[#This Row],[PES (A)]],IF($L36&lt;&gt;0,IF((Tableau_fin[[#This Row],[PES (A)]]&gt;$L36),($M36*Tableau_fin[[#This Row],[PES (A)]])+$N36,($J36*Tableau_fin[[#This Row],[PES (A)]])+$K36),$J36*Tableau_fin[[#This Row],[PES (A)]]+$K36)),"")</f>
        <v>6.5900639999999999</v>
      </c>
      <c r="P36" s="65">
        <f>IF(Tableau_fin[[#This Row],[Financement (A)]]=0,"",IF(ISNUMBER(Tableau_fin[[#This Row],[PES (A)]]),O36/Tableau_fin[[#This Row],[PES (A)]]*1000,""))</f>
        <v>1.8184503311258278</v>
      </c>
      <c r="Q36" s="80">
        <f>IF(ISNUMBER(Tableau_fin[[#This Row],[PES (B)]]),IF(Tableau_fin[[#This Row],[PES (B)]]&lt;$I36,$H36*Tableau_fin[[#This Row],[PES (B)]],IF($L36&lt;&gt;0,IF((Tableau_fin[[#This Row],[PES (B)]]&gt;$L36),($M36*Tableau_fin[[#This Row],[PES (B)]])+$N36,($J36*Tableau_fin[[#This Row],[PES (B)]])+$K36),$J36*Tableau_fin[[#This Row],[PES (B)]]+$K36)),"")</f>
        <v>6.4315800000000003</v>
      </c>
      <c r="R36" s="81">
        <f>IF(Tableau_fin[[#This Row],[Financement (B)]]=0,"",IF(ISNUMBER(Tableau_fin[[#This Row],[Financement (B)]]),Q36/Tableau_fin[[#This Row],[PES (B)]]*1000,""))</f>
        <v>1.8219773371104817</v>
      </c>
      <c r="S36" s="71"/>
      <c r="T36" s="72" t="str">
        <f>IF(Tableau_fin[[#This Row],[PES]]&gt;0,IF(Tableau_fin[[#This Row],[PES]]&lt;$I36,$H36*Tableau_fin[[#This Row],[PES]],IF($L36&lt;&gt;0,IF((Tableau_fin[[#This Row],[PES]]&gt;$L36),($M36*Tableau_fin[[#This Row],[PES]])+$N36,($J36*Tableau_fin[[#This Row],[PES]])+$K36),$J36*Tableau_fin[[#This Row],[PES]]+$K36)),"")</f>
        <v/>
      </c>
      <c r="U36" s="73" t="str">
        <f>IF(Tableau_fin[[#This Row],[PES]]&gt;0,Tableau_fin[[#This Row],[Financement]]/Tableau_fin[[#This Row],[PES]]*1000,"")</f>
        <v/>
      </c>
      <c r="V36" s="71">
        <v>20.399999999999999</v>
      </c>
      <c r="W36" s="94">
        <f>IF(O36=0,"",Tableau_fin[[#This Row],[Financement (A)]]/(Tableau_fin[[#This Row],[PES (A)]]/Tableau_fin[[#This Row],[Nej]])*100)</f>
        <v>3.7096386754966884</v>
      </c>
    </row>
    <row r="37" spans="2:23" ht="15.75" thickBot="1" x14ac:dyDescent="0.3">
      <c r="B37" s="112" t="s">
        <v>96</v>
      </c>
      <c r="C37" s="125" t="s">
        <v>97</v>
      </c>
      <c r="D37" s="113" t="s">
        <v>98</v>
      </c>
      <c r="E37" s="113">
        <f>_xlfn.IFNA(VLOOKUP($B37,'Données PES'!$A$2:$AA$101,MATCH('Calcul financement'!E$3,'Données PES'!$2:$2),FALSE),"")</f>
        <v>1589</v>
      </c>
      <c r="F37" s="113">
        <f>_xlfn.IFNA(VLOOKUP($B37,'Données PES'!$A$2:$AA$101,MATCH('Calcul financement'!F$3,'Données PES'!$2:$2),FALSE),"")</f>
        <v>1260</v>
      </c>
      <c r="G37" s="114">
        <f>IF(ISNUMBER(Tableau_fin[[#This Row],[PES (A)]]),IF(Tableau_fin[[#This Row],[PES (A)]]&gt;0,(Tableau_fin[[#This Row],[PES (B)]]-Tableau_fin[[#This Row],[PES (A)]])/Tableau_fin[[#This Row],[PES (A)]],""),"")</f>
        <v>-0.20704845814977973</v>
      </c>
      <c r="H37" s="115">
        <v>1.5449999999999999E-3</v>
      </c>
      <c r="I37" s="115">
        <v>322</v>
      </c>
      <c r="J37" s="115">
        <v>1.232E-3</v>
      </c>
      <c r="K37" s="115">
        <v>0.69</v>
      </c>
      <c r="L37" s="115">
        <v>0</v>
      </c>
      <c r="M37" s="115">
        <v>0</v>
      </c>
      <c r="N37" s="116">
        <v>0</v>
      </c>
      <c r="O37" s="117">
        <f>IF(ISNUMBER(Tableau_fin[[#This Row],[PES (A)]]),IF(Tableau_fin[[#This Row],[PES (A)]]&lt;$I37,$H37*Tableau_fin[[#This Row],[PES (A)]],IF($L37&lt;&gt;0,IF((Tableau_fin[[#This Row],[PES (A)]]&gt;$L37),($M37*Tableau_fin[[#This Row],[PES (A)]])+$N37,($J37*Tableau_fin[[#This Row],[PES (A)]])+$K37),$J37*Tableau_fin[[#This Row],[PES (A)]]+$K37)),"")</f>
        <v>2.6476480000000002</v>
      </c>
      <c r="P37" s="89">
        <f>IF(Tableau_fin[[#This Row],[Financement (A)]]=0,"",IF(ISNUMBER(Tableau_fin[[#This Row],[PES (A)]]),O37/Tableau_fin[[#This Row],[PES (A)]]*1000,""))</f>
        <v>1.6662353681560731</v>
      </c>
      <c r="Q37" s="118">
        <f>IF(ISNUMBER(Tableau_fin[[#This Row],[PES (B)]]),IF(Tableau_fin[[#This Row],[PES (B)]]&lt;$I37,$H37*Tableau_fin[[#This Row],[PES (B)]],IF($L37&lt;&gt;0,IF((Tableau_fin[[#This Row],[PES (B)]]&gt;$L37),($M37*Tableau_fin[[#This Row],[PES (B)]])+$N37,($J37*Tableau_fin[[#This Row],[PES (B)]])+$K37),$J37*Tableau_fin[[#This Row],[PES (B)]]+$K37)),"")</f>
        <v>2.2423199999999999</v>
      </c>
      <c r="R37" s="119">
        <f>IF(Tableau_fin[[#This Row],[Financement (B)]]=0,"",IF(ISNUMBER(Tableau_fin[[#This Row],[Financement (B)]]),Q37/Tableau_fin[[#This Row],[PES (B)]]*1000,""))</f>
        <v>1.7796190476190474</v>
      </c>
      <c r="S37" s="90"/>
      <c r="T37" s="91" t="str">
        <f>IF(Tableau_fin[[#This Row],[PES]]&gt;0,IF(Tableau_fin[[#This Row],[PES]]&lt;$I37,$H37*Tableau_fin[[#This Row],[PES]],IF($L37&lt;&gt;0,IF((Tableau_fin[[#This Row],[PES]]&gt;$L37),($M37*Tableau_fin[[#This Row],[PES]])+$N37,($J37*Tableau_fin[[#This Row],[PES]])+$K37),$J37*Tableau_fin[[#This Row],[PES]]+$K37)),"")</f>
        <v/>
      </c>
      <c r="U37" s="92" t="str">
        <f>IF(Tableau_fin[[#This Row],[PES]]&gt;0,Tableau_fin[[#This Row],[Financement]]/Tableau_fin[[#This Row],[PES]]*1000,"")</f>
        <v/>
      </c>
      <c r="V37" s="97">
        <v>30</v>
      </c>
      <c r="W37" s="95">
        <f>IF(O37=0,"",Tableau_fin[[#This Row],[Financement (A)]]/(Tableau_fin[[#This Row],[PES (A)]]/Tableau_fin[[#This Row],[Nej]])*100)</f>
        <v>4.9987061044682193</v>
      </c>
    </row>
    <row r="39" spans="2:23" s="2" customFormat="1" ht="15.75" x14ac:dyDescent="0.25">
      <c r="B39" s="135" t="s">
        <v>168</v>
      </c>
      <c r="C39" s="142" t="s">
        <v>133</v>
      </c>
      <c r="D39" s="142"/>
      <c r="E39" s="142"/>
      <c r="F39" s="142"/>
      <c r="G39" s="4"/>
      <c r="H39" s="8"/>
      <c r="I39" s="5"/>
      <c r="J39" s="5"/>
      <c r="K39" s="5"/>
      <c r="L39" s="5"/>
      <c r="M39" s="5"/>
      <c r="N39" s="3" t="s">
        <v>100</v>
      </c>
      <c r="O39" s="6">
        <f>SUM(Tableau_fin[Financement (A)])</f>
        <v>310.69021799999996</v>
      </c>
      <c r="P39" s="6">
        <f>AVERAGE(Tableau_fin[Fin/1000 PES (A)])</f>
        <v>1.878529432551987</v>
      </c>
      <c r="Q39" s="6">
        <f>SUM(Tableau_fin[Financement (B)])</f>
        <v>300.361963</v>
      </c>
      <c r="R39" s="6">
        <f>AVERAGE(Tableau_fin[Fin/1000 PES (B)])</f>
        <v>1.8685762193695847</v>
      </c>
      <c r="V39" s="132">
        <f>AVERAGE(Tableau_fin[Nej])</f>
        <v>26.993939393939396</v>
      </c>
      <c r="W39" s="6">
        <f>AVERAGE(Tableau_fin[Fin/100 hrs])</f>
        <v>4.8809388362131889</v>
      </c>
    </row>
    <row r="40" spans="2:23" x14ac:dyDescent="0.25">
      <c r="C40" s="142" t="s">
        <v>134</v>
      </c>
      <c r="D40" s="142"/>
      <c r="E40" s="142"/>
      <c r="F40" s="142"/>
      <c r="G40" s="142"/>
      <c r="Q40" s="1"/>
    </row>
    <row r="41" spans="2:23" ht="31.5" customHeight="1" x14ac:dyDescent="0.25">
      <c r="C41" s="143" t="s">
        <v>167</v>
      </c>
      <c r="D41" s="143"/>
      <c r="E41" s="143"/>
      <c r="F41" s="143"/>
      <c r="G41" s="134"/>
      <c r="H41" s="134"/>
      <c r="I41" s="134"/>
      <c r="J41" s="134"/>
      <c r="K41" s="134"/>
    </row>
  </sheetData>
  <sheetProtection formatRows="0" deleteRows="0" sort="0" autoFilter="0"/>
  <mergeCells count="9">
    <mergeCell ref="C40:G40"/>
    <mergeCell ref="C41:F41"/>
    <mergeCell ref="C39:F39"/>
    <mergeCell ref="E2:F2"/>
    <mergeCell ref="S2:U3"/>
    <mergeCell ref="O3:P3"/>
    <mergeCell ref="Q3:R3"/>
    <mergeCell ref="O2:P2"/>
    <mergeCell ref="Q2:R2"/>
  </mergeCells>
  <conditionalFormatting sqref="P5:P37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5:R37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5:W3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5:H37">
    <cfRule type="expression" dxfId="2" priority="15">
      <formula>E5&lt;I5</formula>
    </cfRule>
  </conditionalFormatting>
  <conditionalFormatting sqref="J5:J37">
    <cfRule type="expression" dxfId="1" priority="16">
      <formula>IF(L5&lt;&gt;0,AND(E5&gt;=I5,E5&lt;L5),E5&gt;=I5)</formula>
    </cfRule>
  </conditionalFormatting>
  <conditionalFormatting sqref="M5:M37">
    <cfRule type="expression" dxfId="0" priority="17">
      <formula>IF(L5=0,0,E5&gt;=L5)</formula>
    </cfRule>
  </conditionalFormatting>
  <dataValidations count="1">
    <dataValidation type="list" allowBlank="1" showInputMessage="1" showErrorMessage="1" sqref="E3 F3" xr:uid="{00000000-0002-0000-0100-000000000000}">
      <formula1>Liste_année</formula1>
    </dataValidation>
  </dataValidations>
  <hyperlinks>
    <hyperlink ref="C32" location="'420.A0'!A1" display="Techniques de l'informatique" xr:uid="{00000000-0004-0000-0100-000000000000}"/>
    <hyperlink ref="C30" location="'410.B0'!A1" display="Techniques administratives" xr:uid="{00000000-0004-0000-0100-000001000000}"/>
    <hyperlink ref="C14" location="'180.A0'!A1" display="Soins infirmiers" xr:uid="{00000000-0004-0000-0100-000002000000}"/>
    <hyperlink ref="C15" location="'181.A0'!A1" display="Soins préhospitaliers d'urgence" xr:uid="{00000000-0004-0000-0100-000003000000}"/>
    <hyperlink ref="C5" location="'000.01'!Zone_d_impression" display="Générale commune" xr:uid="{00000000-0004-0000-0100-000004000000}"/>
    <hyperlink ref="C6" location="'000.02'!Zone_d_impression" display="Généale propre" xr:uid="{00000000-0004-0000-0100-000005000000}"/>
    <hyperlink ref="C7" location="'000.03'!Zone_d_impression" display="Générale complémentaire" xr:uid="{00000000-0004-0000-0100-000006000000}"/>
    <hyperlink ref="C8" location="'000.05'!Zone_d_impression" display="Mise à niveau" xr:uid="{00000000-0004-0000-0100-000007000000}"/>
    <hyperlink ref="C9" location="'080.00'!Zone_d_impression" display="Hors programme (incl. préal. univ.)" xr:uid="{00000000-0004-0000-0100-000008000000}"/>
    <hyperlink ref="C10" location="'111.A0'!Zone_d_impression" display="Techniques d'hygiène dentaire" xr:uid="{00000000-0004-0000-0100-000009000000}"/>
    <hyperlink ref="C11" location="'120.A0'!Zone_d_impression" display="Techniques de diététique" xr:uid="{00000000-0004-0000-0100-00000A000000}"/>
    <hyperlink ref="C12" location="'140.C0'!Zone_d_impression" display="Technologie d'analyses biomédicales" xr:uid="{00000000-0004-0000-0100-00000B000000}"/>
    <hyperlink ref="C13" location="'141.A0'!Zone_d_impression" display="Techniques d'inhalothérapie" xr:uid="{00000000-0004-0000-0100-00000C000000}"/>
    <hyperlink ref="C16" location="'200.B0'!Zone_d_impression" display="Sciences de la nature" xr:uid="{00000000-0004-0000-0100-00000D000000}"/>
    <hyperlink ref="C17" location="'210.A0'!Zone_d_impression" display="Techniques de laboratoire" xr:uid="{00000000-0004-0000-0100-00000E000000}"/>
    <hyperlink ref="C18" location="'221.A0'!Zone_d_impression" display="Technologie de l'architecture" xr:uid="{00000000-0004-0000-0100-00000F000000}"/>
    <hyperlink ref="C19" location="'221.B0'!Zone_d_impression" display="Technologie du génie civil" xr:uid="{00000000-0004-0000-0100-000010000000}"/>
    <hyperlink ref="C20" location="'221.C0'!Zone_d_impression" display="Technologie de la mécanique du bâtiment" xr:uid="{00000000-0004-0000-0100-000011000000}"/>
    <hyperlink ref="C21" location="'230.A0'!Zone_d_impression" display="Technologie de la géomatique" xr:uid="{00000000-0004-0000-0100-000012000000}"/>
    <hyperlink ref="C22" location="'241.A0'!Zone_d_impression" display="Techniques de génie mécanique" xr:uid="{00000000-0004-0000-0100-000013000000}"/>
    <hyperlink ref="C23" location="'243.A0'!Zone_d_impression" display="Technologie de systèmes ordinés" xr:uid="{00000000-0004-0000-0100-000014000000}"/>
    <hyperlink ref="C24" location="'300.A0'!Zone_d_impression" display="Sciences humaines" xr:uid="{00000000-0004-0000-0100-000015000000}"/>
    <hyperlink ref="C25" location="'310.A0'!Zone_d_impression" display="Techniques policières" xr:uid="{00000000-0004-0000-0100-000016000000}"/>
    <hyperlink ref="C26" location="'310.C0'!Zone_d_impression" display="Techniques juridiques" xr:uid="{00000000-0004-0000-0100-000017000000}"/>
    <hyperlink ref="C27" location="'322.A0'!Zone_d_impression" display="Techniques de l'éducation à l'enfance" xr:uid="{00000000-0004-0000-0100-000018000000}"/>
    <hyperlink ref="C28" location="'351.A0'!Zone_d_impression" display="Techniques d'éducation spécialisée" xr:uid="{00000000-0004-0000-0100-000019000000}"/>
    <hyperlink ref="C29" location="'393.A0'!Zone_d_impression" display="Techniques de la documentation" xr:uid="{00000000-0004-0000-0100-00001A000000}"/>
    <hyperlink ref="C31" location="'412.A0'!Zone_d_impression" display="Techniques de bureautique" xr:uid="{00000000-0004-0000-0100-00001B000000}"/>
    <hyperlink ref="C33" location="'500.A1'!Zone_d_impression" display="Arts et lettres" xr:uid="{00000000-0004-0000-0100-00001C000000}"/>
    <hyperlink ref="C34" location="'510.A0'!Zone_d_impression" display="Arts plastiques" xr:uid="{00000000-0004-0000-0100-00001D000000}"/>
    <hyperlink ref="C35" location="'570.E0'!Zone_d_impression" display="Technique de design intérieur" xr:uid="{00000000-0004-0000-0100-00001E000000}"/>
    <hyperlink ref="C36" location="'582.A1'!Zone_d_impression" display="Techniques d'intégration multimédia" xr:uid="{00000000-0004-0000-0100-00001F000000}"/>
    <hyperlink ref="C37" location="'700.A0'!Zone_d_impression" display="Sciences, lettres et arts" xr:uid="{00000000-0004-0000-0100-000020000000}"/>
  </hyperlinks>
  <pageMargins left="0.7" right="0.7" top="0.75" bottom="0.75" header="0.3" footer="0.3"/>
  <pageSetup scale="95" orientation="landscape" r:id="rId1"/>
  <headerFooter>
    <oddFooter>&amp;F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7"/>
  <sheetViews>
    <sheetView workbookViewId="0">
      <selection activeCell="C13" sqref="C13"/>
    </sheetView>
  </sheetViews>
  <sheetFormatPr baseColWidth="10" defaultColWidth="11.42578125" defaultRowHeight="15" x14ac:dyDescent="0.25"/>
  <cols>
    <col min="1" max="1" width="11.42578125" style="34"/>
    <col min="2" max="2" width="40.5703125" style="34" customWidth="1"/>
    <col min="3" max="10" width="10.7109375" style="34" customWidth="1"/>
    <col min="11" max="16384" width="11.42578125" style="34"/>
  </cols>
  <sheetData>
    <row r="1" spans="1:16" ht="35.25" customHeight="1" x14ac:dyDescent="0.25">
      <c r="C1" s="156" t="s">
        <v>116</v>
      </c>
      <c r="D1" s="157"/>
      <c r="E1" s="158"/>
      <c r="F1" s="35"/>
    </row>
    <row r="2" spans="1:16" s="36" customFormat="1" ht="18.75" customHeight="1" x14ac:dyDescent="0.25">
      <c r="C2" s="37">
        <v>2000</v>
      </c>
      <c r="D2" s="37">
        <v>3500</v>
      </c>
      <c r="E2" s="37">
        <v>5000</v>
      </c>
      <c r="F2" s="38" t="s">
        <v>117</v>
      </c>
      <c r="G2" s="38" t="s">
        <v>104</v>
      </c>
      <c r="H2" s="38" t="s">
        <v>101</v>
      </c>
      <c r="I2" s="38" t="s">
        <v>102</v>
      </c>
      <c r="J2" s="38" t="s">
        <v>105</v>
      </c>
      <c r="K2" s="38" t="s">
        <v>106</v>
      </c>
      <c r="L2" s="38" t="s">
        <v>159</v>
      </c>
      <c r="M2" s="38"/>
      <c r="N2" s="38"/>
      <c r="O2" s="38"/>
      <c r="P2" s="38"/>
    </row>
    <row r="3" spans="1:16" s="127" customFormat="1" x14ac:dyDescent="0.25">
      <c r="A3" s="127" t="s">
        <v>10</v>
      </c>
      <c r="B3" s="127" t="s">
        <v>11</v>
      </c>
      <c r="C3" s="128">
        <f>C$2</f>
        <v>2000</v>
      </c>
      <c r="D3" s="128">
        <f t="shared" ref="D3:E3" si="0">D$2</f>
        <v>3500</v>
      </c>
      <c r="E3" s="128">
        <f t="shared" si="0"/>
        <v>5000</v>
      </c>
      <c r="F3" s="127">
        <v>47776</v>
      </c>
      <c r="G3" s="127">
        <v>46751</v>
      </c>
      <c r="H3" s="127">
        <v>46231</v>
      </c>
      <c r="I3" s="127">
        <v>46112</v>
      </c>
      <c r="J3" s="127">
        <v>45182</v>
      </c>
    </row>
    <row r="4" spans="1:16" s="127" customFormat="1" x14ac:dyDescent="0.25">
      <c r="A4" s="127" t="s">
        <v>12</v>
      </c>
      <c r="B4" s="127" t="s">
        <v>158</v>
      </c>
      <c r="C4" s="128">
        <f t="shared" ref="C4:E35" si="1">C$2</f>
        <v>2000</v>
      </c>
      <c r="D4" s="128">
        <f t="shared" si="1"/>
        <v>3500</v>
      </c>
      <c r="E4" s="128">
        <f t="shared" si="1"/>
        <v>5000</v>
      </c>
      <c r="F4" s="127">
        <v>11827</v>
      </c>
      <c r="G4" s="127">
        <v>11188</v>
      </c>
      <c r="H4" s="127">
        <v>11947</v>
      </c>
      <c r="I4" s="127">
        <v>11183</v>
      </c>
      <c r="J4" s="127">
        <v>11117</v>
      </c>
    </row>
    <row r="5" spans="1:16" s="127" customFormat="1" x14ac:dyDescent="0.25">
      <c r="A5" s="127" t="s">
        <v>13</v>
      </c>
      <c r="B5" s="127" t="s">
        <v>14</v>
      </c>
      <c r="C5" s="128">
        <f t="shared" si="1"/>
        <v>2000</v>
      </c>
      <c r="D5" s="128">
        <f t="shared" si="1"/>
        <v>3500</v>
      </c>
      <c r="E5" s="128">
        <f t="shared" si="1"/>
        <v>5000</v>
      </c>
      <c r="F5" s="127">
        <v>6990</v>
      </c>
      <c r="G5" s="127">
        <v>7102</v>
      </c>
      <c r="H5" s="127">
        <v>6931</v>
      </c>
      <c r="I5" s="127">
        <v>6939</v>
      </c>
      <c r="J5" s="127">
        <v>6856</v>
      </c>
    </row>
    <row r="6" spans="1:16" s="127" customFormat="1" x14ac:dyDescent="0.25">
      <c r="A6" s="127" t="s">
        <v>15</v>
      </c>
      <c r="B6" s="127" t="s">
        <v>16</v>
      </c>
      <c r="C6" s="128">
        <f t="shared" si="1"/>
        <v>2000</v>
      </c>
      <c r="D6" s="128">
        <f t="shared" si="1"/>
        <v>3500</v>
      </c>
      <c r="E6" s="128">
        <f t="shared" si="1"/>
        <v>5000</v>
      </c>
      <c r="F6" s="127">
        <v>5947</v>
      </c>
      <c r="G6" s="127">
        <v>5330</v>
      </c>
      <c r="H6" s="127">
        <v>5222</v>
      </c>
      <c r="I6" s="127">
        <v>4933</v>
      </c>
      <c r="J6" s="127">
        <v>1719</v>
      </c>
    </row>
    <row r="7" spans="1:16" s="129" customFormat="1" ht="15.75" thickBot="1" x14ac:dyDescent="0.3">
      <c r="A7" s="129" t="s">
        <v>17</v>
      </c>
      <c r="B7" s="129" t="s">
        <v>18</v>
      </c>
      <c r="C7" s="130">
        <f t="shared" si="1"/>
        <v>2000</v>
      </c>
      <c r="D7" s="130">
        <f t="shared" si="1"/>
        <v>3500</v>
      </c>
      <c r="E7" s="130">
        <f t="shared" si="1"/>
        <v>5000</v>
      </c>
      <c r="F7" s="129">
        <v>3798</v>
      </c>
      <c r="G7" s="129">
        <v>3114</v>
      </c>
      <c r="H7" s="129">
        <v>3263</v>
      </c>
      <c r="I7" s="129">
        <v>1507</v>
      </c>
      <c r="J7" s="129">
        <v>4966</v>
      </c>
    </row>
    <row r="8" spans="1:16" x14ac:dyDescent="0.25">
      <c r="A8" s="34" t="s">
        <v>20</v>
      </c>
      <c r="B8" s="34" t="s">
        <v>21</v>
      </c>
      <c r="C8" s="39">
        <f t="shared" si="1"/>
        <v>2000</v>
      </c>
      <c r="D8" s="39">
        <f t="shared" si="1"/>
        <v>3500</v>
      </c>
      <c r="E8" s="39">
        <f t="shared" si="1"/>
        <v>5000</v>
      </c>
      <c r="F8" s="34">
        <v>2789</v>
      </c>
      <c r="G8" s="34">
        <v>3119</v>
      </c>
      <c r="H8" s="34">
        <v>3044</v>
      </c>
      <c r="I8" s="34">
        <v>3125</v>
      </c>
      <c r="J8" s="34">
        <v>2683</v>
      </c>
    </row>
    <row r="9" spans="1:16" x14ac:dyDescent="0.25">
      <c r="A9" s="34" t="s">
        <v>154</v>
      </c>
      <c r="B9" s="34" t="s">
        <v>155</v>
      </c>
      <c r="C9" s="39">
        <f t="shared" si="1"/>
        <v>2000</v>
      </c>
      <c r="D9" s="39">
        <f t="shared" si="1"/>
        <v>3500</v>
      </c>
      <c r="E9" s="39">
        <f t="shared" si="1"/>
        <v>5000</v>
      </c>
      <c r="F9" s="127">
        <v>0</v>
      </c>
      <c r="G9" s="127">
        <v>0</v>
      </c>
      <c r="H9" s="127">
        <v>0</v>
      </c>
      <c r="I9" s="127">
        <v>0</v>
      </c>
      <c r="J9" s="127">
        <v>835</v>
      </c>
      <c r="K9" s="127"/>
      <c r="L9" s="127"/>
    </row>
    <row r="10" spans="1:16" x14ac:dyDescent="0.25">
      <c r="A10" s="34" t="s">
        <v>23</v>
      </c>
      <c r="B10" s="34" t="s">
        <v>24</v>
      </c>
      <c r="C10" s="39">
        <f t="shared" si="1"/>
        <v>2000</v>
      </c>
      <c r="D10" s="39">
        <f t="shared" si="1"/>
        <v>3500</v>
      </c>
      <c r="E10" s="39">
        <f t="shared" si="1"/>
        <v>5000</v>
      </c>
      <c r="F10" s="34">
        <v>2937</v>
      </c>
      <c r="G10" s="34">
        <v>3725</v>
      </c>
      <c r="H10" s="34">
        <v>3419</v>
      </c>
      <c r="I10" s="34">
        <v>3346</v>
      </c>
      <c r="J10" s="34">
        <v>2699</v>
      </c>
    </row>
    <row r="11" spans="1:16" x14ac:dyDescent="0.25">
      <c r="A11" s="34" t="s">
        <v>26</v>
      </c>
      <c r="B11" s="34" t="s">
        <v>27</v>
      </c>
      <c r="C11" s="39">
        <f t="shared" si="1"/>
        <v>2000</v>
      </c>
      <c r="D11" s="39">
        <f t="shared" si="1"/>
        <v>3500</v>
      </c>
      <c r="E11" s="39">
        <f t="shared" si="1"/>
        <v>5000</v>
      </c>
      <c r="F11" s="34">
        <v>2095</v>
      </c>
      <c r="G11" s="34">
        <v>2082</v>
      </c>
      <c r="H11" s="34">
        <v>2329</v>
      </c>
      <c r="I11" s="34">
        <v>2087</v>
      </c>
      <c r="J11" s="34">
        <v>1553</v>
      </c>
    </row>
    <row r="12" spans="1:16" x14ac:dyDescent="0.25">
      <c r="A12" s="34" t="s">
        <v>28</v>
      </c>
      <c r="B12" s="34" t="s">
        <v>29</v>
      </c>
      <c r="C12" s="39">
        <f t="shared" si="1"/>
        <v>2000</v>
      </c>
      <c r="D12" s="39">
        <f t="shared" si="1"/>
        <v>3500</v>
      </c>
      <c r="E12" s="39">
        <f t="shared" si="1"/>
        <v>5000</v>
      </c>
      <c r="F12" s="34">
        <v>9451</v>
      </c>
      <c r="G12" s="34">
        <v>9557</v>
      </c>
      <c r="H12" s="34">
        <v>9572</v>
      </c>
      <c r="I12" s="34">
        <v>12074</v>
      </c>
      <c r="J12" s="34">
        <v>10336</v>
      </c>
    </row>
    <row r="13" spans="1:16" x14ac:dyDescent="0.25">
      <c r="A13" s="34" t="s">
        <v>31</v>
      </c>
      <c r="B13" s="34" t="s">
        <v>32</v>
      </c>
      <c r="C13" s="39">
        <f t="shared" si="1"/>
        <v>2000</v>
      </c>
      <c r="D13" s="39">
        <f t="shared" si="1"/>
        <v>3500</v>
      </c>
      <c r="E13" s="39">
        <f t="shared" si="1"/>
        <v>5000</v>
      </c>
      <c r="F13" s="34">
        <v>2653</v>
      </c>
      <c r="G13" s="34">
        <v>2419</v>
      </c>
      <c r="H13" s="34">
        <v>2523</v>
      </c>
      <c r="I13" s="34">
        <v>2563</v>
      </c>
      <c r="J13" s="34">
        <v>3121</v>
      </c>
    </row>
    <row r="14" spans="1:16" s="127" customFormat="1" x14ac:dyDescent="0.25">
      <c r="A14" s="127" t="s">
        <v>33</v>
      </c>
      <c r="B14" s="127" t="s">
        <v>34</v>
      </c>
      <c r="C14" s="128">
        <f t="shared" si="1"/>
        <v>2000</v>
      </c>
      <c r="D14" s="128">
        <f t="shared" si="1"/>
        <v>3500</v>
      </c>
      <c r="E14" s="128">
        <f t="shared" si="1"/>
        <v>5000</v>
      </c>
      <c r="F14" s="127">
        <v>19599</v>
      </c>
      <c r="G14" s="127">
        <v>18406</v>
      </c>
      <c r="H14" s="127">
        <v>17769</v>
      </c>
      <c r="I14" s="127">
        <v>16491</v>
      </c>
      <c r="J14" s="127">
        <v>15603</v>
      </c>
    </row>
    <row r="15" spans="1:16" x14ac:dyDescent="0.25">
      <c r="A15" s="34" t="s">
        <v>36</v>
      </c>
      <c r="B15" s="34" t="s">
        <v>37</v>
      </c>
      <c r="C15" s="39">
        <f t="shared" si="1"/>
        <v>2000</v>
      </c>
      <c r="D15" s="39">
        <f t="shared" si="1"/>
        <v>3500</v>
      </c>
      <c r="E15" s="39">
        <f t="shared" si="1"/>
        <v>5000</v>
      </c>
      <c r="F15" s="34">
        <v>1281</v>
      </c>
      <c r="G15" s="34">
        <v>1431</v>
      </c>
      <c r="H15" s="34">
        <v>1478</v>
      </c>
      <c r="I15" s="34">
        <v>1506</v>
      </c>
      <c r="J15" s="34">
        <v>1409</v>
      </c>
    </row>
    <row r="16" spans="1:16" x14ac:dyDescent="0.25">
      <c r="A16" s="34" t="s">
        <v>39</v>
      </c>
      <c r="B16" s="34" t="s">
        <v>40</v>
      </c>
      <c r="C16" s="39">
        <f t="shared" si="1"/>
        <v>2000</v>
      </c>
      <c r="D16" s="39">
        <f t="shared" si="1"/>
        <v>3500</v>
      </c>
      <c r="E16" s="39">
        <f t="shared" si="1"/>
        <v>5000</v>
      </c>
      <c r="F16" s="127">
        <v>0</v>
      </c>
      <c r="G16" s="127">
        <v>0</v>
      </c>
      <c r="H16" s="127">
        <v>1026</v>
      </c>
      <c r="I16" s="127">
        <v>2143</v>
      </c>
      <c r="J16" s="34">
        <v>2781</v>
      </c>
    </row>
    <row r="17" spans="1:10" x14ac:dyDescent="0.25">
      <c r="A17" s="34" t="s">
        <v>42</v>
      </c>
      <c r="B17" s="34" t="s">
        <v>43</v>
      </c>
      <c r="C17" s="39">
        <f t="shared" si="1"/>
        <v>2000</v>
      </c>
      <c r="D17" s="39">
        <f t="shared" si="1"/>
        <v>3500</v>
      </c>
      <c r="E17" s="39">
        <f t="shared" si="1"/>
        <v>5000</v>
      </c>
      <c r="F17" s="34">
        <v>2690</v>
      </c>
      <c r="G17" s="34">
        <v>2825</v>
      </c>
      <c r="H17" s="34">
        <v>2415</v>
      </c>
      <c r="I17" s="34">
        <v>2507</v>
      </c>
      <c r="J17" s="34">
        <v>1625</v>
      </c>
    </row>
    <row r="18" spans="1:10" x14ac:dyDescent="0.25">
      <c r="A18" s="34" t="s">
        <v>45</v>
      </c>
      <c r="B18" s="34" t="s">
        <v>46</v>
      </c>
      <c r="C18" s="39">
        <f t="shared" si="1"/>
        <v>2000</v>
      </c>
      <c r="D18" s="39">
        <f t="shared" si="1"/>
        <v>3500</v>
      </c>
      <c r="E18" s="39">
        <f t="shared" si="1"/>
        <v>5000</v>
      </c>
      <c r="F18" s="34">
        <v>1448</v>
      </c>
      <c r="G18" s="34">
        <v>1469</v>
      </c>
      <c r="H18" s="34">
        <v>1239</v>
      </c>
      <c r="I18" s="34">
        <v>1290</v>
      </c>
      <c r="J18" s="34">
        <v>1065</v>
      </c>
    </row>
    <row r="19" spans="1:10" x14ac:dyDescent="0.25">
      <c r="A19" s="34" t="s">
        <v>48</v>
      </c>
      <c r="B19" s="34" t="s">
        <v>49</v>
      </c>
      <c r="C19" s="39">
        <f t="shared" si="1"/>
        <v>2000</v>
      </c>
      <c r="D19" s="39">
        <f t="shared" si="1"/>
        <v>3500</v>
      </c>
      <c r="E19" s="39">
        <f t="shared" si="1"/>
        <v>5000</v>
      </c>
      <c r="F19" s="34">
        <v>945</v>
      </c>
      <c r="G19" s="34">
        <v>1152</v>
      </c>
      <c r="H19" s="34">
        <v>905</v>
      </c>
      <c r="I19" s="34">
        <v>1068</v>
      </c>
      <c r="J19" s="34">
        <v>811</v>
      </c>
    </row>
    <row r="20" spans="1:10" x14ac:dyDescent="0.25">
      <c r="A20" s="34" t="s">
        <v>51</v>
      </c>
      <c r="B20" s="34" t="s">
        <v>52</v>
      </c>
      <c r="C20" s="39">
        <f t="shared" si="1"/>
        <v>2000</v>
      </c>
      <c r="D20" s="39">
        <f t="shared" si="1"/>
        <v>3500</v>
      </c>
      <c r="E20" s="39">
        <f t="shared" si="1"/>
        <v>5000</v>
      </c>
      <c r="F20" s="34">
        <v>2363</v>
      </c>
      <c r="G20" s="34">
        <v>2564</v>
      </c>
      <c r="H20" s="34">
        <v>2560</v>
      </c>
      <c r="I20" s="34">
        <v>2444</v>
      </c>
      <c r="J20" s="34">
        <v>2283</v>
      </c>
    </row>
    <row r="21" spans="1:10" x14ac:dyDescent="0.25">
      <c r="A21" s="34" t="s">
        <v>54</v>
      </c>
      <c r="B21" s="34" t="s">
        <v>55</v>
      </c>
      <c r="C21" s="39">
        <f t="shared" si="1"/>
        <v>2000</v>
      </c>
      <c r="D21" s="39">
        <f t="shared" si="1"/>
        <v>3500</v>
      </c>
      <c r="E21" s="39">
        <f t="shared" si="1"/>
        <v>5000</v>
      </c>
      <c r="F21" s="34">
        <v>1970</v>
      </c>
      <c r="G21" s="34">
        <v>1730</v>
      </c>
      <c r="H21" s="34">
        <v>1657</v>
      </c>
      <c r="I21" s="34">
        <v>1390</v>
      </c>
      <c r="J21" s="34">
        <v>1471</v>
      </c>
    </row>
    <row r="22" spans="1:10" s="127" customFormat="1" x14ac:dyDescent="0.25">
      <c r="A22" s="127" t="s">
        <v>57</v>
      </c>
      <c r="B22" s="127" t="s">
        <v>58</v>
      </c>
      <c r="C22" s="128">
        <f t="shared" si="1"/>
        <v>2000</v>
      </c>
      <c r="D22" s="128">
        <f t="shared" si="1"/>
        <v>3500</v>
      </c>
      <c r="E22" s="128">
        <f t="shared" si="1"/>
        <v>5000</v>
      </c>
      <c r="F22" s="127">
        <v>26874</v>
      </c>
      <c r="G22" s="127">
        <v>25306</v>
      </c>
      <c r="H22" s="127">
        <v>22911</v>
      </c>
      <c r="I22" s="127">
        <v>22958</v>
      </c>
      <c r="J22" s="127">
        <v>21987</v>
      </c>
    </row>
    <row r="23" spans="1:10" x14ac:dyDescent="0.25">
      <c r="A23" s="34" t="s">
        <v>60</v>
      </c>
      <c r="B23" s="34" t="s">
        <v>61</v>
      </c>
      <c r="C23" s="39">
        <f t="shared" si="1"/>
        <v>2000</v>
      </c>
      <c r="D23" s="39">
        <f t="shared" si="1"/>
        <v>3500</v>
      </c>
      <c r="E23" s="39">
        <f t="shared" si="1"/>
        <v>5000</v>
      </c>
      <c r="F23" s="34">
        <v>5713</v>
      </c>
      <c r="G23" s="34">
        <v>5915</v>
      </c>
      <c r="H23" s="34">
        <v>5526</v>
      </c>
      <c r="I23" s="34">
        <v>5733</v>
      </c>
      <c r="J23" s="34">
        <v>6024</v>
      </c>
    </row>
    <row r="24" spans="1:10" x14ac:dyDescent="0.25">
      <c r="A24" s="34" t="s">
        <v>63</v>
      </c>
      <c r="B24" s="34" t="s">
        <v>64</v>
      </c>
      <c r="C24" s="39">
        <f t="shared" si="1"/>
        <v>2000</v>
      </c>
      <c r="D24" s="39">
        <f t="shared" si="1"/>
        <v>3500</v>
      </c>
      <c r="E24" s="39">
        <f t="shared" si="1"/>
        <v>5000</v>
      </c>
      <c r="F24" s="127">
        <v>0</v>
      </c>
      <c r="G24" s="127">
        <v>0</v>
      </c>
      <c r="H24" s="127">
        <v>786</v>
      </c>
      <c r="I24" s="127">
        <v>2548</v>
      </c>
      <c r="J24" s="34">
        <v>4263</v>
      </c>
    </row>
    <row r="25" spans="1:10" x14ac:dyDescent="0.25">
      <c r="A25" s="34" t="s">
        <v>66</v>
      </c>
      <c r="B25" s="34" t="s">
        <v>67</v>
      </c>
      <c r="C25" s="39">
        <f t="shared" si="1"/>
        <v>2000</v>
      </c>
      <c r="D25" s="39">
        <f t="shared" si="1"/>
        <v>3500</v>
      </c>
      <c r="E25" s="39">
        <f t="shared" si="1"/>
        <v>5000</v>
      </c>
      <c r="F25" s="34">
        <v>3579</v>
      </c>
      <c r="G25" s="34">
        <v>3621</v>
      </c>
      <c r="H25" s="34">
        <v>3036</v>
      </c>
      <c r="I25" s="34">
        <v>2237</v>
      </c>
      <c r="J25" s="34">
        <v>2075</v>
      </c>
    </row>
    <row r="26" spans="1:10" x14ac:dyDescent="0.25">
      <c r="A26" s="34" t="s">
        <v>69</v>
      </c>
      <c r="B26" s="34" t="s">
        <v>70</v>
      </c>
      <c r="C26" s="39">
        <f t="shared" si="1"/>
        <v>2000</v>
      </c>
      <c r="D26" s="39">
        <f t="shared" si="1"/>
        <v>3500</v>
      </c>
      <c r="E26" s="39">
        <f t="shared" si="1"/>
        <v>5000</v>
      </c>
      <c r="F26" s="34">
        <v>6117</v>
      </c>
      <c r="G26" s="34">
        <v>6389</v>
      </c>
      <c r="H26" s="34">
        <v>7286</v>
      </c>
      <c r="I26" s="34">
        <v>7912</v>
      </c>
      <c r="J26" s="34">
        <v>7212</v>
      </c>
    </row>
    <row r="27" spans="1:10" x14ac:dyDescent="0.25">
      <c r="A27" s="34" t="s">
        <v>72</v>
      </c>
      <c r="B27" s="34" t="s">
        <v>73</v>
      </c>
      <c r="C27" s="39">
        <f t="shared" si="1"/>
        <v>2000</v>
      </c>
      <c r="D27" s="39">
        <f t="shared" si="1"/>
        <v>3500</v>
      </c>
      <c r="E27" s="39">
        <f t="shared" si="1"/>
        <v>5000</v>
      </c>
      <c r="F27" s="34">
        <v>1860</v>
      </c>
      <c r="G27" s="34">
        <v>1237</v>
      </c>
      <c r="H27" s="34">
        <v>1577</v>
      </c>
      <c r="I27" s="34">
        <v>1413</v>
      </c>
      <c r="J27" s="34">
        <v>1587</v>
      </c>
    </row>
    <row r="28" spans="1:10" x14ac:dyDescent="0.25">
      <c r="A28" s="34" t="s">
        <v>75</v>
      </c>
      <c r="B28" s="34" t="s">
        <v>76</v>
      </c>
      <c r="C28" s="39">
        <f t="shared" si="1"/>
        <v>2000</v>
      </c>
      <c r="D28" s="39">
        <f t="shared" si="1"/>
        <v>3500</v>
      </c>
      <c r="E28" s="39">
        <f t="shared" si="1"/>
        <v>5000</v>
      </c>
      <c r="F28" s="34">
        <v>6642</v>
      </c>
      <c r="G28" s="34">
        <v>7306</v>
      </c>
      <c r="H28" s="34">
        <v>8573</v>
      </c>
      <c r="I28" s="34">
        <v>9681</v>
      </c>
      <c r="J28" s="34">
        <v>7699</v>
      </c>
    </row>
    <row r="29" spans="1:10" x14ac:dyDescent="0.25">
      <c r="A29" s="34" t="s">
        <v>78</v>
      </c>
      <c r="B29" s="34" t="s">
        <v>79</v>
      </c>
      <c r="C29" s="39">
        <f t="shared" si="1"/>
        <v>2000</v>
      </c>
      <c r="D29" s="39">
        <f t="shared" si="1"/>
        <v>3500</v>
      </c>
      <c r="E29" s="39">
        <f t="shared" si="1"/>
        <v>5000</v>
      </c>
      <c r="F29" s="34">
        <v>1401</v>
      </c>
      <c r="G29" s="34">
        <v>1245</v>
      </c>
      <c r="H29" s="34">
        <v>1611</v>
      </c>
      <c r="I29" s="34">
        <v>2579</v>
      </c>
      <c r="J29" s="139">
        <v>3384</v>
      </c>
    </row>
    <row r="30" spans="1:10" x14ac:dyDescent="0.25">
      <c r="A30" s="34" t="s">
        <v>81</v>
      </c>
      <c r="B30" s="34" t="s">
        <v>82</v>
      </c>
      <c r="C30" s="39">
        <f t="shared" si="1"/>
        <v>2000</v>
      </c>
      <c r="D30" s="39">
        <f t="shared" si="1"/>
        <v>3500</v>
      </c>
      <c r="E30" s="39">
        <f t="shared" si="1"/>
        <v>5000</v>
      </c>
      <c r="F30" s="34">
        <v>3763</v>
      </c>
      <c r="G30" s="34">
        <v>3714</v>
      </c>
      <c r="H30" s="34">
        <v>4124</v>
      </c>
      <c r="I30" s="34">
        <v>4655</v>
      </c>
      <c r="J30" s="34">
        <v>5465</v>
      </c>
    </row>
    <row r="31" spans="1:10" x14ac:dyDescent="0.25">
      <c r="A31" s="34" t="s">
        <v>84</v>
      </c>
      <c r="B31" s="34" t="s">
        <v>85</v>
      </c>
      <c r="C31" s="39">
        <f t="shared" si="1"/>
        <v>2000</v>
      </c>
      <c r="D31" s="39">
        <f t="shared" si="1"/>
        <v>3500</v>
      </c>
      <c r="E31" s="39">
        <f t="shared" si="1"/>
        <v>5000</v>
      </c>
      <c r="F31" s="34">
        <v>4224</v>
      </c>
      <c r="G31" s="34">
        <v>4677</v>
      </c>
      <c r="H31" s="34">
        <v>5148</v>
      </c>
      <c r="I31" s="34">
        <v>4542</v>
      </c>
      <c r="J31" s="34">
        <v>3696</v>
      </c>
    </row>
    <row r="32" spans="1:10" x14ac:dyDescent="0.25">
      <c r="A32" s="34" t="s">
        <v>87</v>
      </c>
      <c r="B32" s="34" t="s">
        <v>88</v>
      </c>
      <c r="C32" s="39">
        <f t="shared" si="1"/>
        <v>2000</v>
      </c>
      <c r="D32" s="39">
        <f t="shared" si="1"/>
        <v>3500</v>
      </c>
      <c r="E32" s="39">
        <f t="shared" si="1"/>
        <v>5000</v>
      </c>
      <c r="F32" s="34">
        <v>2240</v>
      </c>
      <c r="G32" s="34">
        <v>2527</v>
      </c>
      <c r="H32" s="34">
        <v>2227</v>
      </c>
      <c r="I32" s="34">
        <v>2135</v>
      </c>
      <c r="J32" s="34">
        <v>2096</v>
      </c>
    </row>
    <row r="33" spans="1:12" x14ac:dyDescent="0.25">
      <c r="A33" s="34" t="s">
        <v>90</v>
      </c>
      <c r="B33" s="34" t="s">
        <v>91</v>
      </c>
      <c r="C33" s="39">
        <f t="shared" si="1"/>
        <v>2000</v>
      </c>
      <c r="D33" s="39">
        <f t="shared" si="1"/>
        <v>3500</v>
      </c>
      <c r="E33" s="39">
        <f t="shared" si="1"/>
        <v>5000</v>
      </c>
      <c r="F33" s="34">
        <v>1862</v>
      </c>
      <c r="G33" s="34">
        <v>2164</v>
      </c>
      <c r="H33" s="34">
        <v>2016</v>
      </c>
      <c r="I33" s="34">
        <v>1940</v>
      </c>
      <c r="J33" s="34">
        <v>2414</v>
      </c>
    </row>
    <row r="34" spans="1:12" x14ac:dyDescent="0.25">
      <c r="A34" s="34" t="s">
        <v>93</v>
      </c>
      <c r="B34" s="34" t="s">
        <v>94</v>
      </c>
      <c r="C34" s="39">
        <f t="shared" si="1"/>
        <v>2000</v>
      </c>
      <c r="D34" s="39">
        <f t="shared" si="1"/>
        <v>3500</v>
      </c>
      <c r="E34" s="39">
        <f t="shared" si="1"/>
        <v>5000</v>
      </c>
      <c r="F34" s="34">
        <v>3366</v>
      </c>
      <c r="G34" s="34">
        <v>3337</v>
      </c>
      <c r="H34" s="34">
        <v>3327</v>
      </c>
      <c r="I34" s="34">
        <v>3624</v>
      </c>
      <c r="J34" s="34">
        <v>3530</v>
      </c>
    </row>
    <row r="35" spans="1:12" s="127" customFormat="1" x14ac:dyDescent="0.25">
      <c r="A35" s="127" t="s">
        <v>96</v>
      </c>
      <c r="B35" s="127" t="s">
        <v>97</v>
      </c>
      <c r="C35" s="128">
        <f t="shared" si="1"/>
        <v>2000</v>
      </c>
      <c r="D35" s="128">
        <f t="shared" si="1"/>
        <v>3500</v>
      </c>
      <c r="E35" s="128">
        <f t="shared" si="1"/>
        <v>5000</v>
      </c>
      <c r="F35" s="127">
        <v>730</v>
      </c>
      <c r="G35" s="127">
        <v>999</v>
      </c>
      <c r="H35" s="127">
        <v>1590</v>
      </c>
      <c r="I35" s="127">
        <v>1589</v>
      </c>
      <c r="J35" s="127">
        <v>1260</v>
      </c>
    </row>
    <row r="37" spans="1:12" x14ac:dyDescent="0.25">
      <c r="B37" s="138" t="s">
        <v>171</v>
      </c>
      <c r="C37" s="138"/>
      <c r="D37" s="138"/>
      <c r="E37" s="138"/>
      <c r="F37" s="138">
        <f>SUM(F3:F35)</f>
        <v>194930</v>
      </c>
      <c r="G37" s="138">
        <f t="shared" ref="G37:K37" si="2">SUM(G3:G35)</f>
        <v>192401</v>
      </c>
      <c r="H37" s="138">
        <f t="shared" si="2"/>
        <v>193268</v>
      </c>
      <c r="I37" s="138">
        <f t="shared" si="2"/>
        <v>196254</v>
      </c>
      <c r="J37" s="138">
        <f t="shared" si="2"/>
        <v>190807</v>
      </c>
      <c r="K37" s="138">
        <f t="shared" si="2"/>
        <v>0</v>
      </c>
      <c r="L37" s="138">
        <f>SUM(L3:L35)</f>
        <v>0</v>
      </c>
    </row>
  </sheetData>
  <mergeCells count="1">
    <mergeCell ref="C1:E1"/>
  </mergeCells>
  <conditionalFormatting sqref="F8:L8 F10:L13 F15:L15 F17:L21 F23:L23 F25:L3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10"/>
  <sheetViews>
    <sheetView workbookViewId="0">
      <selection activeCell="F4" sqref="F4"/>
    </sheetView>
  </sheetViews>
  <sheetFormatPr baseColWidth="10" defaultRowHeight="15" x14ac:dyDescent="0.25"/>
  <cols>
    <col min="2" max="2" width="5" customWidth="1"/>
    <col min="4" max="4" width="2.5703125" customWidth="1"/>
  </cols>
  <sheetData>
    <row r="2" spans="2:9" ht="21" x14ac:dyDescent="0.35">
      <c r="B2" s="126" t="s">
        <v>135</v>
      </c>
    </row>
    <row r="4" spans="2:9" x14ac:dyDescent="0.25">
      <c r="B4" s="28" t="s">
        <v>136</v>
      </c>
      <c r="C4" s="40" t="s">
        <v>104</v>
      </c>
      <c r="E4" s="133"/>
      <c r="F4" s="133"/>
      <c r="G4" s="133"/>
      <c r="H4" s="133"/>
      <c r="I4" s="133"/>
    </row>
    <row r="5" spans="2:9" x14ac:dyDescent="0.25">
      <c r="B5" s="28" t="s">
        <v>137</v>
      </c>
      <c r="C5" s="40" t="s">
        <v>101</v>
      </c>
      <c r="E5" s="133"/>
      <c r="F5" s="133"/>
      <c r="G5" s="133"/>
      <c r="H5" s="133"/>
      <c r="I5" s="133"/>
    </row>
    <row r="6" spans="2:9" x14ac:dyDescent="0.25">
      <c r="B6" s="28" t="s">
        <v>138</v>
      </c>
      <c r="C6" s="40" t="s">
        <v>102</v>
      </c>
    </row>
    <row r="7" spans="2:9" x14ac:dyDescent="0.25">
      <c r="B7" s="28" t="s">
        <v>139</v>
      </c>
      <c r="C7" s="40" t="s">
        <v>105</v>
      </c>
    </row>
    <row r="8" spans="2:9" x14ac:dyDescent="0.25">
      <c r="B8" s="28" t="s">
        <v>140</v>
      </c>
      <c r="C8" s="27" t="s">
        <v>143</v>
      </c>
      <c r="E8" s="159" t="s">
        <v>144</v>
      </c>
      <c r="F8" s="159"/>
      <c r="G8" s="159"/>
      <c r="H8" s="159"/>
    </row>
    <row r="9" spans="2:9" x14ac:dyDescent="0.25">
      <c r="B9" s="28" t="s">
        <v>141</v>
      </c>
      <c r="C9" s="27" t="s">
        <v>143</v>
      </c>
      <c r="E9" s="159" t="s">
        <v>144</v>
      </c>
      <c r="F9" s="159"/>
      <c r="G9" s="159"/>
      <c r="H9" s="159"/>
    </row>
    <row r="10" spans="2:9" x14ac:dyDescent="0.25">
      <c r="B10" s="28" t="s">
        <v>142</v>
      </c>
      <c r="C10" s="27" t="s">
        <v>143</v>
      </c>
      <c r="E10" s="159" t="s">
        <v>144</v>
      </c>
      <c r="F10" s="159"/>
      <c r="G10" s="159"/>
      <c r="H10" s="159"/>
    </row>
  </sheetData>
  <sheetProtection sheet="1" objects="1" scenarios="1"/>
  <mergeCells count="3">
    <mergeCell ref="E8:H8"/>
    <mergeCell ref="E9:H9"/>
    <mergeCell ref="E10:H10"/>
  </mergeCells>
  <dataValidations count="1">
    <dataValidation type="list" allowBlank="1" showInputMessage="1" showErrorMessage="1" sqref="C4:C7" xr:uid="{00000000-0002-0000-0300-000000000000}">
      <formula1>Liste_année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249977111117893"/>
    <pageSetUpPr fitToPage="1"/>
  </sheetPr>
  <dimension ref="A1:AC506"/>
  <sheetViews>
    <sheetView zoomScale="80" zoomScaleNormal="80" workbookViewId="0">
      <selection activeCell="J17" sqref="J17:N17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10</v>
      </c>
      <c r="K2" s="160" t="str">
        <f>VLOOKUP(J2,'Calcul financement'!B5:F100,2,FALSE)</f>
        <v>Générale commune</v>
      </c>
      <c r="L2" s="160"/>
      <c r="M2" s="160"/>
      <c r="N2" s="161"/>
    </row>
    <row r="4" spans="9:29" ht="16.5" thickBot="1" x14ac:dyDescent="0.3">
      <c r="J4" s="16">
        <f>MAX(IF(K24=0,IF(K21=0,1000,K21*4),K24*2),K9:K15)</f>
        <v>46751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56.757698000000005</v>
      </c>
      <c r="K5" s="164" t="str">
        <f>CONCATENATE("ÉTC seront financés par les ",J4," PES ","du programme ",LEFT(J2,6))</f>
        <v>ÉTC seront financés par les 46751 PES du programme 000.01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104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104</v>
      </c>
      <c r="Y7" s="23">
        <f t="shared" si="0"/>
        <v>0.16067999999999999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208</v>
      </c>
      <c r="Y8" s="23">
        <f t="shared" si="0"/>
        <v>0.99918400000000007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46751</v>
      </c>
      <c r="L9" s="53">
        <f>IF(K9&gt;0,IF($K$24&gt;0,IF(K9&lt;$K$21,$K$20*K9,IF(K9&lt;$K$24,($K$22*K9)+$K$23,($K$25*K9)+$K$26)),IF(K9&lt;$K$21,$K$20*K9,($K$22*K9)+$K$23)),"")</f>
        <v>56.757698000000005</v>
      </c>
      <c r="M9" s="54">
        <f>IF(K9&gt;0,L9/K9*1000,"")</f>
        <v>1.2140424375949177</v>
      </c>
      <c r="X9" s="21">
        <f t="shared" si="1"/>
        <v>312</v>
      </c>
      <c r="Y9" s="23">
        <f t="shared" si="0"/>
        <v>1.1237759999999999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46231</v>
      </c>
      <c r="L10" s="53">
        <f t="shared" ref="L10:L15" si="2">IF(K10&gt;0,IF($K$24&gt;0,IF(K10&lt;$K$21,$K$20*K10,IF(K10&lt;$K$24,($K$22*K10)+$K$23,($K$25*K10)+$K$26)),IF(K10&lt;$K$21,$K$20*K10,($K$22*K10)+$K$23)),"")</f>
        <v>56.134738000000006</v>
      </c>
      <c r="M10" s="54">
        <f t="shared" ref="M10:M15" si="3">IF(K10&gt;0,L10/K10*1000,"")</f>
        <v>1.2142228807510114</v>
      </c>
      <c r="X10" s="21">
        <f t="shared" si="1"/>
        <v>416</v>
      </c>
      <c r="Y10" s="23">
        <f t="shared" si="0"/>
        <v>1.2483680000000001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46112</v>
      </c>
      <c r="L11" s="53">
        <f t="shared" si="2"/>
        <v>55.992176000000001</v>
      </c>
      <c r="M11" s="54">
        <f t="shared" si="3"/>
        <v>1.214264746703678</v>
      </c>
      <c r="X11" s="21">
        <f t="shared" si="1"/>
        <v>520</v>
      </c>
      <c r="Y11" s="23">
        <f t="shared" si="0"/>
        <v>1.37296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45182</v>
      </c>
      <c r="L12" s="53">
        <f t="shared" si="2"/>
        <v>54.878036000000002</v>
      </c>
      <c r="M12" s="54">
        <f t="shared" si="3"/>
        <v>1.2145995307865967</v>
      </c>
      <c r="X12" s="21">
        <f t="shared" si="1"/>
        <v>624</v>
      </c>
      <c r="Y12" s="23">
        <f t="shared" si="0"/>
        <v>1.497552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728</v>
      </c>
      <c r="Y13" s="23">
        <f t="shared" si="0"/>
        <v>1.622144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832</v>
      </c>
      <c r="Y14" s="23">
        <f t="shared" si="0"/>
        <v>1.7467360000000001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936</v>
      </c>
      <c r="Y15" s="23">
        <f t="shared" si="0"/>
        <v>1.8713280000000001</v>
      </c>
    </row>
    <row r="16" spans="9:29" x14ac:dyDescent="0.25">
      <c r="K16" s="10"/>
      <c r="L16" s="10"/>
      <c r="X16" s="21">
        <f t="shared" si="1"/>
        <v>1040</v>
      </c>
      <c r="Y16" s="23">
        <f t="shared" si="0"/>
        <v>1.9959200000000001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1144</v>
      </c>
      <c r="Y17" s="23">
        <f t="shared" si="0"/>
        <v>2.1205120000000002</v>
      </c>
    </row>
    <row r="18" spans="1:25" x14ac:dyDescent="0.25">
      <c r="X18" s="21">
        <f t="shared" si="1"/>
        <v>1248</v>
      </c>
      <c r="Y18" s="23">
        <f t="shared" si="0"/>
        <v>2.245104</v>
      </c>
    </row>
    <row r="19" spans="1:25" x14ac:dyDescent="0.25">
      <c r="X19" s="21">
        <f t="shared" si="1"/>
        <v>1352</v>
      </c>
      <c r="Y19" s="23">
        <f t="shared" si="0"/>
        <v>2.3696960000000002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1456</v>
      </c>
      <c r="Y20" s="23">
        <f t="shared" si="0"/>
        <v>2.4942880000000001</v>
      </c>
    </row>
    <row r="21" spans="1:25" x14ac:dyDescent="0.25">
      <c r="J21" s="2" t="s">
        <v>123</v>
      </c>
      <c r="K21" s="18">
        <f>VLOOKUP($J$2,Tableau_fin[],8,FALSE)</f>
        <v>200</v>
      </c>
      <c r="X21" s="21">
        <f t="shared" si="1"/>
        <v>1560</v>
      </c>
      <c r="Y21" s="23">
        <f t="shared" si="0"/>
        <v>2.6188799999999999</v>
      </c>
    </row>
    <row r="22" spans="1:25" x14ac:dyDescent="0.25">
      <c r="J22" s="26" t="s">
        <v>119</v>
      </c>
      <c r="K22" s="18">
        <f>VLOOKUP($J$2,Tableau_fin[],9,FALSE)</f>
        <v>1.1980000000000001E-3</v>
      </c>
      <c r="X22" s="21">
        <f t="shared" si="1"/>
        <v>1664</v>
      </c>
      <c r="Y22" s="23">
        <f t="shared" si="0"/>
        <v>2.7434720000000001</v>
      </c>
    </row>
    <row r="23" spans="1:25" x14ac:dyDescent="0.25">
      <c r="J23" s="26" t="s">
        <v>120</v>
      </c>
      <c r="K23" s="18">
        <f>VLOOKUP($J$2,Tableau_fin[],10,FALSE)</f>
        <v>0.75</v>
      </c>
      <c r="X23" s="21">
        <f t="shared" si="1"/>
        <v>1768</v>
      </c>
      <c r="Y23" s="23">
        <f t="shared" si="0"/>
        <v>2.8680639999999999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1872</v>
      </c>
      <c r="Y24" s="23">
        <f t="shared" si="0"/>
        <v>2.9926560000000002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1976</v>
      </c>
      <c r="Y25" s="23">
        <f t="shared" si="0"/>
        <v>3.117248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2080</v>
      </c>
      <c r="Y26" s="23">
        <f t="shared" si="0"/>
        <v>3.2418400000000003</v>
      </c>
    </row>
    <row r="27" spans="1:25" x14ac:dyDescent="0.25">
      <c r="X27" s="21">
        <f t="shared" si="1"/>
        <v>2184</v>
      </c>
      <c r="Y27" s="23">
        <f t="shared" si="0"/>
        <v>3.3664320000000001</v>
      </c>
    </row>
    <row r="28" spans="1:25" x14ac:dyDescent="0.25">
      <c r="X28" s="21">
        <f t="shared" si="1"/>
        <v>2288</v>
      </c>
      <c r="Y28" s="23">
        <f t="shared" si="0"/>
        <v>3.4910240000000003</v>
      </c>
    </row>
    <row r="29" spans="1:25" x14ac:dyDescent="0.25">
      <c r="X29" s="21">
        <f t="shared" si="1"/>
        <v>2392</v>
      </c>
      <c r="Y29" s="23">
        <f t="shared" si="0"/>
        <v>3.6156160000000002</v>
      </c>
    </row>
    <row r="30" spans="1:25" x14ac:dyDescent="0.25">
      <c r="X30" s="21">
        <f t="shared" si="1"/>
        <v>2496</v>
      </c>
      <c r="Y30" s="23">
        <f t="shared" si="0"/>
        <v>3.740208</v>
      </c>
    </row>
    <row r="31" spans="1:25" x14ac:dyDescent="0.25">
      <c r="A31" s="29"/>
      <c r="B31" s="10"/>
      <c r="C31" s="10"/>
      <c r="X31" s="21">
        <f t="shared" si="1"/>
        <v>2600</v>
      </c>
      <c r="Y31" s="23">
        <f t="shared" si="0"/>
        <v>3.8648000000000002</v>
      </c>
    </row>
    <row r="32" spans="1:25" x14ac:dyDescent="0.25">
      <c r="B32" s="10"/>
      <c r="C32" s="10"/>
      <c r="X32" s="21">
        <f t="shared" si="1"/>
        <v>2704</v>
      </c>
      <c r="Y32" s="23">
        <f t="shared" si="0"/>
        <v>3.989392</v>
      </c>
    </row>
    <row r="33" spans="2:25" x14ac:dyDescent="0.25">
      <c r="B33" s="10"/>
      <c r="C33" s="10"/>
      <c r="X33" s="21">
        <f t="shared" si="1"/>
        <v>2808</v>
      </c>
      <c r="Y33" s="23">
        <f t="shared" si="0"/>
        <v>4.1139840000000003</v>
      </c>
    </row>
    <row r="34" spans="2:25" x14ac:dyDescent="0.25">
      <c r="X34" s="21">
        <f t="shared" si="1"/>
        <v>2912</v>
      </c>
      <c r="Y34" s="23">
        <f t="shared" si="0"/>
        <v>4.2385760000000001</v>
      </c>
    </row>
    <row r="35" spans="2:25" x14ac:dyDescent="0.25">
      <c r="X35" s="21">
        <f t="shared" si="1"/>
        <v>3016</v>
      </c>
      <c r="Y35" s="23">
        <f t="shared" si="0"/>
        <v>4.3631679999999999</v>
      </c>
    </row>
    <row r="36" spans="2:25" x14ac:dyDescent="0.25">
      <c r="X36" s="21">
        <f t="shared" si="1"/>
        <v>3120</v>
      </c>
      <c r="Y36" s="23">
        <f t="shared" si="0"/>
        <v>4.4877599999999997</v>
      </c>
    </row>
    <row r="37" spans="2:25" x14ac:dyDescent="0.25">
      <c r="X37" s="21">
        <f t="shared" si="1"/>
        <v>3224</v>
      </c>
      <c r="Y37" s="23">
        <f t="shared" si="0"/>
        <v>4.6123519999999996</v>
      </c>
    </row>
    <row r="38" spans="2:25" x14ac:dyDescent="0.25">
      <c r="X38" s="21">
        <f t="shared" si="1"/>
        <v>3328</v>
      </c>
      <c r="Y38" s="23">
        <f t="shared" si="0"/>
        <v>4.7369440000000003</v>
      </c>
    </row>
    <row r="39" spans="2:25" x14ac:dyDescent="0.25">
      <c r="X39" s="21">
        <f t="shared" si="1"/>
        <v>3432</v>
      </c>
      <c r="Y39" s="23">
        <f t="shared" si="0"/>
        <v>4.8615360000000001</v>
      </c>
    </row>
    <row r="40" spans="2:25" x14ac:dyDescent="0.25">
      <c r="X40" s="21">
        <f t="shared" si="1"/>
        <v>3536</v>
      </c>
      <c r="Y40" s="23">
        <f t="shared" si="0"/>
        <v>4.9861279999999999</v>
      </c>
    </row>
    <row r="41" spans="2:25" x14ac:dyDescent="0.25">
      <c r="X41" s="21">
        <f t="shared" si="1"/>
        <v>3640</v>
      </c>
      <c r="Y41" s="23">
        <f t="shared" si="0"/>
        <v>5.1107200000000006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3744</v>
      </c>
      <c r="Y42" s="23">
        <f t="shared" si="0"/>
        <v>5.2353120000000004</v>
      </c>
    </row>
    <row r="43" spans="2:25" x14ac:dyDescent="0.25">
      <c r="X43" s="21">
        <f t="shared" si="1"/>
        <v>3848</v>
      </c>
      <c r="Y43" s="23">
        <f t="shared" si="0"/>
        <v>5.3599040000000002</v>
      </c>
    </row>
    <row r="44" spans="2:25" x14ac:dyDescent="0.25">
      <c r="X44" s="21">
        <f t="shared" si="1"/>
        <v>3952</v>
      </c>
      <c r="Y44" s="23">
        <f t="shared" si="0"/>
        <v>5.484496</v>
      </c>
    </row>
    <row r="45" spans="2:25" x14ac:dyDescent="0.25">
      <c r="X45" s="21">
        <f t="shared" si="1"/>
        <v>4056</v>
      </c>
      <c r="Y45" s="23">
        <f t="shared" si="0"/>
        <v>5.6090879999999999</v>
      </c>
    </row>
    <row r="46" spans="2:25" x14ac:dyDescent="0.25">
      <c r="X46" s="21">
        <f t="shared" si="1"/>
        <v>4160</v>
      </c>
      <c r="Y46" s="23">
        <f t="shared" si="0"/>
        <v>5.7336800000000006</v>
      </c>
    </row>
    <row r="47" spans="2:25" x14ac:dyDescent="0.25">
      <c r="X47" s="21">
        <f t="shared" si="1"/>
        <v>4264</v>
      </c>
      <c r="Y47" s="23">
        <f t="shared" si="0"/>
        <v>5.8582720000000004</v>
      </c>
    </row>
    <row r="48" spans="2:25" x14ac:dyDescent="0.25">
      <c r="X48" s="21">
        <f t="shared" si="1"/>
        <v>4368</v>
      </c>
      <c r="Y48" s="23">
        <f t="shared" si="0"/>
        <v>5.9828640000000002</v>
      </c>
    </row>
    <row r="49" spans="24:25" x14ac:dyDescent="0.25">
      <c r="X49" s="21">
        <f t="shared" si="1"/>
        <v>4472</v>
      </c>
      <c r="Y49" s="23">
        <f t="shared" si="0"/>
        <v>6.107456</v>
      </c>
    </row>
    <row r="50" spans="24:25" x14ac:dyDescent="0.25">
      <c r="X50" s="21">
        <f t="shared" si="1"/>
        <v>4576</v>
      </c>
      <c r="Y50" s="23">
        <f t="shared" si="0"/>
        <v>6.2320480000000007</v>
      </c>
    </row>
    <row r="51" spans="24:25" x14ac:dyDescent="0.25">
      <c r="X51" s="21">
        <f t="shared" si="1"/>
        <v>4680</v>
      </c>
      <c r="Y51" s="23">
        <f t="shared" si="0"/>
        <v>6.3566400000000005</v>
      </c>
    </row>
    <row r="52" spans="24:25" x14ac:dyDescent="0.25">
      <c r="X52" s="21">
        <f t="shared" si="1"/>
        <v>4784</v>
      </c>
      <c r="Y52" s="23">
        <f t="shared" si="0"/>
        <v>6.4812320000000003</v>
      </c>
    </row>
    <row r="53" spans="24:25" x14ac:dyDescent="0.25">
      <c r="X53" s="21">
        <f t="shared" si="1"/>
        <v>4888</v>
      </c>
      <c r="Y53" s="23">
        <f t="shared" si="0"/>
        <v>6.6058240000000001</v>
      </c>
    </row>
    <row r="54" spans="24:25" x14ac:dyDescent="0.25">
      <c r="X54" s="21">
        <f t="shared" si="1"/>
        <v>4992</v>
      </c>
      <c r="Y54" s="23">
        <f t="shared" si="0"/>
        <v>6.730416</v>
      </c>
    </row>
    <row r="55" spans="24:25" x14ac:dyDescent="0.25">
      <c r="X55" s="21">
        <f t="shared" si="1"/>
        <v>5096</v>
      </c>
      <c r="Y55" s="23">
        <f t="shared" si="0"/>
        <v>6.8550080000000007</v>
      </c>
    </row>
    <row r="56" spans="24:25" x14ac:dyDescent="0.25">
      <c r="X56" s="21">
        <f t="shared" si="1"/>
        <v>5200</v>
      </c>
      <c r="Y56" s="23">
        <f t="shared" si="0"/>
        <v>6.9796000000000005</v>
      </c>
    </row>
    <row r="57" spans="24:25" x14ac:dyDescent="0.25">
      <c r="X57" s="21">
        <f t="shared" si="1"/>
        <v>5304</v>
      </c>
      <c r="Y57" s="23">
        <f t="shared" si="0"/>
        <v>7.1041920000000003</v>
      </c>
    </row>
    <row r="58" spans="24:25" x14ac:dyDescent="0.25">
      <c r="X58" s="21">
        <f t="shared" si="1"/>
        <v>5408</v>
      </c>
      <c r="Y58" s="23">
        <f t="shared" si="0"/>
        <v>7.2287840000000001</v>
      </c>
    </row>
    <row r="59" spans="24:25" x14ac:dyDescent="0.25">
      <c r="X59" s="21">
        <f t="shared" si="1"/>
        <v>5512</v>
      </c>
      <c r="Y59" s="23">
        <f t="shared" si="0"/>
        <v>7.3533759999999999</v>
      </c>
    </row>
    <row r="60" spans="24:25" x14ac:dyDescent="0.25">
      <c r="X60" s="21">
        <f t="shared" si="1"/>
        <v>5616</v>
      </c>
      <c r="Y60" s="23">
        <f t="shared" si="0"/>
        <v>7.4779680000000006</v>
      </c>
    </row>
    <row r="61" spans="24:25" x14ac:dyDescent="0.25">
      <c r="X61" s="21">
        <f t="shared" si="1"/>
        <v>5720</v>
      </c>
      <c r="Y61" s="23">
        <f t="shared" si="0"/>
        <v>7.6025600000000004</v>
      </c>
    </row>
    <row r="62" spans="24:25" x14ac:dyDescent="0.25">
      <c r="X62" s="21">
        <f t="shared" si="1"/>
        <v>5824</v>
      </c>
      <c r="Y62" s="23">
        <f t="shared" si="0"/>
        <v>7.7271520000000002</v>
      </c>
    </row>
    <row r="63" spans="24:25" x14ac:dyDescent="0.25">
      <c r="X63" s="21">
        <f t="shared" si="1"/>
        <v>5928</v>
      </c>
      <c r="Y63" s="23">
        <f t="shared" si="0"/>
        <v>7.8517440000000001</v>
      </c>
    </row>
    <row r="64" spans="24:25" x14ac:dyDescent="0.25">
      <c r="X64" s="21">
        <f t="shared" si="1"/>
        <v>6032</v>
      </c>
      <c r="Y64" s="23">
        <f t="shared" si="0"/>
        <v>7.9763360000000008</v>
      </c>
    </row>
    <row r="65" spans="24:25" x14ac:dyDescent="0.25">
      <c r="X65" s="21">
        <f t="shared" si="1"/>
        <v>6136</v>
      </c>
      <c r="Y65" s="23">
        <f t="shared" si="0"/>
        <v>8.1009279999999997</v>
      </c>
    </row>
    <row r="66" spans="24:25" x14ac:dyDescent="0.25">
      <c r="X66" s="21">
        <f t="shared" si="1"/>
        <v>6240</v>
      </c>
      <c r="Y66" s="23">
        <f t="shared" si="0"/>
        <v>8.2255199999999995</v>
      </c>
    </row>
    <row r="67" spans="24:25" x14ac:dyDescent="0.25">
      <c r="X67" s="21">
        <f t="shared" si="1"/>
        <v>6344</v>
      </c>
      <c r="Y67" s="23">
        <f t="shared" si="0"/>
        <v>8.3501119999999993</v>
      </c>
    </row>
    <row r="68" spans="24:25" x14ac:dyDescent="0.25">
      <c r="X68" s="21">
        <f t="shared" si="1"/>
        <v>6448</v>
      </c>
      <c r="Y68" s="23">
        <f t="shared" si="0"/>
        <v>8.4747039999999991</v>
      </c>
    </row>
    <row r="69" spans="24:25" x14ac:dyDescent="0.25">
      <c r="X69" s="21">
        <f t="shared" si="1"/>
        <v>6552</v>
      </c>
      <c r="Y69" s="23">
        <f t="shared" si="0"/>
        <v>8.5992960000000007</v>
      </c>
    </row>
    <row r="70" spans="24:25" x14ac:dyDescent="0.25">
      <c r="X70" s="21">
        <f t="shared" si="1"/>
        <v>6656</v>
      </c>
      <c r="Y70" s="23">
        <f t="shared" ref="Y70:Y133" si="4">IF($K$24&gt;0,IF(X70&lt;$K$21,$K$20*X70,IF(X70&lt;$K$24,($K$22*X70)+$K$23,($K$25*X70)+$K$26)),IF(X70&lt;$K$21,$K$20*X70,($K$22*X70)+$K$23))</f>
        <v>8.7238880000000005</v>
      </c>
    </row>
    <row r="71" spans="24:25" x14ac:dyDescent="0.25">
      <c r="X71" s="21">
        <f t="shared" ref="X71:X134" si="5">X70+$AC$5</f>
        <v>6760</v>
      </c>
      <c r="Y71" s="23">
        <f t="shared" si="4"/>
        <v>8.8484800000000003</v>
      </c>
    </row>
    <row r="72" spans="24:25" x14ac:dyDescent="0.25">
      <c r="X72" s="21">
        <f t="shared" si="5"/>
        <v>6864</v>
      </c>
      <c r="Y72" s="23">
        <f t="shared" si="4"/>
        <v>8.9730720000000002</v>
      </c>
    </row>
    <row r="73" spans="24:25" x14ac:dyDescent="0.25">
      <c r="X73" s="21">
        <f t="shared" si="5"/>
        <v>6968</v>
      </c>
      <c r="Y73" s="23">
        <f t="shared" si="4"/>
        <v>9.097664</v>
      </c>
    </row>
    <row r="74" spans="24:25" x14ac:dyDescent="0.25">
      <c r="X74" s="21">
        <f t="shared" si="5"/>
        <v>7072</v>
      </c>
      <c r="Y74" s="23">
        <f t="shared" si="4"/>
        <v>9.2222559999999998</v>
      </c>
    </row>
    <row r="75" spans="24:25" x14ac:dyDescent="0.25">
      <c r="X75" s="21">
        <f t="shared" si="5"/>
        <v>7176</v>
      </c>
      <c r="Y75" s="23">
        <f t="shared" si="4"/>
        <v>9.3468479999999996</v>
      </c>
    </row>
    <row r="76" spans="24:25" x14ac:dyDescent="0.25">
      <c r="X76" s="21">
        <f t="shared" si="5"/>
        <v>7280</v>
      </c>
      <c r="Y76" s="23">
        <f t="shared" si="4"/>
        <v>9.4714400000000012</v>
      </c>
    </row>
    <row r="77" spans="24:25" x14ac:dyDescent="0.25">
      <c r="X77" s="21">
        <f t="shared" si="5"/>
        <v>7384</v>
      </c>
      <c r="Y77" s="23">
        <f t="shared" si="4"/>
        <v>9.596032000000001</v>
      </c>
    </row>
    <row r="78" spans="24:25" x14ac:dyDescent="0.25">
      <c r="X78" s="21">
        <f t="shared" si="5"/>
        <v>7488</v>
      </c>
      <c r="Y78" s="23">
        <f t="shared" si="4"/>
        <v>9.7206240000000008</v>
      </c>
    </row>
    <row r="79" spans="24:25" x14ac:dyDescent="0.25">
      <c r="X79" s="21">
        <f t="shared" si="5"/>
        <v>7592</v>
      </c>
      <c r="Y79" s="23">
        <f t="shared" si="4"/>
        <v>9.8452160000000006</v>
      </c>
    </row>
    <row r="80" spans="24:25" x14ac:dyDescent="0.25">
      <c r="X80" s="21">
        <f t="shared" si="5"/>
        <v>7696</v>
      </c>
      <c r="Y80" s="23">
        <f t="shared" si="4"/>
        <v>9.9698080000000004</v>
      </c>
    </row>
    <row r="81" spans="24:25" x14ac:dyDescent="0.25">
      <c r="X81" s="21">
        <f t="shared" si="5"/>
        <v>7800</v>
      </c>
      <c r="Y81" s="23">
        <f t="shared" si="4"/>
        <v>10.0944</v>
      </c>
    </row>
    <row r="82" spans="24:25" x14ac:dyDescent="0.25">
      <c r="X82" s="21">
        <f t="shared" si="5"/>
        <v>7904</v>
      </c>
      <c r="Y82" s="23">
        <f t="shared" si="4"/>
        <v>10.218992</v>
      </c>
    </row>
    <row r="83" spans="24:25" x14ac:dyDescent="0.25">
      <c r="X83" s="21">
        <f t="shared" si="5"/>
        <v>8008</v>
      </c>
      <c r="Y83" s="23">
        <f t="shared" si="4"/>
        <v>10.343584</v>
      </c>
    </row>
    <row r="84" spans="24:25" x14ac:dyDescent="0.25">
      <c r="X84" s="21">
        <f t="shared" si="5"/>
        <v>8112</v>
      </c>
      <c r="Y84" s="23">
        <f t="shared" si="4"/>
        <v>10.468176</v>
      </c>
    </row>
    <row r="85" spans="24:25" x14ac:dyDescent="0.25">
      <c r="X85" s="21">
        <f t="shared" si="5"/>
        <v>8216</v>
      </c>
      <c r="Y85" s="23">
        <f t="shared" si="4"/>
        <v>10.592768000000001</v>
      </c>
    </row>
    <row r="86" spans="24:25" x14ac:dyDescent="0.25">
      <c r="X86" s="21">
        <f t="shared" si="5"/>
        <v>8320</v>
      </c>
      <c r="Y86" s="23">
        <f t="shared" si="4"/>
        <v>10.717360000000001</v>
      </c>
    </row>
    <row r="87" spans="24:25" x14ac:dyDescent="0.25">
      <c r="X87" s="21">
        <f t="shared" si="5"/>
        <v>8424</v>
      </c>
      <c r="Y87" s="23">
        <f t="shared" si="4"/>
        <v>10.841952000000001</v>
      </c>
    </row>
    <row r="88" spans="24:25" x14ac:dyDescent="0.25">
      <c r="X88" s="21">
        <f t="shared" si="5"/>
        <v>8528</v>
      </c>
      <c r="Y88" s="23">
        <f t="shared" si="4"/>
        <v>10.966544000000001</v>
      </c>
    </row>
    <row r="89" spans="24:25" x14ac:dyDescent="0.25">
      <c r="X89" s="21">
        <f t="shared" si="5"/>
        <v>8632</v>
      </c>
      <c r="Y89" s="23">
        <f t="shared" si="4"/>
        <v>11.091136000000001</v>
      </c>
    </row>
    <row r="90" spans="24:25" x14ac:dyDescent="0.25">
      <c r="X90" s="21">
        <f t="shared" si="5"/>
        <v>8736</v>
      </c>
      <c r="Y90" s="23">
        <f t="shared" si="4"/>
        <v>11.215728</v>
      </c>
    </row>
    <row r="91" spans="24:25" x14ac:dyDescent="0.25">
      <c r="X91" s="21">
        <f t="shared" si="5"/>
        <v>8840</v>
      </c>
      <c r="Y91" s="23">
        <f t="shared" si="4"/>
        <v>11.34032</v>
      </c>
    </row>
    <row r="92" spans="24:25" x14ac:dyDescent="0.25">
      <c r="X92" s="21">
        <f t="shared" si="5"/>
        <v>8944</v>
      </c>
      <c r="Y92" s="23">
        <f t="shared" si="4"/>
        <v>11.464912</v>
      </c>
    </row>
    <row r="93" spans="24:25" x14ac:dyDescent="0.25">
      <c r="X93" s="21">
        <f t="shared" si="5"/>
        <v>9048</v>
      </c>
      <c r="Y93" s="23">
        <f t="shared" si="4"/>
        <v>11.589504</v>
      </c>
    </row>
    <row r="94" spans="24:25" x14ac:dyDescent="0.25">
      <c r="X94" s="21">
        <f t="shared" si="5"/>
        <v>9152</v>
      </c>
      <c r="Y94" s="23">
        <f t="shared" si="4"/>
        <v>11.714096000000001</v>
      </c>
    </row>
    <row r="95" spans="24:25" x14ac:dyDescent="0.25">
      <c r="X95" s="21">
        <f t="shared" si="5"/>
        <v>9256</v>
      </c>
      <c r="Y95" s="23">
        <f t="shared" si="4"/>
        <v>11.838688000000001</v>
      </c>
    </row>
    <row r="96" spans="24:25" x14ac:dyDescent="0.25">
      <c r="X96" s="21">
        <f t="shared" si="5"/>
        <v>9360</v>
      </c>
      <c r="Y96" s="23">
        <f t="shared" si="4"/>
        <v>11.963280000000001</v>
      </c>
    </row>
    <row r="97" spans="24:25" x14ac:dyDescent="0.25">
      <c r="X97" s="21">
        <f t="shared" si="5"/>
        <v>9464</v>
      </c>
      <c r="Y97" s="23">
        <f t="shared" si="4"/>
        <v>12.087872000000001</v>
      </c>
    </row>
    <row r="98" spans="24:25" x14ac:dyDescent="0.25">
      <c r="X98" s="21">
        <f t="shared" si="5"/>
        <v>9568</v>
      </c>
      <c r="Y98" s="23">
        <f t="shared" si="4"/>
        <v>12.212464000000001</v>
      </c>
    </row>
    <row r="99" spans="24:25" x14ac:dyDescent="0.25">
      <c r="X99" s="21">
        <f t="shared" si="5"/>
        <v>9672</v>
      </c>
      <c r="Y99" s="23">
        <f t="shared" si="4"/>
        <v>12.337056</v>
      </c>
    </row>
    <row r="100" spans="24:25" x14ac:dyDescent="0.25">
      <c r="X100" s="21">
        <f t="shared" si="5"/>
        <v>9776</v>
      </c>
      <c r="Y100" s="23">
        <f t="shared" si="4"/>
        <v>12.461648</v>
      </c>
    </row>
    <row r="101" spans="24:25" x14ac:dyDescent="0.25">
      <c r="X101" s="21">
        <f t="shared" si="5"/>
        <v>9880</v>
      </c>
      <c r="Y101" s="23">
        <f t="shared" si="4"/>
        <v>12.58624</v>
      </c>
    </row>
    <row r="102" spans="24:25" x14ac:dyDescent="0.25">
      <c r="X102" s="21">
        <f t="shared" si="5"/>
        <v>9984</v>
      </c>
      <c r="Y102" s="23">
        <f t="shared" si="4"/>
        <v>12.710832</v>
      </c>
    </row>
    <row r="103" spans="24:25" x14ac:dyDescent="0.25">
      <c r="X103" s="21">
        <f t="shared" si="5"/>
        <v>10088</v>
      </c>
      <c r="Y103" s="23">
        <f t="shared" si="4"/>
        <v>12.835424000000001</v>
      </c>
    </row>
    <row r="104" spans="24:25" x14ac:dyDescent="0.25">
      <c r="X104" s="21">
        <f t="shared" si="5"/>
        <v>10192</v>
      </c>
      <c r="Y104" s="23">
        <f t="shared" si="4"/>
        <v>12.960016000000001</v>
      </c>
    </row>
    <row r="105" spans="24:25" x14ac:dyDescent="0.25">
      <c r="X105" s="21">
        <f t="shared" si="5"/>
        <v>10296</v>
      </c>
      <c r="Y105" s="23">
        <f t="shared" si="4"/>
        <v>13.084608000000001</v>
      </c>
    </row>
    <row r="106" spans="24:25" x14ac:dyDescent="0.25">
      <c r="X106" s="21">
        <f t="shared" si="5"/>
        <v>10400</v>
      </c>
      <c r="Y106" s="23">
        <f t="shared" si="4"/>
        <v>13.209200000000001</v>
      </c>
    </row>
    <row r="107" spans="24:25" x14ac:dyDescent="0.25">
      <c r="X107" s="21">
        <f t="shared" si="5"/>
        <v>10504</v>
      </c>
      <c r="Y107" s="23">
        <f t="shared" si="4"/>
        <v>13.333792000000001</v>
      </c>
    </row>
    <row r="108" spans="24:25" x14ac:dyDescent="0.25">
      <c r="X108" s="21">
        <f t="shared" si="5"/>
        <v>10608</v>
      </c>
      <c r="Y108" s="23">
        <f t="shared" si="4"/>
        <v>13.458384000000001</v>
      </c>
    </row>
    <row r="109" spans="24:25" x14ac:dyDescent="0.25">
      <c r="X109" s="21">
        <f t="shared" si="5"/>
        <v>10712</v>
      </c>
      <c r="Y109" s="23">
        <f t="shared" si="4"/>
        <v>13.582976</v>
      </c>
    </row>
    <row r="110" spans="24:25" x14ac:dyDescent="0.25">
      <c r="X110" s="21">
        <f t="shared" si="5"/>
        <v>10816</v>
      </c>
      <c r="Y110" s="23">
        <f t="shared" si="4"/>
        <v>13.707568</v>
      </c>
    </row>
    <row r="111" spans="24:25" x14ac:dyDescent="0.25">
      <c r="X111" s="21">
        <f t="shared" si="5"/>
        <v>10920</v>
      </c>
      <c r="Y111" s="23">
        <f t="shared" si="4"/>
        <v>13.83216</v>
      </c>
    </row>
    <row r="112" spans="24:25" x14ac:dyDescent="0.25">
      <c r="X112" s="21">
        <f t="shared" si="5"/>
        <v>11024</v>
      </c>
      <c r="Y112" s="23">
        <f t="shared" si="4"/>
        <v>13.956752</v>
      </c>
    </row>
    <row r="113" spans="24:25" x14ac:dyDescent="0.25">
      <c r="X113" s="21">
        <f t="shared" si="5"/>
        <v>11128</v>
      </c>
      <c r="Y113" s="23">
        <f t="shared" si="4"/>
        <v>14.081344000000001</v>
      </c>
    </row>
    <row r="114" spans="24:25" x14ac:dyDescent="0.25">
      <c r="X114" s="21">
        <f t="shared" si="5"/>
        <v>11232</v>
      </c>
      <c r="Y114" s="23">
        <f t="shared" si="4"/>
        <v>14.205936000000001</v>
      </c>
    </row>
    <row r="115" spans="24:25" x14ac:dyDescent="0.25">
      <c r="X115" s="21">
        <f t="shared" si="5"/>
        <v>11336</v>
      </c>
      <c r="Y115" s="23">
        <f t="shared" si="4"/>
        <v>14.330528000000001</v>
      </c>
    </row>
    <row r="116" spans="24:25" x14ac:dyDescent="0.25">
      <c r="X116" s="21">
        <f t="shared" si="5"/>
        <v>11440</v>
      </c>
      <c r="Y116" s="23">
        <f t="shared" si="4"/>
        <v>14.455120000000001</v>
      </c>
    </row>
    <row r="117" spans="24:25" x14ac:dyDescent="0.25">
      <c r="X117" s="21">
        <f t="shared" si="5"/>
        <v>11544</v>
      </c>
      <c r="Y117" s="23">
        <f t="shared" si="4"/>
        <v>14.579712000000001</v>
      </c>
    </row>
    <row r="118" spans="24:25" x14ac:dyDescent="0.25">
      <c r="X118" s="21">
        <f t="shared" si="5"/>
        <v>11648</v>
      </c>
      <c r="Y118" s="23">
        <f t="shared" si="4"/>
        <v>14.704304</v>
      </c>
    </row>
    <row r="119" spans="24:25" x14ac:dyDescent="0.25">
      <c r="X119" s="21">
        <f t="shared" si="5"/>
        <v>11752</v>
      </c>
      <c r="Y119" s="23">
        <f t="shared" si="4"/>
        <v>14.828896</v>
      </c>
    </row>
    <row r="120" spans="24:25" x14ac:dyDescent="0.25">
      <c r="X120" s="21">
        <f t="shared" si="5"/>
        <v>11856</v>
      </c>
      <c r="Y120" s="23">
        <f t="shared" si="4"/>
        <v>14.953488</v>
      </c>
    </row>
    <row r="121" spans="24:25" x14ac:dyDescent="0.25">
      <c r="X121" s="21">
        <f t="shared" si="5"/>
        <v>11960</v>
      </c>
      <c r="Y121" s="23">
        <f t="shared" si="4"/>
        <v>15.07808</v>
      </c>
    </row>
    <row r="122" spans="24:25" x14ac:dyDescent="0.25">
      <c r="X122" s="21">
        <f t="shared" si="5"/>
        <v>12064</v>
      </c>
      <c r="Y122" s="23">
        <f t="shared" si="4"/>
        <v>15.202672000000002</v>
      </c>
    </row>
    <row r="123" spans="24:25" x14ac:dyDescent="0.25">
      <c r="X123" s="21">
        <f t="shared" si="5"/>
        <v>12168</v>
      </c>
      <c r="Y123" s="23">
        <f t="shared" si="4"/>
        <v>15.327264000000001</v>
      </c>
    </row>
    <row r="124" spans="24:25" x14ac:dyDescent="0.25">
      <c r="X124" s="21">
        <f t="shared" si="5"/>
        <v>12272</v>
      </c>
      <c r="Y124" s="23">
        <f t="shared" si="4"/>
        <v>15.451856000000001</v>
      </c>
    </row>
    <row r="125" spans="24:25" x14ac:dyDescent="0.25">
      <c r="X125" s="21">
        <f t="shared" si="5"/>
        <v>12376</v>
      </c>
      <c r="Y125" s="23">
        <f t="shared" si="4"/>
        <v>15.576448000000001</v>
      </c>
    </row>
    <row r="126" spans="24:25" x14ac:dyDescent="0.25">
      <c r="X126" s="21">
        <f t="shared" si="5"/>
        <v>12480</v>
      </c>
      <c r="Y126" s="23">
        <f t="shared" si="4"/>
        <v>15.701040000000001</v>
      </c>
    </row>
    <row r="127" spans="24:25" x14ac:dyDescent="0.25">
      <c r="X127" s="21">
        <f t="shared" si="5"/>
        <v>12584</v>
      </c>
      <c r="Y127" s="23">
        <f t="shared" si="4"/>
        <v>15.825632000000001</v>
      </c>
    </row>
    <row r="128" spans="24:25" x14ac:dyDescent="0.25">
      <c r="X128" s="21">
        <f t="shared" si="5"/>
        <v>12688</v>
      </c>
      <c r="Y128" s="23">
        <f t="shared" si="4"/>
        <v>15.950224</v>
      </c>
    </row>
    <row r="129" spans="24:25" x14ac:dyDescent="0.25">
      <c r="X129" s="21">
        <f t="shared" si="5"/>
        <v>12792</v>
      </c>
      <c r="Y129" s="23">
        <f t="shared" si="4"/>
        <v>16.074815999999998</v>
      </c>
    </row>
    <row r="130" spans="24:25" x14ac:dyDescent="0.25">
      <c r="X130" s="21">
        <f t="shared" si="5"/>
        <v>12896</v>
      </c>
      <c r="Y130" s="23">
        <f t="shared" si="4"/>
        <v>16.199407999999998</v>
      </c>
    </row>
    <row r="131" spans="24:25" x14ac:dyDescent="0.25">
      <c r="X131" s="21">
        <f t="shared" si="5"/>
        <v>13000</v>
      </c>
      <c r="Y131" s="23">
        <f t="shared" si="4"/>
        <v>16.324000000000002</v>
      </c>
    </row>
    <row r="132" spans="24:25" x14ac:dyDescent="0.25">
      <c r="X132" s="21">
        <f t="shared" si="5"/>
        <v>13104</v>
      </c>
      <c r="Y132" s="23">
        <f t="shared" si="4"/>
        <v>16.448592000000001</v>
      </c>
    </row>
    <row r="133" spans="24:25" x14ac:dyDescent="0.25">
      <c r="X133" s="21">
        <f t="shared" si="5"/>
        <v>13208</v>
      </c>
      <c r="Y133" s="23">
        <f t="shared" si="4"/>
        <v>16.573184000000001</v>
      </c>
    </row>
    <row r="134" spans="24:25" x14ac:dyDescent="0.25">
      <c r="X134" s="21">
        <f t="shared" si="5"/>
        <v>13312</v>
      </c>
      <c r="Y134" s="23">
        <f t="shared" ref="Y134:Y197" si="6">IF($K$24&gt;0,IF(X134&lt;$K$21,$K$20*X134,IF(X134&lt;$K$24,($K$22*X134)+$K$23,($K$25*X134)+$K$26)),IF(X134&lt;$K$21,$K$20*X134,($K$22*X134)+$K$23))</f>
        <v>16.697776000000001</v>
      </c>
    </row>
    <row r="135" spans="24:25" x14ac:dyDescent="0.25">
      <c r="X135" s="21">
        <f t="shared" ref="X135:X198" si="7">X134+$AC$5</f>
        <v>13416</v>
      </c>
      <c r="Y135" s="23">
        <f t="shared" si="6"/>
        <v>16.822368000000001</v>
      </c>
    </row>
    <row r="136" spans="24:25" x14ac:dyDescent="0.25">
      <c r="X136" s="21">
        <f t="shared" si="7"/>
        <v>13520</v>
      </c>
      <c r="Y136" s="23">
        <f t="shared" si="6"/>
        <v>16.946960000000001</v>
      </c>
    </row>
    <row r="137" spans="24:25" x14ac:dyDescent="0.25">
      <c r="X137" s="21">
        <f t="shared" si="7"/>
        <v>13624</v>
      </c>
      <c r="Y137" s="23">
        <f t="shared" si="6"/>
        <v>17.071552000000001</v>
      </c>
    </row>
    <row r="138" spans="24:25" x14ac:dyDescent="0.25">
      <c r="X138" s="21">
        <f t="shared" si="7"/>
        <v>13728</v>
      </c>
      <c r="Y138" s="23">
        <f t="shared" si="6"/>
        <v>17.196144</v>
      </c>
    </row>
    <row r="139" spans="24:25" x14ac:dyDescent="0.25">
      <c r="X139" s="21">
        <f t="shared" si="7"/>
        <v>13832</v>
      </c>
      <c r="Y139" s="23">
        <f t="shared" si="6"/>
        <v>17.320736</v>
      </c>
    </row>
    <row r="140" spans="24:25" x14ac:dyDescent="0.25">
      <c r="X140" s="21">
        <f t="shared" si="7"/>
        <v>13936</v>
      </c>
      <c r="Y140" s="23">
        <f t="shared" si="6"/>
        <v>17.445328</v>
      </c>
    </row>
    <row r="141" spans="24:25" x14ac:dyDescent="0.25">
      <c r="X141" s="21">
        <f t="shared" si="7"/>
        <v>14040</v>
      </c>
      <c r="Y141" s="23">
        <f t="shared" si="6"/>
        <v>17.56992</v>
      </c>
    </row>
    <row r="142" spans="24:25" x14ac:dyDescent="0.25">
      <c r="X142" s="21">
        <f t="shared" si="7"/>
        <v>14144</v>
      </c>
      <c r="Y142" s="23">
        <f t="shared" si="6"/>
        <v>17.694512</v>
      </c>
    </row>
    <row r="143" spans="24:25" x14ac:dyDescent="0.25">
      <c r="X143" s="21">
        <f t="shared" si="7"/>
        <v>14248</v>
      </c>
      <c r="Y143" s="23">
        <f t="shared" si="6"/>
        <v>17.819103999999999</v>
      </c>
    </row>
    <row r="144" spans="24:25" x14ac:dyDescent="0.25">
      <c r="X144" s="21">
        <f t="shared" si="7"/>
        <v>14352</v>
      </c>
      <c r="Y144" s="23">
        <f t="shared" si="6"/>
        <v>17.943695999999999</v>
      </c>
    </row>
    <row r="145" spans="24:25" x14ac:dyDescent="0.25">
      <c r="X145" s="21">
        <f t="shared" si="7"/>
        <v>14456</v>
      </c>
      <c r="Y145" s="23">
        <f t="shared" si="6"/>
        <v>18.068288000000003</v>
      </c>
    </row>
    <row r="146" spans="24:25" x14ac:dyDescent="0.25">
      <c r="X146" s="21">
        <f t="shared" si="7"/>
        <v>14560</v>
      </c>
      <c r="Y146" s="23">
        <f t="shared" si="6"/>
        <v>18.192880000000002</v>
      </c>
    </row>
    <row r="147" spans="24:25" x14ac:dyDescent="0.25">
      <c r="X147" s="21">
        <f t="shared" si="7"/>
        <v>14664</v>
      </c>
      <c r="Y147" s="23">
        <f t="shared" si="6"/>
        <v>18.317472000000002</v>
      </c>
    </row>
    <row r="148" spans="24:25" x14ac:dyDescent="0.25">
      <c r="X148" s="21">
        <f t="shared" si="7"/>
        <v>14768</v>
      </c>
      <c r="Y148" s="23">
        <f t="shared" si="6"/>
        <v>18.442064000000002</v>
      </c>
    </row>
    <row r="149" spans="24:25" x14ac:dyDescent="0.25">
      <c r="X149" s="21">
        <f t="shared" si="7"/>
        <v>14872</v>
      </c>
      <c r="Y149" s="23">
        <f t="shared" si="6"/>
        <v>18.566656000000002</v>
      </c>
    </row>
    <row r="150" spans="24:25" x14ac:dyDescent="0.25">
      <c r="X150" s="21">
        <f t="shared" si="7"/>
        <v>14976</v>
      </c>
      <c r="Y150" s="23">
        <f t="shared" si="6"/>
        <v>18.691248000000002</v>
      </c>
    </row>
    <row r="151" spans="24:25" x14ac:dyDescent="0.25">
      <c r="X151" s="21">
        <f t="shared" si="7"/>
        <v>15080</v>
      </c>
      <c r="Y151" s="23">
        <f t="shared" si="6"/>
        <v>18.815840000000001</v>
      </c>
    </row>
    <row r="152" spans="24:25" x14ac:dyDescent="0.25">
      <c r="X152" s="21">
        <f t="shared" si="7"/>
        <v>15184</v>
      </c>
      <c r="Y152" s="23">
        <f t="shared" si="6"/>
        <v>18.940432000000001</v>
      </c>
    </row>
    <row r="153" spans="24:25" x14ac:dyDescent="0.25">
      <c r="X153" s="21">
        <f t="shared" si="7"/>
        <v>15288</v>
      </c>
      <c r="Y153" s="23">
        <f t="shared" si="6"/>
        <v>19.065024000000001</v>
      </c>
    </row>
    <row r="154" spans="24:25" x14ac:dyDescent="0.25">
      <c r="X154" s="21">
        <f t="shared" si="7"/>
        <v>15392</v>
      </c>
      <c r="Y154" s="23">
        <f t="shared" si="6"/>
        <v>19.189616000000001</v>
      </c>
    </row>
    <row r="155" spans="24:25" x14ac:dyDescent="0.25">
      <c r="X155" s="21">
        <f t="shared" si="7"/>
        <v>15496</v>
      </c>
      <c r="Y155" s="23">
        <f t="shared" si="6"/>
        <v>19.314208000000001</v>
      </c>
    </row>
    <row r="156" spans="24:25" x14ac:dyDescent="0.25">
      <c r="X156" s="21">
        <f t="shared" si="7"/>
        <v>15600</v>
      </c>
      <c r="Y156" s="23">
        <f t="shared" si="6"/>
        <v>19.438800000000001</v>
      </c>
    </row>
    <row r="157" spans="24:25" x14ac:dyDescent="0.25">
      <c r="X157" s="21">
        <f t="shared" si="7"/>
        <v>15704</v>
      </c>
      <c r="Y157" s="23">
        <f t="shared" si="6"/>
        <v>19.563392</v>
      </c>
    </row>
    <row r="158" spans="24:25" x14ac:dyDescent="0.25">
      <c r="X158" s="21">
        <f t="shared" si="7"/>
        <v>15808</v>
      </c>
      <c r="Y158" s="23">
        <f t="shared" si="6"/>
        <v>19.687984</v>
      </c>
    </row>
    <row r="159" spans="24:25" x14ac:dyDescent="0.25">
      <c r="X159" s="21">
        <f t="shared" si="7"/>
        <v>15912</v>
      </c>
      <c r="Y159" s="23">
        <f t="shared" si="6"/>
        <v>19.812576</v>
      </c>
    </row>
    <row r="160" spans="24:25" x14ac:dyDescent="0.25">
      <c r="X160" s="21">
        <f t="shared" si="7"/>
        <v>16016</v>
      </c>
      <c r="Y160" s="23">
        <f t="shared" si="6"/>
        <v>19.937168</v>
      </c>
    </row>
    <row r="161" spans="24:25" x14ac:dyDescent="0.25">
      <c r="X161" s="21">
        <f t="shared" si="7"/>
        <v>16120</v>
      </c>
      <c r="Y161" s="23">
        <f t="shared" si="6"/>
        <v>20.06176</v>
      </c>
    </row>
    <row r="162" spans="24:25" x14ac:dyDescent="0.25">
      <c r="X162" s="21">
        <f t="shared" si="7"/>
        <v>16224</v>
      </c>
      <c r="Y162" s="23">
        <f t="shared" si="6"/>
        <v>20.186351999999999</v>
      </c>
    </row>
    <row r="163" spans="24:25" x14ac:dyDescent="0.25">
      <c r="X163" s="21">
        <f t="shared" si="7"/>
        <v>16328</v>
      </c>
      <c r="Y163" s="23">
        <f t="shared" si="6"/>
        <v>20.310944000000003</v>
      </c>
    </row>
    <row r="164" spans="24:25" x14ac:dyDescent="0.25">
      <c r="X164" s="21">
        <f t="shared" si="7"/>
        <v>16432</v>
      </c>
      <c r="Y164" s="23">
        <f t="shared" si="6"/>
        <v>20.435536000000003</v>
      </c>
    </row>
    <row r="165" spans="24:25" x14ac:dyDescent="0.25">
      <c r="X165" s="21">
        <f t="shared" si="7"/>
        <v>16536</v>
      </c>
      <c r="Y165" s="23">
        <f t="shared" si="6"/>
        <v>20.560128000000002</v>
      </c>
    </row>
    <row r="166" spans="24:25" x14ac:dyDescent="0.25">
      <c r="X166" s="21">
        <f t="shared" si="7"/>
        <v>16640</v>
      </c>
      <c r="Y166" s="23">
        <f t="shared" si="6"/>
        <v>20.684720000000002</v>
      </c>
    </row>
    <row r="167" spans="24:25" x14ac:dyDescent="0.25">
      <c r="X167" s="21">
        <f t="shared" si="7"/>
        <v>16744</v>
      </c>
      <c r="Y167" s="23">
        <f t="shared" si="6"/>
        <v>20.809312000000002</v>
      </c>
    </row>
    <row r="168" spans="24:25" x14ac:dyDescent="0.25">
      <c r="X168" s="21">
        <f t="shared" si="7"/>
        <v>16848</v>
      </c>
      <c r="Y168" s="23">
        <f t="shared" si="6"/>
        <v>20.933904000000002</v>
      </c>
    </row>
    <row r="169" spans="24:25" x14ac:dyDescent="0.25">
      <c r="X169" s="21">
        <f t="shared" si="7"/>
        <v>16952</v>
      </c>
      <c r="Y169" s="23">
        <f t="shared" si="6"/>
        <v>21.058496000000002</v>
      </c>
    </row>
    <row r="170" spans="24:25" x14ac:dyDescent="0.25">
      <c r="X170" s="21">
        <f t="shared" si="7"/>
        <v>17056</v>
      </c>
      <c r="Y170" s="23">
        <f t="shared" si="6"/>
        <v>21.183088000000001</v>
      </c>
    </row>
    <row r="171" spans="24:25" x14ac:dyDescent="0.25">
      <c r="X171" s="21">
        <f t="shared" si="7"/>
        <v>17160</v>
      </c>
      <c r="Y171" s="23">
        <f t="shared" si="6"/>
        <v>21.307680000000001</v>
      </c>
    </row>
    <row r="172" spans="24:25" x14ac:dyDescent="0.25">
      <c r="X172" s="21">
        <f t="shared" si="7"/>
        <v>17264</v>
      </c>
      <c r="Y172" s="23">
        <f t="shared" si="6"/>
        <v>21.432272000000001</v>
      </c>
    </row>
    <row r="173" spans="24:25" x14ac:dyDescent="0.25">
      <c r="X173" s="21">
        <f t="shared" si="7"/>
        <v>17368</v>
      </c>
      <c r="Y173" s="23">
        <f t="shared" si="6"/>
        <v>21.556864000000001</v>
      </c>
    </row>
    <row r="174" spans="24:25" x14ac:dyDescent="0.25">
      <c r="X174" s="21">
        <f t="shared" si="7"/>
        <v>17472</v>
      </c>
      <c r="Y174" s="23">
        <f t="shared" si="6"/>
        <v>21.681456000000001</v>
      </c>
    </row>
    <row r="175" spans="24:25" x14ac:dyDescent="0.25">
      <c r="X175" s="21">
        <f t="shared" si="7"/>
        <v>17576</v>
      </c>
      <c r="Y175" s="23">
        <f t="shared" si="6"/>
        <v>21.806048000000001</v>
      </c>
    </row>
    <row r="176" spans="24:25" x14ac:dyDescent="0.25">
      <c r="X176" s="21">
        <f t="shared" si="7"/>
        <v>17680</v>
      </c>
      <c r="Y176" s="23">
        <f t="shared" si="6"/>
        <v>21.93064</v>
      </c>
    </row>
    <row r="177" spans="24:25" x14ac:dyDescent="0.25">
      <c r="X177" s="21">
        <f t="shared" si="7"/>
        <v>17784</v>
      </c>
      <c r="Y177" s="23">
        <f t="shared" si="6"/>
        <v>22.055232</v>
      </c>
    </row>
    <row r="178" spans="24:25" x14ac:dyDescent="0.25">
      <c r="X178" s="21">
        <f t="shared" si="7"/>
        <v>17888</v>
      </c>
      <c r="Y178" s="23">
        <f t="shared" si="6"/>
        <v>22.179824</v>
      </c>
    </row>
    <row r="179" spans="24:25" x14ac:dyDescent="0.25">
      <c r="X179" s="21">
        <f t="shared" si="7"/>
        <v>17992</v>
      </c>
      <c r="Y179" s="23">
        <f t="shared" si="6"/>
        <v>22.304416</v>
      </c>
    </row>
    <row r="180" spans="24:25" x14ac:dyDescent="0.25">
      <c r="X180" s="21">
        <f t="shared" si="7"/>
        <v>18096</v>
      </c>
      <c r="Y180" s="23">
        <f t="shared" si="6"/>
        <v>22.429008</v>
      </c>
    </row>
    <row r="181" spans="24:25" x14ac:dyDescent="0.25">
      <c r="X181" s="21">
        <f t="shared" si="7"/>
        <v>18200</v>
      </c>
      <c r="Y181" s="23">
        <f t="shared" si="6"/>
        <v>22.553599999999999</v>
      </c>
    </row>
    <row r="182" spans="24:25" x14ac:dyDescent="0.25">
      <c r="X182" s="21">
        <f t="shared" si="7"/>
        <v>18304</v>
      </c>
      <c r="Y182" s="23">
        <f t="shared" si="6"/>
        <v>22.678192000000003</v>
      </c>
    </row>
    <row r="183" spans="24:25" x14ac:dyDescent="0.25">
      <c r="X183" s="21">
        <f t="shared" si="7"/>
        <v>18408</v>
      </c>
      <c r="Y183" s="23">
        <f t="shared" si="6"/>
        <v>22.802784000000003</v>
      </c>
    </row>
    <row r="184" spans="24:25" x14ac:dyDescent="0.25">
      <c r="X184" s="21">
        <f t="shared" si="7"/>
        <v>18512</v>
      </c>
      <c r="Y184" s="23">
        <f t="shared" si="6"/>
        <v>22.927376000000002</v>
      </c>
    </row>
    <row r="185" spans="24:25" x14ac:dyDescent="0.25">
      <c r="X185" s="21">
        <f t="shared" si="7"/>
        <v>18616</v>
      </c>
      <c r="Y185" s="23">
        <f t="shared" si="6"/>
        <v>23.051968000000002</v>
      </c>
    </row>
    <row r="186" spans="24:25" x14ac:dyDescent="0.25">
      <c r="X186" s="21">
        <f t="shared" si="7"/>
        <v>18720</v>
      </c>
      <c r="Y186" s="23">
        <f t="shared" si="6"/>
        <v>23.176560000000002</v>
      </c>
    </row>
    <row r="187" spans="24:25" x14ac:dyDescent="0.25">
      <c r="X187" s="21">
        <f t="shared" si="7"/>
        <v>18824</v>
      </c>
      <c r="Y187" s="23">
        <f t="shared" si="6"/>
        <v>23.301152000000002</v>
      </c>
    </row>
    <row r="188" spans="24:25" x14ac:dyDescent="0.25">
      <c r="X188" s="21">
        <f t="shared" si="7"/>
        <v>18928</v>
      </c>
      <c r="Y188" s="23">
        <f t="shared" si="6"/>
        <v>23.425744000000002</v>
      </c>
    </row>
    <row r="189" spans="24:25" x14ac:dyDescent="0.25">
      <c r="X189" s="21">
        <f t="shared" si="7"/>
        <v>19032</v>
      </c>
      <c r="Y189" s="23">
        <f t="shared" si="6"/>
        <v>23.550336000000001</v>
      </c>
    </row>
    <row r="190" spans="24:25" x14ac:dyDescent="0.25">
      <c r="X190" s="21">
        <f t="shared" si="7"/>
        <v>19136</v>
      </c>
      <c r="Y190" s="23">
        <f t="shared" si="6"/>
        <v>23.674928000000001</v>
      </c>
    </row>
    <row r="191" spans="24:25" x14ac:dyDescent="0.25">
      <c r="X191" s="21">
        <f t="shared" si="7"/>
        <v>19240</v>
      </c>
      <c r="Y191" s="23">
        <f t="shared" si="6"/>
        <v>23.799520000000001</v>
      </c>
    </row>
    <row r="192" spans="24:25" x14ac:dyDescent="0.25">
      <c r="X192" s="21">
        <f t="shared" si="7"/>
        <v>19344</v>
      </c>
      <c r="Y192" s="23">
        <f t="shared" si="6"/>
        <v>23.924112000000001</v>
      </c>
    </row>
    <row r="193" spans="24:25" x14ac:dyDescent="0.25">
      <c r="X193" s="21">
        <f t="shared" si="7"/>
        <v>19448</v>
      </c>
      <c r="Y193" s="23">
        <f t="shared" si="6"/>
        <v>24.048704000000001</v>
      </c>
    </row>
    <row r="194" spans="24:25" x14ac:dyDescent="0.25">
      <c r="X194" s="21">
        <f t="shared" si="7"/>
        <v>19552</v>
      </c>
      <c r="Y194" s="23">
        <f t="shared" si="6"/>
        <v>24.173296000000001</v>
      </c>
    </row>
    <row r="195" spans="24:25" x14ac:dyDescent="0.25">
      <c r="X195" s="21">
        <f t="shared" si="7"/>
        <v>19656</v>
      </c>
      <c r="Y195" s="23">
        <f t="shared" si="6"/>
        <v>24.297888</v>
      </c>
    </row>
    <row r="196" spans="24:25" x14ac:dyDescent="0.25">
      <c r="X196" s="21">
        <f t="shared" si="7"/>
        <v>19760</v>
      </c>
      <c r="Y196" s="23">
        <f t="shared" si="6"/>
        <v>24.42248</v>
      </c>
    </row>
    <row r="197" spans="24:25" x14ac:dyDescent="0.25">
      <c r="X197" s="21">
        <f t="shared" si="7"/>
        <v>19864</v>
      </c>
      <c r="Y197" s="23">
        <f t="shared" si="6"/>
        <v>24.547072</v>
      </c>
    </row>
    <row r="198" spans="24:25" x14ac:dyDescent="0.25">
      <c r="X198" s="21">
        <f t="shared" si="7"/>
        <v>19968</v>
      </c>
      <c r="Y198" s="23">
        <f t="shared" ref="Y198:Y261" si="8">IF($K$24&gt;0,IF(X198&lt;$K$21,$K$20*X198,IF(X198&lt;$K$24,($K$22*X198)+$K$23,($K$25*X198)+$K$26)),IF(X198&lt;$K$21,$K$20*X198,($K$22*X198)+$K$23))</f>
        <v>24.671664</v>
      </c>
    </row>
    <row r="199" spans="24:25" x14ac:dyDescent="0.25">
      <c r="X199" s="21">
        <f t="shared" ref="X199:X262" si="9">X198+$AC$5</f>
        <v>20072</v>
      </c>
      <c r="Y199" s="23">
        <f t="shared" si="8"/>
        <v>24.796256</v>
      </c>
    </row>
    <row r="200" spans="24:25" x14ac:dyDescent="0.25">
      <c r="X200" s="21">
        <f t="shared" si="9"/>
        <v>20176</v>
      </c>
      <c r="Y200" s="23">
        <f t="shared" si="8"/>
        <v>24.920848000000003</v>
      </c>
    </row>
    <row r="201" spans="24:25" x14ac:dyDescent="0.25">
      <c r="X201" s="21">
        <f t="shared" si="9"/>
        <v>20280</v>
      </c>
      <c r="Y201" s="23">
        <f t="shared" si="8"/>
        <v>25.045440000000003</v>
      </c>
    </row>
    <row r="202" spans="24:25" x14ac:dyDescent="0.25">
      <c r="X202" s="21">
        <f t="shared" si="9"/>
        <v>20384</v>
      </c>
      <c r="Y202" s="23">
        <f t="shared" si="8"/>
        <v>25.170032000000003</v>
      </c>
    </row>
    <row r="203" spans="24:25" x14ac:dyDescent="0.25">
      <c r="X203" s="21">
        <f t="shared" si="9"/>
        <v>20488</v>
      </c>
      <c r="Y203" s="23">
        <f t="shared" si="8"/>
        <v>25.294624000000002</v>
      </c>
    </row>
    <row r="204" spans="24:25" x14ac:dyDescent="0.25">
      <c r="X204" s="21">
        <f t="shared" si="9"/>
        <v>20592</v>
      </c>
      <c r="Y204" s="23">
        <f t="shared" si="8"/>
        <v>25.419216000000002</v>
      </c>
    </row>
    <row r="205" spans="24:25" x14ac:dyDescent="0.25">
      <c r="X205" s="21">
        <f t="shared" si="9"/>
        <v>20696</v>
      </c>
      <c r="Y205" s="23">
        <f t="shared" si="8"/>
        <v>25.543808000000002</v>
      </c>
    </row>
    <row r="206" spans="24:25" x14ac:dyDescent="0.25">
      <c r="X206" s="21">
        <f t="shared" si="9"/>
        <v>20800</v>
      </c>
      <c r="Y206" s="23">
        <f t="shared" si="8"/>
        <v>25.668400000000002</v>
      </c>
    </row>
    <row r="207" spans="24:25" x14ac:dyDescent="0.25">
      <c r="X207" s="21">
        <f t="shared" si="9"/>
        <v>20904</v>
      </c>
      <c r="Y207" s="23">
        <f t="shared" si="8"/>
        <v>25.792992000000002</v>
      </c>
    </row>
    <row r="208" spans="24:25" x14ac:dyDescent="0.25">
      <c r="X208" s="21">
        <f t="shared" si="9"/>
        <v>21008</v>
      </c>
      <c r="Y208" s="23">
        <f t="shared" si="8"/>
        <v>25.917584000000002</v>
      </c>
    </row>
    <row r="209" spans="24:25" x14ac:dyDescent="0.25">
      <c r="X209" s="21">
        <f t="shared" si="9"/>
        <v>21112</v>
      </c>
      <c r="Y209" s="23">
        <f t="shared" si="8"/>
        <v>26.042176000000001</v>
      </c>
    </row>
    <row r="210" spans="24:25" x14ac:dyDescent="0.25">
      <c r="X210" s="21">
        <f t="shared" si="9"/>
        <v>21216</v>
      </c>
      <c r="Y210" s="23">
        <f t="shared" si="8"/>
        <v>26.166768000000001</v>
      </c>
    </row>
    <row r="211" spans="24:25" x14ac:dyDescent="0.25">
      <c r="X211" s="21">
        <f t="shared" si="9"/>
        <v>21320</v>
      </c>
      <c r="Y211" s="23">
        <f t="shared" si="8"/>
        <v>26.291360000000001</v>
      </c>
    </row>
    <row r="212" spans="24:25" x14ac:dyDescent="0.25">
      <c r="X212" s="21">
        <f t="shared" si="9"/>
        <v>21424</v>
      </c>
      <c r="Y212" s="23">
        <f t="shared" si="8"/>
        <v>26.415952000000001</v>
      </c>
    </row>
    <row r="213" spans="24:25" x14ac:dyDescent="0.25">
      <c r="X213" s="21">
        <f t="shared" si="9"/>
        <v>21528</v>
      </c>
      <c r="Y213" s="23">
        <f t="shared" si="8"/>
        <v>26.540544000000001</v>
      </c>
    </row>
    <row r="214" spans="24:25" x14ac:dyDescent="0.25">
      <c r="X214" s="21">
        <f t="shared" si="9"/>
        <v>21632</v>
      </c>
      <c r="Y214" s="23">
        <f t="shared" si="8"/>
        <v>26.665136</v>
      </c>
    </row>
    <row r="215" spans="24:25" x14ac:dyDescent="0.25">
      <c r="X215" s="21">
        <f t="shared" si="9"/>
        <v>21736</v>
      </c>
      <c r="Y215" s="23">
        <f t="shared" si="8"/>
        <v>26.789728</v>
      </c>
    </row>
    <row r="216" spans="24:25" x14ac:dyDescent="0.25">
      <c r="X216" s="21">
        <f t="shared" si="9"/>
        <v>21840</v>
      </c>
      <c r="Y216" s="23">
        <f t="shared" si="8"/>
        <v>26.91432</v>
      </c>
    </row>
    <row r="217" spans="24:25" x14ac:dyDescent="0.25">
      <c r="X217" s="21">
        <f t="shared" si="9"/>
        <v>21944</v>
      </c>
      <c r="Y217" s="23">
        <f t="shared" si="8"/>
        <v>27.038912</v>
      </c>
    </row>
    <row r="218" spans="24:25" x14ac:dyDescent="0.25">
      <c r="X218" s="21">
        <f t="shared" si="9"/>
        <v>22048</v>
      </c>
      <c r="Y218" s="23">
        <f t="shared" si="8"/>
        <v>27.163504</v>
      </c>
    </row>
    <row r="219" spans="24:25" x14ac:dyDescent="0.25">
      <c r="X219" s="21">
        <f t="shared" si="9"/>
        <v>22152</v>
      </c>
      <c r="Y219" s="23">
        <f t="shared" si="8"/>
        <v>27.288096000000003</v>
      </c>
    </row>
    <row r="220" spans="24:25" x14ac:dyDescent="0.25">
      <c r="X220" s="21">
        <f t="shared" si="9"/>
        <v>22256</v>
      </c>
      <c r="Y220" s="23">
        <f t="shared" si="8"/>
        <v>27.412688000000003</v>
      </c>
    </row>
    <row r="221" spans="24:25" x14ac:dyDescent="0.25">
      <c r="X221" s="21">
        <f t="shared" si="9"/>
        <v>22360</v>
      </c>
      <c r="Y221" s="23">
        <f t="shared" si="8"/>
        <v>27.537280000000003</v>
      </c>
    </row>
    <row r="222" spans="24:25" x14ac:dyDescent="0.25">
      <c r="X222" s="21">
        <f t="shared" si="9"/>
        <v>22464</v>
      </c>
      <c r="Y222" s="23">
        <f t="shared" si="8"/>
        <v>27.661872000000002</v>
      </c>
    </row>
    <row r="223" spans="24:25" x14ac:dyDescent="0.25">
      <c r="X223" s="21">
        <f t="shared" si="9"/>
        <v>22568</v>
      </c>
      <c r="Y223" s="23">
        <f t="shared" si="8"/>
        <v>27.786464000000002</v>
      </c>
    </row>
    <row r="224" spans="24:25" x14ac:dyDescent="0.25">
      <c r="X224" s="21">
        <f t="shared" si="9"/>
        <v>22672</v>
      </c>
      <c r="Y224" s="23">
        <f t="shared" si="8"/>
        <v>27.911056000000002</v>
      </c>
    </row>
    <row r="225" spans="24:25" x14ac:dyDescent="0.25">
      <c r="X225" s="21">
        <f t="shared" si="9"/>
        <v>22776</v>
      </c>
      <c r="Y225" s="23">
        <f t="shared" si="8"/>
        <v>28.035648000000002</v>
      </c>
    </row>
    <row r="226" spans="24:25" x14ac:dyDescent="0.25">
      <c r="X226" s="21">
        <f t="shared" si="9"/>
        <v>22880</v>
      </c>
      <c r="Y226" s="23">
        <f t="shared" si="8"/>
        <v>28.160240000000002</v>
      </c>
    </row>
    <row r="227" spans="24:25" x14ac:dyDescent="0.25">
      <c r="X227" s="21">
        <f t="shared" si="9"/>
        <v>22984</v>
      </c>
      <c r="Y227" s="23">
        <f t="shared" si="8"/>
        <v>28.284832000000002</v>
      </c>
    </row>
    <row r="228" spans="24:25" x14ac:dyDescent="0.25">
      <c r="X228" s="21">
        <f t="shared" si="9"/>
        <v>23088</v>
      </c>
      <c r="Y228" s="23">
        <f t="shared" si="8"/>
        <v>28.409424000000001</v>
      </c>
    </row>
    <row r="229" spans="24:25" x14ac:dyDescent="0.25">
      <c r="X229" s="21">
        <f t="shared" si="9"/>
        <v>23192</v>
      </c>
      <c r="Y229" s="23">
        <f t="shared" si="8"/>
        <v>28.534016000000001</v>
      </c>
    </row>
    <row r="230" spans="24:25" x14ac:dyDescent="0.25">
      <c r="X230" s="21">
        <f t="shared" si="9"/>
        <v>23296</v>
      </c>
      <c r="Y230" s="23">
        <f t="shared" si="8"/>
        <v>28.658608000000001</v>
      </c>
    </row>
    <row r="231" spans="24:25" x14ac:dyDescent="0.25">
      <c r="X231" s="21">
        <f t="shared" si="9"/>
        <v>23400</v>
      </c>
      <c r="Y231" s="23">
        <f t="shared" si="8"/>
        <v>28.783200000000001</v>
      </c>
    </row>
    <row r="232" spans="24:25" x14ac:dyDescent="0.25">
      <c r="X232" s="21">
        <f t="shared" si="9"/>
        <v>23504</v>
      </c>
      <c r="Y232" s="23">
        <f t="shared" si="8"/>
        <v>28.907792000000001</v>
      </c>
    </row>
    <row r="233" spans="24:25" x14ac:dyDescent="0.25">
      <c r="X233" s="21">
        <f t="shared" si="9"/>
        <v>23608</v>
      </c>
      <c r="Y233" s="23">
        <f t="shared" si="8"/>
        <v>29.032384</v>
      </c>
    </row>
    <row r="234" spans="24:25" x14ac:dyDescent="0.25">
      <c r="X234" s="21">
        <f t="shared" si="9"/>
        <v>23712</v>
      </c>
      <c r="Y234" s="23">
        <f t="shared" si="8"/>
        <v>29.156976</v>
      </c>
    </row>
    <row r="235" spans="24:25" x14ac:dyDescent="0.25">
      <c r="X235" s="21">
        <f t="shared" si="9"/>
        <v>23816</v>
      </c>
      <c r="Y235" s="23">
        <f t="shared" si="8"/>
        <v>29.281568</v>
      </c>
    </row>
    <row r="236" spans="24:25" x14ac:dyDescent="0.25">
      <c r="X236" s="21">
        <f t="shared" si="9"/>
        <v>23920</v>
      </c>
      <c r="Y236" s="23">
        <f t="shared" si="8"/>
        <v>29.40616</v>
      </c>
    </row>
    <row r="237" spans="24:25" x14ac:dyDescent="0.25">
      <c r="X237" s="21">
        <f t="shared" si="9"/>
        <v>24024</v>
      </c>
      <c r="Y237" s="23">
        <f t="shared" si="8"/>
        <v>29.530752000000003</v>
      </c>
    </row>
    <row r="238" spans="24:25" x14ac:dyDescent="0.25">
      <c r="X238" s="21">
        <f t="shared" si="9"/>
        <v>24128</v>
      </c>
      <c r="Y238" s="23">
        <f t="shared" si="8"/>
        <v>29.655344000000003</v>
      </c>
    </row>
    <row r="239" spans="24:25" x14ac:dyDescent="0.25">
      <c r="X239" s="21">
        <f t="shared" si="9"/>
        <v>24232</v>
      </c>
      <c r="Y239" s="23">
        <f t="shared" si="8"/>
        <v>29.779936000000003</v>
      </c>
    </row>
    <row r="240" spans="24:25" x14ac:dyDescent="0.25">
      <c r="X240" s="21">
        <f t="shared" si="9"/>
        <v>24336</v>
      </c>
      <c r="Y240" s="23">
        <f t="shared" si="8"/>
        <v>29.904528000000003</v>
      </c>
    </row>
    <row r="241" spans="24:25" x14ac:dyDescent="0.25">
      <c r="X241" s="21">
        <f t="shared" si="9"/>
        <v>24440</v>
      </c>
      <c r="Y241" s="23">
        <f t="shared" si="8"/>
        <v>30.029120000000002</v>
      </c>
    </row>
    <row r="242" spans="24:25" x14ac:dyDescent="0.25">
      <c r="X242" s="21">
        <f t="shared" si="9"/>
        <v>24544</v>
      </c>
      <c r="Y242" s="23">
        <f t="shared" si="8"/>
        <v>30.153712000000002</v>
      </c>
    </row>
    <row r="243" spans="24:25" x14ac:dyDescent="0.25">
      <c r="X243" s="21">
        <f t="shared" si="9"/>
        <v>24648</v>
      </c>
      <c r="Y243" s="23">
        <f t="shared" si="8"/>
        <v>30.278304000000002</v>
      </c>
    </row>
    <row r="244" spans="24:25" x14ac:dyDescent="0.25">
      <c r="X244" s="21">
        <f t="shared" si="9"/>
        <v>24752</v>
      </c>
      <c r="Y244" s="23">
        <f t="shared" si="8"/>
        <v>30.402896000000002</v>
      </c>
    </row>
    <row r="245" spans="24:25" x14ac:dyDescent="0.25">
      <c r="X245" s="21">
        <f t="shared" si="9"/>
        <v>24856</v>
      </c>
      <c r="Y245" s="23">
        <f t="shared" si="8"/>
        <v>30.527488000000002</v>
      </c>
    </row>
    <row r="246" spans="24:25" x14ac:dyDescent="0.25">
      <c r="X246" s="21">
        <f t="shared" si="9"/>
        <v>24960</v>
      </c>
      <c r="Y246" s="23">
        <f t="shared" si="8"/>
        <v>30.652080000000002</v>
      </c>
    </row>
    <row r="247" spans="24:25" x14ac:dyDescent="0.25">
      <c r="X247" s="21">
        <f t="shared" si="9"/>
        <v>25064</v>
      </c>
      <c r="Y247" s="23">
        <f t="shared" si="8"/>
        <v>30.776672000000001</v>
      </c>
    </row>
    <row r="248" spans="24:25" x14ac:dyDescent="0.25">
      <c r="X248" s="21">
        <f t="shared" si="9"/>
        <v>25168</v>
      </c>
      <c r="Y248" s="23">
        <f t="shared" si="8"/>
        <v>30.901264000000001</v>
      </c>
    </row>
    <row r="249" spans="24:25" x14ac:dyDescent="0.25">
      <c r="X249" s="21">
        <f t="shared" si="9"/>
        <v>25272</v>
      </c>
      <c r="Y249" s="23">
        <f t="shared" si="8"/>
        <v>31.025856000000001</v>
      </c>
    </row>
    <row r="250" spans="24:25" x14ac:dyDescent="0.25">
      <c r="X250" s="21">
        <f t="shared" si="9"/>
        <v>25376</v>
      </c>
      <c r="Y250" s="23">
        <f t="shared" si="8"/>
        <v>31.150448000000001</v>
      </c>
    </row>
    <row r="251" spans="24:25" x14ac:dyDescent="0.25">
      <c r="X251" s="21">
        <f t="shared" si="9"/>
        <v>25480</v>
      </c>
      <c r="Y251" s="23">
        <f t="shared" si="8"/>
        <v>31.275040000000001</v>
      </c>
    </row>
    <row r="252" spans="24:25" x14ac:dyDescent="0.25">
      <c r="X252" s="21">
        <f t="shared" si="9"/>
        <v>25584</v>
      </c>
      <c r="Y252" s="23">
        <f t="shared" si="8"/>
        <v>31.399632</v>
      </c>
    </row>
    <row r="253" spans="24:25" x14ac:dyDescent="0.25">
      <c r="X253" s="21">
        <f t="shared" si="9"/>
        <v>25688</v>
      </c>
      <c r="Y253" s="23">
        <f t="shared" si="8"/>
        <v>31.524224</v>
      </c>
    </row>
    <row r="254" spans="24:25" x14ac:dyDescent="0.25">
      <c r="X254" s="21">
        <f t="shared" si="9"/>
        <v>25792</v>
      </c>
      <c r="Y254" s="23">
        <f t="shared" si="8"/>
        <v>31.648816</v>
      </c>
    </row>
    <row r="255" spans="24:25" x14ac:dyDescent="0.25">
      <c r="X255" s="21">
        <f t="shared" si="9"/>
        <v>25896</v>
      </c>
      <c r="Y255" s="23">
        <f t="shared" si="8"/>
        <v>31.773408</v>
      </c>
    </row>
    <row r="256" spans="24:25" x14ac:dyDescent="0.25">
      <c r="X256" s="21">
        <f t="shared" si="9"/>
        <v>26000</v>
      </c>
      <c r="Y256" s="23">
        <f t="shared" si="8"/>
        <v>31.898000000000003</v>
      </c>
    </row>
    <row r="257" spans="24:25" x14ac:dyDescent="0.25">
      <c r="X257" s="21">
        <f t="shared" si="9"/>
        <v>26104</v>
      </c>
      <c r="Y257" s="23">
        <f t="shared" si="8"/>
        <v>32.022592000000003</v>
      </c>
    </row>
    <row r="258" spans="24:25" x14ac:dyDescent="0.25">
      <c r="X258" s="21">
        <f t="shared" si="9"/>
        <v>26208</v>
      </c>
      <c r="Y258" s="23">
        <f t="shared" si="8"/>
        <v>32.147184000000003</v>
      </c>
    </row>
    <row r="259" spans="24:25" x14ac:dyDescent="0.25">
      <c r="X259" s="21">
        <f t="shared" si="9"/>
        <v>26312</v>
      </c>
      <c r="Y259" s="23">
        <f t="shared" si="8"/>
        <v>32.271776000000003</v>
      </c>
    </row>
    <row r="260" spans="24:25" x14ac:dyDescent="0.25">
      <c r="X260" s="21">
        <f t="shared" si="9"/>
        <v>26416</v>
      </c>
      <c r="Y260" s="23">
        <f t="shared" si="8"/>
        <v>32.396368000000002</v>
      </c>
    </row>
    <row r="261" spans="24:25" x14ac:dyDescent="0.25">
      <c r="X261" s="21">
        <f t="shared" si="9"/>
        <v>26520</v>
      </c>
      <c r="Y261" s="23">
        <f t="shared" si="8"/>
        <v>32.520960000000002</v>
      </c>
    </row>
    <row r="262" spans="24:25" x14ac:dyDescent="0.25">
      <c r="X262" s="21">
        <f t="shared" si="9"/>
        <v>26624</v>
      </c>
      <c r="Y262" s="23">
        <f t="shared" ref="Y262:Y325" si="10">IF($K$24&gt;0,IF(X262&lt;$K$21,$K$20*X262,IF(X262&lt;$K$24,($K$22*X262)+$K$23,($K$25*X262)+$K$26)),IF(X262&lt;$K$21,$K$20*X262,($K$22*X262)+$K$23))</f>
        <v>32.645552000000002</v>
      </c>
    </row>
    <row r="263" spans="24:25" x14ac:dyDescent="0.25">
      <c r="X263" s="21">
        <f t="shared" ref="X263:X326" si="11">X262+$AC$5</f>
        <v>26728</v>
      </c>
      <c r="Y263" s="23">
        <f t="shared" si="10"/>
        <v>32.770144000000002</v>
      </c>
    </row>
    <row r="264" spans="24:25" x14ac:dyDescent="0.25">
      <c r="X264" s="21">
        <f t="shared" si="11"/>
        <v>26832</v>
      </c>
      <c r="Y264" s="23">
        <f t="shared" si="10"/>
        <v>32.894736000000002</v>
      </c>
    </row>
    <row r="265" spans="24:25" x14ac:dyDescent="0.25">
      <c r="X265" s="21">
        <f t="shared" si="11"/>
        <v>26936</v>
      </c>
      <c r="Y265" s="23">
        <f t="shared" si="10"/>
        <v>33.019328000000002</v>
      </c>
    </row>
    <row r="266" spans="24:25" x14ac:dyDescent="0.25">
      <c r="X266" s="21">
        <f t="shared" si="11"/>
        <v>27040</v>
      </c>
      <c r="Y266" s="23">
        <f t="shared" si="10"/>
        <v>33.143920000000001</v>
      </c>
    </row>
    <row r="267" spans="24:25" x14ac:dyDescent="0.25">
      <c r="X267" s="21">
        <f t="shared" si="11"/>
        <v>27144</v>
      </c>
      <c r="Y267" s="23">
        <f t="shared" si="10"/>
        <v>33.268512000000001</v>
      </c>
    </row>
    <row r="268" spans="24:25" x14ac:dyDescent="0.25">
      <c r="X268" s="21">
        <f t="shared" si="11"/>
        <v>27248</v>
      </c>
      <c r="Y268" s="23">
        <f t="shared" si="10"/>
        <v>33.393104000000001</v>
      </c>
    </row>
    <row r="269" spans="24:25" x14ac:dyDescent="0.25">
      <c r="X269" s="21">
        <f t="shared" si="11"/>
        <v>27352</v>
      </c>
      <c r="Y269" s="23">
        <f t="shared" si="10"/>
        <v>33.517696000000001</v>
      </c>
    </row>
    <row r="270" spans="24:25" x14ac:dyDescent="0.25">
      <c r="X270" s="21">
        <f t="shared" si="11"/>
        <v>27456</v>
      </c>
      <c r="Y270" s="23">
        <f t="shared" si="10"/>
        <v>33.642288000000001</v>
      </c>
    </row>
    <row r="271" spans="24:25" x14ac:dyDescent="0.25">
      <c r="X271" s="21">
        <f t="shared" si="11"/>
        <v>27560</v>
      </c>
      <c r="Y271" s="23">
        <f t="shared" si="10"/>
        <v>33.76688</v>
      </c>
    </row>
    <row r="272" spans="24:25" x14ac:dyDescent="0.25">
      <c r="X272" s="21">
        <f t="shared" si="11"/>
        <v>27664</v>
      </c>
      <c r="Y272" s="23">
        <f t="shared" si="10"/>
        <v>33.891472</v>
      </c>
    </row>
    <row r="273" spans="24:25" x14ac:dyDescent="0.25">
      <c r="X273" s="21">
        <f t="shared" si="11"/>
        <v>27768</v>
      </c>
      <c r="Y273" s="23">
        <f t="shared" si="10"/>
        <v>34.016064</v>
      </c>
    </row>
    <row r="274" spans="24:25" x14ac:dyDescent="0.25">
      <c r="X274" s="21">
        <f t="shared" si="11"/>
        <v>27872</v>
      </c>
      <c r="Y274" s="23">
        <f t="shared" si="10"/>
        <v>34.140656</v>
      </c>
    </row>
    <row r="275" spans="24:25" x14ac:dyDescent="0.25">
      <c r="X275" s="21">
        <f t="shared" si="11"/>
        <v>27976</v>
      </c>
      <c r="Y275" s="23">
        <f t="shared" si="10"/>
        <v>34.265248</v>
      </c>
    </row>
    <row r="276" spans="24:25" x14ac:dyDescent="0.25">
      <c r="X276" s="21">
        <f t="shared" si="11"/>
        <v>28080</v>
      </c>
      <c r="Y276" s="23">
        <f t="shared" si="10"/>
        <v>34.38984</v>
      </c>
    </row>
    <row r="277" spans="24:25" x14ac:dyDescent="0.25">
      <c r="X277" s="21">
        <f t="shared" si="11"/>
        <v>28184</v>
      </c>
      <c r="Y277" s="23">
        <f t="shared" si="10"/>
        <v>34.514431999999999</v>
      </c>
    </row>
    <row r="278" spans="24:25" x14ac:dyDescent="0.25">
      <c r="X278" s="21">
        <f t="shared" si="11"/>
        <v>28288</v>
      </c>
      <c r="Y278" s="23">
        <f t="shared" si="10"/>
        <v>34.639023999999999</v>
      </c>
    </row>
    <row r="279" spans="24:25" x14ac:dyDescent="0.25">
      <c r="X279" s="21">
        <f t="shared" si="11"/>
        <v>28392</v>
      </c>
      <c r="Y279" s="23">
        <f t="shared" si="10"/>
        <v>34.763615999999999</v>
      </c>
    </row>
    <row r="280" spans="24:25" x14ac:dyDescent="0.25">
      <c r="X280" s="21">
        <f t="shared" si="11"/>
        <v>28496</v>
      </c>
      <c r="Y280" s="23">
        <f t="shared" si="10"/>
        <v>34.888207999999999</v>
      </c>
    </row>
    <row r="281" spans="24:25" x14ac:dyDescent="0.25">
      <c r="X281" s="21">
        <f t="shared" si="11"/>
        <v>28600</v>
      </c>
      <c r="Y281" s="23">
        <f t="shared" si="10"/>
        <v>35.012799999999999</v>
      </c>
    </row>
    <row r="282" spans="24:25" x14ac:dyDescent="0.25">
      <c r="X282" s="21">
        <f t="shared" si="11"/>
        <v>28704</v>
      </c>
      <c r="Y282" s="23">
        <f t="shared" si="10"/>
        <v>35.137391999999998</v>
      </c>
    </row>
    <row r="283" spans="24:25" x14ac:dyDescent="0.25">
      <c r="X283" s="21">
        <f t="shared" si="11"/>
        <v>28808</v>
      </c>
      <c r="Y283" s="23">
        <f t="shared" si="10"/>
        <v>35.261984000000005</v>
      </c>
    </row>
    <row r="284" spans="24:25" x14ac:dyDescent="0.25">
      <c r="X284" s="21">
        <f t="shared" si="11"/>
        <v>28912</v>
      </c>
      <c r="Y284" s="23">
        <f t="shared" si="10"/>
        <v>35.386576000000005</v>
      </c>
    </row>
    <row r="285" spans="24:25" x14ac:dyDescent="0.25">
      <c r="X285" s="21">
        <f t="shared" si="11"/>
        <v>29016</v>
      </c>
      <c r="Y285" s="23">
        <f t="shared" si="10"/>
        <v>35.511168000000005</v>
      </c>
    </row>
    <row r="286" spans="24:25" x14ac:dyDescent="0.25">
      <c r="X286" s="21">
        <f t="shared" si="11"/>
        <v>29120</v>
      </c>
      <c r="Y286" s="23">
        <f t="shared" si="10"/>
        <v>35.635760000000005</v>
      </c>
    </row>
    <row r="287" spans="24:25" x14ac:dyDescent="0.25">
      <c r="X287" s="21">
        <f t="shared" si="11"/>
        <v>29224</v>
      </c>
      <c r="Y287" s="23">
        <f t="shared" si="10"/>
        <v>35.760352000000005</v>
      </c>
    </row>
    <row r="288" spans="24:25" x14ac:dyDescent="0.25">
      <c r="X288" s="21">
        <f t="shared" si="11"/>
        <v>29328</v>
      </c>
      <c r="Y288" s="23">
        <f t="shared" si="10"/>
        <v>35.884944000000004</v>
      </c>
    </row>
    <row r="289" spans="24:25" x14ac:dyDescent="0.25">
      <c r="X289" s="21">
        <f t="shared" si="11"/>
        <v>29432</v>
      </c>
      <c r="Y289" s="23">
        <f t="shared" si="10"/>
        <v>36.009536000000004</v>
      </c>
    </row>
    <row r="290" spans="24:25" x14ac:dyDescent="0.25">
      <c r="X290" s="21">
        <f t="shared" si="11"/>
        <v>29536</v>
      </c>
      <c r="Y290" s="23">
        <f t="shared" si="10"/>
        <v>36.134128000000004</v>
      </c>
    </row>
    <row r="291" spans="24:25" x14ac:dyDescent="0.25">
      <c r="X291" s="21">
        <f t="shared" si="11"/>
        <v>29640</v>
      </c>
      <c r="Y291" s="23">
        <f t="shared" si="10"/>
        <v>36.258720000000004</v>
      </c>
    </row>
    <row r="292" spans="24:25" x14ac:dyDescent="0.25">
      <c r="X292" s="21">
        <f t="shared" si="11"/>
        <v>29744</v>
      </c>
      <c r="Y292" s="23">
        <f t="shared" si="10"/>
        <v>36.383312000000004</v>
      </c>
    </row>
    <row r="293" spans="24:25" x14ac:dyDescent="0.25">
      <c r="X293" s="21">
        <f t="shared" si="11"/>
        <v>29848</v>
      </c>
      <c r="Y293" s="23">
        <f t="shared" si="10"/>
        <v>36.507904000000003</v>
      </c>
    </row>
    <row r="294" spans="24:25" x14ac:dyDescent="0.25">
      <c r="X294" s="21">
        <f t="shared" si="11"/>
        <v>29952</v>
      </c>
      <c r="Y294" s="23">
        <f t="shared" si="10"/>
        <v>36.632496000000003</v>
      </c>
    </row>
    <row r="295" spans="24:25" x14ac:dyDescent="0.25">
      <c r="X295" s="21">
        <f t="shared" si="11"/>
        <v>30056</v>
      </c>
      <c r="Y295" s="23">
        <f t="shared" si="10"/>
        <v>36.757088000000003</v>
      </c>
    </row>
    <row r="296" spans="24:25" x14ac:dyDescent="0.25">
      <c r="X296" s="21">
        <f t="shared" si="11"/>
        <v>30160</v>
      </c>
      <c r="Y296" s="23">
        <f t="shared" si="10"/>
        <v>36.881680000000003</v>
      </c>
    </row>
    <row r="297" spans="24:25" x14ac:dyDescent="0.25">
      <c r="X297" s="21">
        <f t="shared" si="11"/>
        <v>30264</v>
      </c>
      <c r="Y297" s="23">
        <f t="shared" si="10"/>
        <v>37.006272000000003</v>
      </c>
    </row>
    <row r="298" spans="24:25" x14ac:dyDescent="0.25">
      <c r="X298" s="21">
        <f t="shared" si="11"/>
        <v>30368</v>
      </c>
      <c r="Y298" s="23">
        <f t="shared" si="10"/>
        <v>37.130864000000003</v>
      </c>
    </row>
    <row r="299" spans="24:25" x14ac:dyDescent="0.25">
      <c r="X299" s="21">
        <f t="shared" si="11"/>
        <v>30472</v>
      </c>
      <c r="Y299" s="23">
        <f t="shared" si="10"/>
        <v>37.255456000000002</v>
      </c>
    </row>
    <row r="300" spans="24:25" x14ac:dyDescent="0.25">
      <c r="X300" s="21">
        <f t="shared" si="11"/>
        <v>30576</v>
      </c>
      <c r="Y300" s="23">
        <f t="shared" si="10"/>
        <v>37.380048000000002</v>
      </c>
    </row>
    <row r="301" spans="24:25" x14ac:dyDescent="0.25">
      <c r="X301" s="21">
        <f t="shared" si="11"/>
        <v>30680</v>
      </c>
      <c r="Y301" s="23">
        <f t="shared" si="10"/>
        <v>37.504640000000002</v>
      </c>
    </row>
    <row r="302" spans="24:25" x14ac:dyDescent="0.25">
      <c r="X302" s="21">
        <f t="shared" si="11"/>
        <v>30784</v>
      </c>
      <c r="Y302" s="23">
        <f t="shared" si="10"/>
        <v>37.629232000000002</v>
      </c>
    </row>
    <row r="303" spans="24:25" x14ac:dyDescent="0.25">
      <c r="X303" s="21">
        <f t="shared" si="11"/>
        <v>30888</v>
      </c>
      <c r="Y303" s="23">
        <f t="shared" si="10"/>
        <v>37.753824000000002</v>
      </c>
    </row>
    <row r="304" spans="24:25" x14ac:dyDescent="0.25">
      <c r="X304" s="21">
        <f t="shared" si="11"/>
        <v>30992</v>
      </c>
      <c r="Y304" s="23">
        <f t="shared" si="10"/>
        <v>37.878416000000001</v>
      </c>
    </row>
    <row r="305" spans="24:25" x14ac:dyDescent="0.25">
      <c r="X305" s="21">
        <f t="shared" si="11"/>
        <v>31096</v>
      </c>
      <c r="Y305" s="23">
        <f t="shared" si="10"/>
        <v>38.003008000000001</v>
      </c>
    </row>
    <row r="306" spans="24:25" x14ac:dyDescent="0.25">
      <c r="X306" s="21">
        <f t="shared" si="11"/>
        <v>31200</v>
      </c>
      <c r="Y306" s="23">
        <f t="shared" si="10"/>
        <v>38.127600000000001</v>
      </c>
    </row>
    <row r="307" spans="24:25" x14ac:dyDescent="0.25">
      <c r="X307" s="21">
        <f t="shared" si="11"/>
        <v>31304</v>
      </c>
      <c r="Y307" s="23">
        <f t="shared" si="10"/>
        <v>38.252192000000001</v>
      </c>
    </row>
    <row r="308" spans="24:25" x14ac:dyDescent="0.25">
      <c r="X308" s="21">
        <f t="shared" si="11"/>
        <v>31408</v>
      </c>
      <c r="Y308" s="23">
        <f t="shared" si="10"/>
        <v>38.376784000000001</v>
      </c>
    </row>
    <row r="309" spans="24:25" x14ac:dyDescent="0.25">
      <c r="X309" s="21">
        <f t="shared" si="11"/>
        <v>31512</v>
      </c>
      <c r="Y309" s="23">
        <f t="shared" si="10"/>
        <v>38.501376</v>
      </c>
    </row>
    <row r="310" spans="24:25" x14ac:dyDescent="0.25">
      <c r="X310" s="21">
        <f t="shared" si="11"/>
        <v>31616</v>
      </c>
      <c r="Y310" s="23">
        <f t="shared" si="10"/>
        <v>38.625968</v>
      </c>
    </row>
    <row r="311" spans="24:25" x14ac:dyDescent="0.25">
      <c r="X311" s="21">
        <f t="shared" si="11"/>
        <v>31720</v>
      </c>
      <c r="Y311" s="23">
        <f t="shared" si="10"/>
        <v>38.75056</v>
      </c>
    </row>
    <row r="312" spans="24:25" x14ac:dyDescent="0.25">
      <c r="X312" s="21">
        <f t="shared" si="11"/>
        <v>31824</v>
      </c>
      <c r="Y312" s="23">
        <f t="shared" si="10"/>
        <v>38.875152</v>
      </c>
    </row>
    <row r="313" spans="24:25" x14ac:dyDescent="0.25">
      <c r="X313" s="21">
        <f t="shared" si="11"/>
        <v>31928</v>
      </c>
      <c r="Y313" s="23">
        <f t="shared" si="10"/>
        <v>38.999744</v>
      </c>
    </row>
    <row r="314" spans="24:25" x14ac:dyDescent="0.25">
      <c r="X314" s="21">
        <f t="shared" si="11"/>
        <v>32032</v>
      </c>
      <c r="Y314" s="23">
        <f t="shared" si="10"/>
        <v>39.124336</v>
      </c>
    </row>
    <row r="315" spans="24:25" x14ac:dyDescent="0.25">
      <c r="X315" s="21">
        <f t="shared" si="11"/>
        <v>32136</v>
      </c>
      <c r="Y315" s="23">
        <f t="shared" si="10"/>
        <v>39.248927999999999</v>
      </c>
    </row>
    <row r="316" spans="24:25" x14ac:dyDescent="0.25">
      <c r="X316" s="21">
        <f t="shared" si="11"/>
        <v>32240</v>
      </c>
      <c r="Y316" s="23">
        <f t="shared" si="10"/>
        <v>39.373519999999999</v>
      </c>
    </row>
    <row r="317" spans="24:25" x14ac:dyDescent="0.25">
      <c r="X317" s="21">
        <f t="shared" si="11"/>
        <v>32344</v>
      </c>
      <c r="Y317" s="23">
        <f t="shared" si="10"/>
        <v>39.498111999999999</v>
      </c>
    </row>
    <row r="318" spans="24:25" x14ac:dyDescent="0.25">
      <c r="X318" s="21">
        <f t="shared" si="11"/>
        <v>32448</v>
      </c>
      <c r="Y318" s="23">
        <f t="shared" si="10"/>
        <v>39.622703999999999</v>
      </c>
    </row>
    <row r="319" spans="24:25" x14ac:dyDescent="0.25">
      <c r="X319" s="21">
        <f t="shared" si="11"/>
        <v>32552</v>
      </c>
      <c r="Y319" s="23">
        <f t="shared" si="10"/>
        <v>39.747295999999999</v>
      </c>
    </row>
    <row r="320" spans="24:25" x14ac:dyDescent="0.25">
      <c r="X320" s="21">
        <f t="shared" si="11"/>
        <v>32656</v>
      </c>
      <c r="Y320" s="23">
        <f t="shared" si="10"/>
        <v>39.871888000000006</v>
      </c>
    </row>
    <row r="321" spans="24:25" x14ac:dyDescent="0.25">
      <c r="X321" s="21">
        <f t="shared" si="11"/>
        <v>32760</v>
      </c>
      <c r="Y321" s="23">
        <f t="shared" si="10"/>
        <v>39.996480000000005</v>
      </c>
    </row>
    <row r="322" spans="24:25" x14ac:dyDescent="0.25">
      <c r="X322" s="21">
        <f t="shared" si="11"/>
        <v>32864</v>
      </c>
      <c r="Y322" s="23">
        <f t="shared" si="10"/>
        <v>40.121072000000005</v>
      </c>
    </row>
    <row r="323" spans="24:25" x14ac:dyDescent="0.25">
      <c r="X323" s="21">
        <f t="shared" si="11"/>
        <v>32968</v>
      </c>
      <c r="Y323" s="23">
        <f t="shared" si="10"/>
        <v>40.245664000000005</v>
      </c>
    </row>
    <row r="324" spans="24:25" x14ac:dyDescent="0.25">
      <c r="X324" s="21">
        <f t="shared" si="11"/>
        <v>33072</v>
      </c>
      <c r="Y324" s="23">
        <f t="shared" si="10"/>
        <v>40.370256000000005</v>
      </c>
    </row>
    <row r="325" spans="24:25" x14ac:dyDescent="0.25">
      <c r="X325" s="21">
        <f t="shared" si="11"/>
        <v>33176</v>
      </c>
      <c r="Y325" s="23">
        <f t="shared" si="10"/>
        <v>40.494848000000005</v>
      </c>
    </row>
    <row r="326" spans="24:25" x14ac:dyDescent="0.25">
      <c r="X326" s="21">
        <f t="shared" si="11"/>
        <v>33280</v>
      </c>
      <c r="Y326" s="23">
        <f t="shared" ref="Y326:Y389" si="12">IF($K$24&gt;0,IF(X326&lt;$K$21,$K$20*X326,IF(X326&lt;$K$24,($K$22*X326)+$K$23,($K$25*X326)+$K$26)),IF(X326&lt;$K$21,$K$20*X326,($K$22*X326)+$K$23))</f>
        <v>40.619440000000004</v>
      </c>
    </row>
    <row r="327" spans="24:25" x14ac:dyDescent="0.25">
      <c r="X327" s="21">
        <f t="shared" ref="X327:X390" si="13">X326+$AC$5</f>
        <v>33384</v>
      </c>
      <c r="Y327" s="23">
        <f t="shared" si="12"/>
        <v>40.744032000000004</v>
      </c>
    </row>
    <row r="328" spans="24:25" x14ac:dyDescent="0.25">
      <c r="X328" s="21">
        <f t="shared" si="13"/>
        <v>33488</v>
      </c>
      <c r="Y328" s="23">
        <f t="shared" si="12"/>
        <v>40.868624000000004</v>
      </c>
    </row>
    <row r="329" spans="24:25" x14ac:dyDescent="0.25">
      <c r="X329" s="21">
        <f t="shared" si="13"/>
        <v>33592</v>
      </c>
      <c r="Y329" s="23">
        <f t="shared" si="12"/>
        <v>40.993216000000004</v>
      </c>
    </row>
    <row r="330" spans="24:25" x14ac:dyDescent="0.25">
      <c r="X330" s="21">
        <f t="shared" si="13"/>
        <v>33696</v>
      </c>
      <c r="Y330" s="23">
        <f t="shared" si="12"/>
        <v>41.117808000000004</v>
      </c>
    </row>
    <row r="331" spans="24:25" x14ac:dyDescent="0.25">
      <c r="X331" s="21">
        <f t="shared" si="13"/>
        <v>33800</v>
      </c>
      <c r="Y331" s="23">
        <f t="shared" si="12"/>
        <v>41.242400000000004</v>
      </c>
    </row>
    <row r="332" spans="24:25" x14ac:dyDescent="0.25">
      <c r="X332" s="21">
        <f t="shared" si="13"/>
        <v>33904</v>
      </c>
      <c r="Y332" s="23">
        <f t="shared" si="12"/>
        <v>41.366992000000003</v>
      </c>
    </row>
    <row r="333" spans="24:25" x14ac:dyDescent="0.25">
      <c r="X333" s="21">
        <f t="shared" si="13"/>
        <v>34008</v>
      </c>
      <c r="Y333" s="23">
        <f t="shared" si="12"/>
        <v>41.491584000000003</v>
      </c>
    </row>
    <row r="334" spans="24:25" x14ac:dyDescent="0.25">
      <c r="X334" s="21">
        <f t="shared" si="13"/>
        <v>34112</v>
      </c>
      <c r="Y334" s="23">
        <f t="shared" si="12"/>
        <v>41.616176000000003</v>
      </c>
    </row>
    <row r="335" spans="24:25" x14ac:dyDescent="0.25">
      <c r="X335" s="21">
        <f t="shared" si="13"/>
        <v>34216</v>
      </c>
      <c r="Y335" s="23">
        <f t="shared" si="12"/>
        <v>41.740768000000003</v>
      </c>
    </row>
    <row r="336" spans="24:25" x14ac:dyDescent="0.25">
      <c r="X336" s="21">
        <f t="shared" si="13"/>
        <v>34320</v>
      </c>
      <c r="Y336" s="23">
        <f t="shared" si="12"/>
        <v>41.865360000000003</v>
      </c>
    </row>
    <row r="337" spans="24:25" x14ac:dyDescent="0.25">
      <c r="X337" s="21">
        <f t="shared" si="13"/>
        <v>34424</v>
      </c>
      <c r="Y337" s="23">
        <f t="shared" si="12"/>
        <v>41.989952000000002</v>
      </c>
    </row>
    <row r="338" spans="24:25" x14ac:dyDescent="0.25">
      <c r="X338" s="21">
        <f t="shared" si="13"/>
        <v>34528</v>
      </c>
      <c r="Y338" s="23">
        <f t="shared" si="12"/>
        <v>42.114544000000002</v>
      </c>
    </row>
    <row r="339" spans="24:25" x14ac:dyDescent="0.25">
      <c r="X339" s="21">
        <f t="shared" si="13"/>
        <v>34632</v>
      </c>
      <c r="Y339" s="23">
        <f t="shared" si="12"/>
        <v>42.239136000000002</v>
      </c>
    </row>
    <row r="340" spans="24:25" x14ac:dyDescent="0.25">
      <c r="X340" s="21">
        <f t="shared" si="13"/>
        <v>34736</v>
      </c>
      <c r="Y340" s="23">
        <f t="shared" si="12"/>
        <v>42.363728000000002</v>
      </c>
    </row>
    <row r="341" spans="24:25" x14ac:dyDescent="0.25">
      <c r="X341" s="21">
        <f t="shared" si="13"/>
        <v>34840</v>
      </c>
      <c r="Y341" s="23">
        <f t="shared" si="12"/>
        <v>42.488320000000002</v>
      </c>
    </row>
    <row r="342" spans="24:25" x14ac:dyDescent="0.25">
      <c r="X342" s="21">
        <f t="shared" si="13"/>
        <v>34944</v>
      </c>
      <c r="Y342" s="23">
        <f t="shared" si="12"/>
        <v>42.612912000000001</v>
      </c>
    </row>
    <row r="343" spans="24:25" x14ac:dyDescent="0.25">
      <c r="X343" s="21">
        <f t="shared" si="13"/>
        <v>35048</v>
      </c>
      <c r="Y343" s="23">
        <f t="shared" si="12"/>
        <v>42.737504000000001</v>
      </c>
    </row>
    <row r="344" spans="24:25" x14ac:dyDescent="0.25">
      <c r="X344" s="21">
        <f t="shared" si="13"/>
        <v>35152</v>
      </c>
      <c r="Y344" s="23">
        <f t="shared" si="12"/>
        <v>42.862096000000001</v>
      </c>
    </row>
    <row r="345" spans="24:25" x14ac:dyDescent="0.25">
      <c r="X345" s="21">
        <f t="shared" si="13"/>
        <v>35256</v>
      </c>
      <c r="Y345" s="23">
        <f t="shared" si="12"/>
        <v>42.986688000000001</v>
      </c>
    </row>
    <row r="346" spans="24:25" x14ac:dyDescent="0.25">
      <c r="X346" s="21">
        <f t="shared" si="13"/>
        <v>35360</v>
      </c>
      <c r="Y346" s="23">
        <f t="shared" si="12"/>
        <v>43.111280000000001</v>
      </c>
    </row>
    <row r="347" spans="24:25" x14ac:dyDescent="0.25">
      <c r="X347" s="21">
        <f t="shared" si="13"/>
        <v>35464</v>
      </c>
      <c r="Y347" s="23">
        <f t="shared" si="12"/>
        <v>43.235872000000001</v>
      </c>
    </row>
    <row r="348" spans="24:25" x14ac:dyDescent="0.25">
      <c r="X348" s="21">
        <f t="shared" si="13"/>
        <v>35568</v>
      </c>
      <c r="Y348" s="23">
        <f t="shared" si="12"/>
        <v>43.360464</v>
      </c>
    </row>
    <row r="349" spans="24:25" x14ac:dyDescent="0.25">
      <c r="X349" s="21">
        <f t="shared" si="13"/>
        <v>35672</v>
      </c>
      <c r="Y349" s="23">
        <f t="shared" si="12"/>
        <v>43.485056</v>
      </c>
    </row>
    <row r="350" spans="24:25" x14ac:dyDescent="0.25">
      <c r="X350" s="21">
        <f t="shared" si="13"/>
        <v>35776</v>
      </c>
      <c r="Y350" s="23">
        <f t="shared" si="12"/>
        <v>43.609648</v>
      </c>
    </row>
    <row r="351" spans="24:25" x14ac:dyDescent="0.25">
      <c r="X351" s="21">
        <f t="shared" si="13"/>
        <v>35880</v>
      </c>
      <c r="Y351" s="23">
        <f t="shared" si="12"/>
        <v>43.73424</v>
      </c>
    </row>
    <row r="352" spans="24:25" x14ac:dyDescent="0.25">
      <c r="X352" s="21">
        <f t="shared" si="13"/>
        <v>35984</v>
      </c>
      <c r="Y352" s="23">
        <f t="shared" si="12"/>
        <v>43.858832</v>
      </c>
    </row>
    <row r="353" spans="24:25" x14ac:dyDescent="0.25">
      <c r="X353" s="21">
        <f t="shared" si="13"/>
        <v>36088</v>
      </c>
      <c r="Y353" s="23">
        <f t="shared" si="12"/>
        <v>43.983423999999999</v>
      </c>
    </row>
    <row r="354" spans="24:25" x14ac:dyDescent="0.25">
      <c r="X354" s="21">
        <f t="shared" si="13"/>
        <v>36192</v>
      </c>
      <c r="Y354" s="23">
        <f t="shared" si="12"/>
        <v>44.108015999999999</v>
      </c>
    </row>
    <row r="355" spans="24:25" x14ac:dyDescent="0.25">
      <c r="X355" s="21">
        <f t="shared" si="13"/>
        <v>36296</v>
      </c>
      <c r="Y355" s="23">
        <f t="shared" si="12"/>
        <v>44.232607999999999</v>
      </c>
    </row>
    <row r="356" spans="24:25" x14ac:dyDescent="0.25">
      <c r="X356" s="21">
        <f t="shared" si="13"/>
        <v>36400</v>
      </c>
      <c r="Y356" s="23">
        <f t="shared" si="12"/>
        <v>44.357199999999999</v>
      </c>
    </row>
    <row r="357" spans="24:25" x14ac:dyDescent="0.25">
      <c r="X357" s="21">
        <f t="shared" si="13"/>
        <v>36504</v>
      </c>
      <c r="Y357" s="23">
        <f t="shared" si="12"/>
        <v>44.481792000000006</v>
      </c>
    </row>
    <row r="358" spans="24:25" x14ac:dyDescent="0.25">
      <c r="X358" s="21">
        <f t="shared" si="13"/>
        <v>36608</v>
      </c>
      <c r="Y358" s="23">
        <f t="shared" si="12"/>
        <v>44.606384000000006</v>
      </c>
    </row>
    <row r="359" spans="24:25" x14ac:dyDescent="0.25">
      <c r="X359" s="21">
        <f t="shared" si="13"/>
        <v>36712</v>
      </c>
      <c r="Y359" s="23">
        <f t="shared" si="12"/>
        <v>44.730976000000005</v>
      </c>
    </row>
    <row r="360" spans="24:25" x14ac:dyDescent="0.25">
      <c r="X360" s="21">
        <f t="shared" si="13"/>
        <v>36816</v>
      </c>
      <c r="Y360" s="23">
        <f t="shared" si="12"/>
        <v>44.855568000000005</v>
      </c>
    </row>
    <row r="361" spans="24:25" x14ac:dyDescent="0.25">
      <c r="X361" s="21">
        <f t="shared" si="13"/>
        <v>36920</v>
      </c>
      <c r="Y361" s="23">
        <f t="shared" si="12"/>
        <v>44.980160000000005</v>
      </c>
    </row>
    <row r="362" spans="24:25" x14ac:dyDescent="0.25">
      <c r="X362" s="21">
        <f t="shared" si="13"/>
        <v>37024</v>
      </c>
      <c r="Y362" s="23">
        <f t="shared" si="12"/>
        <v>45.104752000000005</v>
      </c>
    </row>
    <row r="363" spans="24:25" x14ac:dyDescent="0.25">
      <c r="X363" s="21">
        <f t="shared" si="13"/>
        <v>37128</v>
      </c>
      <c r="Y363" s="23">
        <f t="shared" si="12"/>
        <v>45.229344000000005</v>
      </c>
    </row>
    <row r="364" spans="24:25" x14ac:dyDescent="0.25">
      <c r="X364" s="21">
        <f t="shared" si="13"/>
        <v>37232</v>
      </c>
      <c r="Y364" s="23">
        <f t="shared" si="12"/>
        <v>45.353936000000004</v>
      </c>
    </row>
    <row r="365" spans="24:25" x14ac:dyDescent="0.25">
      <c r="X365" s="21">
        <f t="shared" si="13"/>
        <v>37336</v>
      </c>
      <c r="Y365" s="23">
        <f t="shared" si="12"/>
        <v>45.478528000000004</v>
      </c>
    </row>
    <row r="366" spans="24:25" x14ac:dyDescent="0.25">
      <c r="X366" s="21">
        <f t="shared" si="13"/>
        <v>37440</v>
      </c>
      <c r="Y366" s="23">
        <f t="shared" si="12"/>
        <v>45.603120000000004</v>
      </c>
    </row>
    <row r="367" spans="24:25" x14ac:dyDescent="0.25">
      <c r="X367" s="21">
        <f t="shared" si="13"/>
        <v>37544</v>
      </c>
      <c r="Y367" s="23">
        <f t="shared" si="12"/>
        <v>45.727712000000004</v>
      </c>
    </row>
    <row r="368" spans="24:25" x14ac:dyDescent="0.25">
      <c r="X368" s="21">
        <f t="shared" si="13"/>
        <v>37648</v>
      </c>
      <c r="Y368" s="23">
        <f t="shared" si="12"/>
        <v>45.852304000000004</v>
      </c>
    </row>
    <row r="369" spans="24:25" x14ac:dyDescent="0.25">
      <c r="X369" s="21">
        <f t="shared" si="13"/>
        <v>37752</v>
      </c>
      <c r="Y369" s="23">
        <f t="shared" si="12"/>
        <v>45.976896000000004</v>
      </c>
    </row>
    <row r="370" spans="24:25" x14ac:dyDescent="0.25">
      <c r="X370" s="21">
        <f t="shared" si="13"/>
        <v>37856</v>
      </c>
      <c r="Y370" s="23">
        <f t="shared" si="12"/>
        <v>46.101488000000003</v>
      </c>
    </row>
    <row r="371" spans="24:25" x14ac:dyDescent="0.25">
      <c r="X371" s="21">
        <f t="shared" si="13"/>
        <v>37960</v>
      </c>
      <c r="Y371" s="23">
        <f t="shared" si="12"/>
        <v>46.226080000000003</v>
      </c>
    </row>
    <row r="372" spans="24:25" x14ac:dyDescent="0.25">
      <c r="X372" s="21">
        <f t="shared" si="13"/>
        <v>38064</v>
      </c>
      <c r="Y372" s="23">
        <f t="shared" si="12"/>
        <v>46.350672000000003</v>
      </c>
    </row>
    <row r="373" spans="24:25" x14ac:dyDescent="0.25">
      <c r="X373" s="21">
        <f t="shared" si="13"/>
        <v>38168</v>
      </c>
      <c r="Y373" s="23">
        <f t="shared" si="12"/>
        <v>46.475264000000003</v>
      </c>
    </row>
    <row r="374" spans="24:25" x14ac:dyDescent="0.25">
      <c r="X374" s="21">
        <f t="shared" si="13"/>
        <v>38272</v>
      </c>
      <c r="Y374" s="23">
        <f t="shared" si="12"/>
        <v>46.599856000000003</v>
      </c>
    </row>
    <row r="375" spans="24:25" x14ac:dyDescent="0.25">
      <c r="X375" s="21">
        <f t="shared" si="13"/>
        <v>38376</v>
      </c>
      <c r="Y375" s="23">
        <f t="shared" si="12"/>
        <v>46.724448000000002</v>
      </c>
    </row>
    <row r="376" spans="24:25" x14ac:dyDescent="0.25">
      <c r="X376" s="21">
        <f t="shared" si="13"/>
        <v>38480</v>
      </c>
      <c r="Y376" s="23">
        <f t="shared" si="12"/>
        <v>46.849040000000002</v>
      </c>
    </row>
    <row r="377" spans="24:25" x14ac:dyDescent="0.25">
      <c r="X377" s="21">
        <f t="shared" si="13"/>
        <v>38584</v>
      </c>
      <c r="Y377" s="23">
        <f t="shared" si="12"/>
        <v>46.973632000000002</v>
      </c>
    </row>
    <row r="378" spans="24:25" x14ac:dyDescent="0.25">
      <c r="X378" s="21">
        <f t="shared" si="13"/>
        <v>38688</v>
      </c>
      <c r="Y378" s="23">
        <f t="shared" si="12"/>
        <v>47.098224000000002</v>
      </c>
    </row>
    <row r="379" spans="24:25" x14ac:dyDescent="0.25">
      <c r="X379" s="21">
        <f t="shared" si="13"/>
        <v>38792</v>
      </c>
      <c r="Y379" s="23">
        <f t="shared" si="12"/>
        <v>47.222816000000002</v>
      </c>
    </row>
    <row r="380" spans="24:25" x14ac:dyDescent="0.25">
      <c r="X380" s="21">
        <f t="shared" si="13"/>
        <v>38896</v>
      </c>
      <c r="Y380" s="23">
        <f t="shared" si="12"/>
        <v>47.347408000000001</v>
      </c>
    </row>
    <row r="381" spans="24:25" x14ac:dyDescent="0.25">
      <c r="X381" s="21">
        <f t="shared" si="13"/>
        <v>39000</v>
      </c>
      <c r="Y381" s="23">
        <f t="shared" si="12"/>
        <v>47.472000000000001</v>
      </c>
    </row>
    <row r="382" spans="24:25" x14ac:dyDescent="0.25">
      <c r="X382" s="21">
        <f t="shared" si="13"/>
        <v>39104</v>
      </c>
      <c r="Y382" s="23">
        <f t="shared" si="12"/>
        <v>47.596592000000001</v>
      </c>
    </row>
    <row r="383" spans="24:25" x14ac:dyDescent="0.25">
      <c r="X383" s="21">
        <f t="shared" si="13"/>
        <v>39208</v>
      </c>
      <c r="Y383" s="23">
        <f t="shared" si="12"/>
        <v>47.721184000000001</v>
      </c>
    </row>
    <row r="384" spans="24:25" x14ac:dyDescent="0.25">
      <c r="X384" s="21">
        <f t="shared" si="13"/>
        <v>39312</v>
      </c>
      <c r="Y384" s="23">
        <f t="shared" si="12"/>
        <v>47.845776000000001</v>
      </c>
    </row>
    <row r="385" spans="24:25" x14ac:dyDescent="0.25">
      <c r="X385" s="21">
        <f t="shared" si="13"/>
        <v>39416</v>
      </c>
      <c r="Y385" s="23">
        <f t="shared" si="12"/>
        <v>47.970368000000001</v>
      </c>
    </row>
    <row r="386" spans="24:25" x14ac:dyDescent="0.25">
      <c r="X386" s="21">
        <f t="shared" si="13"/>
        <v>39520</v>
      </c>
      <c r="Y386" s="23">
        <f t="shared" si="12"/>
        <v>48.09496</v>
      </c>
    </row>
    <row r="387" spans="24:25" x14ac:dyDescent="0.25">
      <c r="X387" s="21">
        <f t="shared" si="13"/>
        <v>39624</v>
      </c>
      <c r="Y387" s="23">
        <f t="shared" si="12"/>
        <v>48.219552</v>
      </c>
    </row>
    <row r="388" spans="24:25" x14ac:dyDescent="0.25">
      <c r="X388" s="21">
        <f t="shared" si="13"/>
        <v>39728</v>
      </c>
      <c r="Y388" s="23">
        <f t="shared" si="12"/>
        <v>48.344144</v>
      </c>
    </row>
    <row r="389" spans="24:25" x14ac:dyDescent="0.25">
      <c r="X389" s="21">
        <f t="shared" si="13"/>
        <v>39832</v>
      </c>
      <c r="Y389" s="23">
        <f t="shared" si="12"/>
        <v>48.468736</v>
      </c>
    </row>
    <row r="390" spans="24:25" x14ac:dyDescent="0.25">
      <c r="X390" s="21">
        <f t="shared" si="13"/>
        <v>39936</v>
      </c>
      <c r="Y390" s="23">
        <f t="shared" ref="Y390:Y453" si="14">IF($K$24&gt;0,IF(X390&lt;$K$21,$K$20*X390,IF(X390&lt;$K$24,($K$22*X390)+$K$23,($K$25*X390)+$K$26)),IF(X390&lt;$K$21,$K$20*X390,($K$22*X390)+$K$23))</f>
        <v>48.593328</v>
      </c>
    </row>
    <row r="391" spans="24:25" x14ac:dyDescent="0.25">
      <c r="X391" s="21">
        <f t="shared" ref="X391:X454" si="15">X390+$AC$5</f>
        <v>40040</v>
      </c>
      <c r="Y391" s="23">
        <f t="shared" si="14"/>
        <v>48.717919999999999</v>
      </c>
    </row>
    <row r="392" spans="24:25" x14ac:dyDescent="0.25">
      <c r="X392" s="21">
        <f t="shared" si="15"/>
        <v>40144</v>
      </c>
      <c r="Y392" s="23">
        <f t="shared" si="14"/>
        <v>48.842511999999999</v>
      </c>
    </row>
    <row r="393" spans="24:25" x14ac:dyDescent="0.25">
      <c r="X393" s="21">
        <f t="shared" si="15"/>
        <v>40248</v>
      </c>
      <c r="Y393" s="23">
        <f t="shared" si="14"/>
        <v>48.967103999999999</v>
      </c>
    </row>
    <row r="394" spans="24:25" x14ac:dyDescent="0.25">
      <c r="X394" s="21">
        <f t="shared" si="15"/>
        <v>40352</v>
      </c>
      <c r="Y394" s="23">
        <f t="shared" si="14"/>
        <v>49.091696000000006</v>
      </c>
    </row>
    <row r="395" spans="24:25" x14ac:dyDescent="0.25">
      <c r="X395" s="21">
        <f t="shared" si="15"/>
        <v>40456</v>
      </c>
      <c r="Y395" s="23">
        <f t="shared" si="14"/>
        <v>49.216288000000006</v>
      </c>
    </row>
    <row r="396" spans="24:25" x14ac:dyDescent="0.25">
      <c r="X396" s="21">
        <f t="shared" si="15"/>
        <v>40560</v>
      </c>
      <c r="Y396" s="23">
        <f t="shared" si="14"/>
        <v>49.340880000000006</v>
      </c>
    </row>
    <row r="397" spans="24:25" x14ac:dyDescent="0.25">
      <c r="X397" s="21">
        <f t="shared" si="15"/>
        <v>40664</v>
      </c>
      <c r="Y397" s="23">
        <f t="shared" si="14"/>
        <v>49.465472000000005</v>
      </c>
    </row>
    <row r="398" spans="24:25" x14ac:dyDescent="0.25">
      <c r="X398" s="21">
        <f t="shared" si="15"/>
        <v>40768</v>
      </c>
      <c r="Y398" s="23">
        <f t="shared" si="14"/>
        <v>49.590064000000005</v>
      </c>
    </row>
    <row r="399" spans="24:25" x14ac:dyDescent="0.25">
      <c r="X399" s="21">
        <f t="shared" si="15"/>
        <v>40872</v>
      </c>
      <c r="Y399" s="23">
        <f t="shared" si="14"/>
        <v>49.714656000000005</v>
      </c>
    </row>
    <row r="400" spans="24:25" x14ac:dyDescent="0.25">
      <c r="X400" s="21">
        <f t="shared" si="15"/>
        <v>40976</v>
      </c>
      <c r="Y400" s="23">
        <f t="shared" si="14"/>
        <v>49.839248000000005</v>
      </c>
    </row>
    <row r="401" spans="24:25" x14ac:dyDescent="0.25">
      <c r="X401" s="21">
        <f t="shared" si="15"/>
        <v>41080</v>
      </c>
      <c r="Y401" s="23">
        <f t="shared" si="14"/>
        <v>49.963840000000005</v>
      </c>
    </row>
    <row r="402" spans="24:25" x14ac:dyDescent="0.25">
      <c r="X402" s="21">
        <f t="shared" si="15"/>
        <v>41184</v>
      </c>
      <c r="Y402" s="23">
        <f t="shared" si="14"/>
        <v>50.088432000000005</v>
      </c>
    </row>
    <row r="403" spans="24:25" x14ac:dyDescent="0.25">
      <c r="X403" s="21">
        <f t="shared" si="15"/>
        <v>41288</v>
      </c>
      <c r="Y403" s="23">
        <f t="shared" si="14"/>
        <v>50.213024000000004</v>
      </c>
    </row>
    <row r="404" spans="24:25" x14ac:dyDescent="0.25">
      <c r="X404" s="21">
        <f t="shared" si="15"/>
        <v>41392</v>
      </c>
      <c r="Y404" s="23">
        <f t="shared" si="14"/>
        <v>50.337616000000004</v>
      </c>
    </row>
    <row r="405" spans="24:25" x14ac:dyDescent="0.25">
      <c r="X405" s="21">
        <f t="shared" si="15"/>
        <v>41496</v>
      </c>
      <c r="Y405" s="23">
        <f t="shared" si="14"/>
        <v>50.462208000000004</v>
      </c>
    </row>
    <row r="406" spans="24:25" x14ac:dyDescent="0.25">
      <c r="X406" s="21">
        <f t="shared" si="15"/>
        <v>41600</v>
      </c>
      <c r="Y406" s="23">
        <f t="shared" si="14"/>
        <v>50.586800000000004</v>
      </c>
    </row>
    <row r="407" spans="24:25" x14ac:dyDescent="0.25">
      <c r="X407" s="21">
        <f t="shared" si="15"/>
        <v>41704</v>
      </c>
      <c r="Y407" s="23">
        <f t="shared" si="14"/>
        <v>50.711392000000004</v>
      </c>
    </row>
    <row r="408" spans="24:25" x14ac:dyDescent="0.25">
      <c r="X408" s="21">
        <f t="shared" si="15"/>
        <v>41808</v>
      </c>
      <c r="Y408" s="23">
        <f t="shared" si="14"/>
        <v>50.835984000000003</v>
      </c>
    </row>
    <row r="409" spans="24:25" x14ac:dyDescent="0.25">
      <c r="X409" s="21">
        <f t="shared" si="15"/>
        <v>41912</v>
      </c>
      <c r="Y409" s="23">
        <f t="shared" si="14"/>
        <v>50.960576000000003</v>
      </c>
    </row>
    <row r="410" spans="24:25" x14ac:dyDescent="0.25">
      <c r="X410" s="21">
        <f t="shared" si="15"/>
        <v>42016</v>
      </c>
      <c r="Y410" s="23">
        <f t="shared" si="14"/>
        <v>51.085168000000003</v>
      </c>
    </row>
    <row r="411" spans="24:25" x14ac:dyDescent="0.25">
      <c r="X411" s="21">
        <f t="shared" si="15"/>
        <v>42120</v>
      </c>
      <c r="Y411" s="23">
        <f t="shared" si="14"/>
        <v>51.209760000000003</v>
      </c>
    </row>
    <row r="412" spans="24:25" x14ac:dyDescent="0.25">
      <c r="X412" s="21">
        <f t="shared" si="15"/>
        <v>42224</v>
      </c>
      <c r="Y412" s="23">
        <f t="shared" si="14"/>
        <v>51.334352000000003</v>
      </c>
    </row>
    <row r="413" spans="24:25" x14ac:dyDescent="0.25">
      <c r="X413" s="21">
        <f t="shared" si="15"/>
        <v>42328</v>
      </c>
      <c r="Y413" s="23">
        <f t="shared" si="14"/>
        <v>51.458944000000002</v>
      </c>
    </row>
    <row r="414" spans="24:25" x14ac:dyDescent="0.25">
      <c r="X414" s="21">
        <f t="shared" si="15"/>
        <v>42432</v>
      </c>
      <c r="Y414" s="23">
        <f t="shared" si="14"/>
        <v>51.583536000000002</v>
      </c>
    </row>
    <row r="415" spans="24:25" x14ac:dyDescent="0.25">
      <c r="X415" s="21">
        <f t="shared" si="15"/>
        <v>42536</v>
      </c>
      <c r="Y415" s="23">
        <f t="shared" si="14"/>
        <v>51.708128000000002</v>
      </c>
    </row>
    <row r="416" spans="24:25" x14ac:dyDescent="0.25">
      <c r="X416" s="21">
        <f t="shared" si="15"/>
        <v>42640</v>
      </c>
      <c r="Y416" s="23">
        <f t="shared" si="14"/>
        <v>51.832720000000002</v>
      </c>
    </row>
    <row r="417" spans="24:25" x14ac:dyDescent="0.25">
      <c r="X417" s="21">
        <f t="shared" si="15"/>
        <v>42744</v>
      </c>
      <c r="Y417" s="23">
        <f t="shared" si="14"/>
        <v>51.957312000000002</v>
      </c>
    </row>
    <row r="418" spans="24:25" x14ac:dyDescent="0.25">
      <c r="X418" s="21">
        <f t="shared" si="15"/>
        <v>42848</v>
      </c>
      <c r="Y418" s="23">
        <f t="shared" si="14"/>
        <v>52.081904000000002</v>
      </c>
    </row>
    <row r="419" spans="24:25" x14ac:dyDescent="0.25">
      <c r="X419" s="21">
        <f t="shared" si="15"/>
        <v>42952</v>
      </c>
      <c r="Y419" s="23">
        <f t="shared" si="14"/>
        <v>52.206496000000001</v>
      </c>
    </row>
    <row r="420" spans="24:25" x14ac:dyDescent="0.25">
      <c r="X420" s="21">
        <f t="shared" si="15"/>
        <v>43056</v>
      </c>
      <c r="Y420" s="23">
        <f t="shared" si="14"/>
        <v>52.331088000000001</v>
      </c>
    </row>
    <row r="421" spans="24:25" x14ac:dyDescent="0.25">
      <c r="X421" s="21">
        <f t="shared" si="15"/>
        <v>43160</v>
      </c>
      <c r="Y421" s="23">
        <f t="shared" si="14"/>
        <v>52.455680000000001</v>
      </c>
    </row>
    <row r="422" spans="24:25" x14ac:dyDescent="0.25">
      <c r="X422" s="21">
        <f t="shared" si="15"/>
        <v>43264</v>
      </c>
      <c r="Y422" s="23">
        <f t="shared" si="14"/>
        <v>52.580272000000001</v>
      </c>
    </row>
    <row r="423" spans="24:25" x14ac:dyDescent="0.25">
      <c r="X423" s="21">
        <f t="shared" si="15"/>
        <v>43368</v>
      </c>
      <c r="Y423" s="23">
        <f t="shared" si="14"/>
        <v>52.704864000000001</v>
      </c>
    </row>
    <row r="424" spans="24:25" x14ac:dyDescent="0.25">
      <c r="X424" s="21">
        <f t="shared" si="15"/>
        <v>43472</v>
      </c>
      <c r="Y424" s="23">
        <f t="shared" si="14"/>
        <v>52.829456</v>
      </c>
    </row>
    <row r="425" spans="24:25" x14ac:dyDescent="0.25">
      <c r="X425" s="21">
        <f t="shared" si="15"/>
        <v>43576</v>
      </c>
      <c r="Y425" s="23">
        <f t="shared" si="14"/>
        <v>52.954048</v>
      </c>
    </row>
    <row r="426" spans="24:25" x14ac:dyDescent="0.25">
      <c r="X426" s="21">
        <f t="shared" si="15"/>
        <v>43680</v>
      </c>
      <c r="Y426" s="23">
        <f t="shared" si="14"/>
        <v>53.07864</v>
      </c>
    </row>
    <row r="427" spans="24:25" x14ac:dyDescent="0.25">
      <c r="X427" s="21">
        <f t="shared" si="15"/>
        <v>43784</v>
      </c>
      <c r="Y427" s="23">
        <f t="shared" si="14"/>
        <v>53.203232</v>
      </c>
    </row>
    <row r="428" spans="24:25" x14ac:dyDescent="0.25">
      <c r="X428" s="21">
        <f t="shared" si="15"/>
        <v>43888</v>
      </c>
      <c r="Y428" s="23">
        <f t="shared" si="14"/>
        <v>53.327824</v>
      </c>
    </row>
    <row r="429" spans="24:25" x14ac:dyDescent="0.25">
      <c r="X429" s="21">
        <f t="shared" si="15"/>
        <v>43992</v>
      </c>
      <c r="Y429" s="23">
        <f t="shared" si="14"/>
        <v>53.452415999999999</v>
      </c>
    </row>
    <row r="430" spans="24:25" x14ac:dyDescent="0.25">
      <c r="X430" s="21">
        <f t="shared" si="15"/>
        <v>44096</v>
      </c>
      <c r="Y430" s="23">
        <f t="shared" si="14"/>
        <v>53.577007999999999</v>
      </c>
    </row>
    <row r="431" spans="24:25" x14ac:dyDescent="0.25">
      <c r="X431" s="21">
        <f t="shared" si="15"/>
        <v>44200</v>
      </c>
      <c r="Y431" s="23">
        <f t="shared" si="14"/>
        <v>53.701600000000006</v>
      </c>
    </row>
    <row r="432" spans="24:25" x14ac:dyDescent="0.25">
      <c r="X432" s="21">
        <f t="shared" si="15"/>
        <v>44304</v>
      </c>
      <c r="Y432" s="23">
        <f t="shared" si="14"/>
        <v>53.826192000000006</v>
      </c>
    </row>
    <row r="433" spans="24:25" x14ac:dyDescent="0.25">
      <c r="X433" s="21">
        <f t="shared" si="15"/>
        <v>44408</v>
      </c>
      <c r="Y433" s="23">
        <f t="shared" si="14"/>
        <v>53.950784000000006</v>
      </c>
    </row>
    <row r="434" spans="24:25" x14ac:dyDescent="0.25">
      <c r="X434" s="21">
        <f t="shared" si="15"/>
        <v>44512</v>
      </c>
      <c r="Y434" s="23">
        <f t="shared" si="14"/>
        <v>54.075376000000006</v>
      </c>
    </row>
    <row r="435" spans="24:25" x14ac:dyDescent="0.25">
      <c r="X435" s="21">
        <f t="shared" si="15"/>
        <v>44616</v>
      </c>
      <c r="Y435" s="23">
        <f t="shared" si="14"/>
        <v>54.199968000000005</v>
      </c>
    </row>
    <row r="436" spans="24:25" x14ac:dyDescent="0.25">
      <c r="X436" s="21">
        <f t="shared" si="15"/>
        <v>44720</v>
      </c>
      <c r="Y436" s="23">
        <f t="shared" si="14"/>
        <v>54.324560000000005</v>
      </c>
    </row>
    <row r="437" spans="24:25" x14ac:dyDescent="0.25">
      <c r="X437" s="21">
        <f t="shared" si="15"/>
        <v>44824</v>
      </c>
      <c r="Y437" s="23">
        <f t="shared" si="14"/>
        <v>54.449152000000005</v>
      </c>
    </row>
    <row r="438" spans="24:25" x14ac:dyDescent="0.25">
      <c r="X438" s="21">
        <f t="shared" si="15"/>
        <v>44928</v>
      </c>
      <c r="Y438" s="23">
        <f t="shared" si="14"/>
        <v>54.573744000000005</v>
      </c>
    </row>
    <row r="439" spans="24:25" x14ac:dyDescent="0.25">
      <c r="X439" s="21">
        <f t="shared" si="15"/>
        <v>45032</v>
      </c>
      <c r="Y439" s="23">
        <f t="shared" si="14"/>
        <v>54.698336000000005</v>
      </c>
    </row>
    <row r="440" spans="24:25" x14ac:dyDescent="0.25">
      <c r="X440" s="21">
        <f t="shared" si="15"/>
        <v>45136</v>
      </c>
      <c r="Y440" s="23">
        <f t="shared" si="14"/>
        <v>54.822928000000005</v>
      </c>
    </row>
    <row r="441" spans="24:25" x14ac:dyDescent="0.25">
      <c r="X441" s="21">
        <f t="shared" si="15"/>
        <v>45240</v>
      </c>
      <c r="Y441" s="23">
        <f t="shared" si="14"/>
        <v>54.947520000000004</v>
      </c>
    </row>
    <row r="442" spans="24:25" x14ac:dyDescent="0.25">
      <c r="X442" s="21">
        <f t="shared" si="15"/>
        <v>45344</v>
      </c>
      <c r="Y442" s="23">
        <f t="shared" si="14"/>
        <v>55.072112000000004</v>
      </c>
    </row>
    <row r="443" spans="24:25" x14ac:dyDescent="0.25">
      <c r="X443" s="21">
        <f t="shared" si="15"/>
        <v>45448</v>
      </c>
      <c r="Y443" s="23">
        <f t="shared" si="14"/>
        <v>55.196704000000004</v>
      </c>
    </row>
    <row r="444" spans="24:25" x14ac:dyDescent="0.25">
      <c r="X444" s="21">
        <f t="shared" si="15"/>
        <v>45552</v>
      </c>
      <c r="Y444" s="23">
        <f t="shared" si="14"/>
        <v>55.321296000000004</v>
      </c>
    </row>
    <row r="445" spans="24:25" x14ac:dyDescent="0.25">
      <c r="X445" s="21">
        <f t="shared" si="15"/>
        <v>45656</v>
      </c>
      <c r="Y445" s="23">
        <f t="shared" si="14"/>
        <v>55.445888000000004</v>
      </c>
    </row>
    <row r="446" spans="24:25" x14ac:dyDescent="0.25">
      <c r="X446" s="21">
        <f t="shared" si="15"/>
        <v>45760</v>
      </c>
      <c r="Y446" s="23">
        <f t="shared" si="14"/>
        <v>55.570480000000003</v>
      </c>
    </row>
    <row r="447" spans="24:25" x14ac:dyDescent="0.25">
      <c r="X447" s="21">
        <f t="shared" si="15"/>
        <v>45864</v>
      </c>
      <c r="Y447" s="23">
        <f t="shared" si="14"/>
        <v>55.695072000000003</v>
      </c>
    </row>
    <row r="448" spans="24:25" x14ac:dyDescent="0.25">
      <c r="X448" s="21">
        <f t="shared" si="15"/>
        <v>45968</v>
      </c>
      <c r="Y448" s="23">
        <f t="shared" si="14"/>
        <v>55.819664000000003</v>
      </c>
    </row>
    <row r="449" spans="24:25" x14ac:dyDescent="0.25">
      <c r="X449" s="21">
        <f t="shared" si="15"/>
        <v>46072</v>
      </c>
      <c r="Y449" s="23">
        <f t="shared" si="14"/>
        <v>55.944256000000003</v>
      </c>
    </row>
    <row r="450" spans="24:25" x14ac:dyDescent="0.25">
      <c r="X450" s="21">
        <f t="shared" si="15"/>
        <v>46176</v>
      </c>
      <c r="Y450" s="23">
        <f t="shared" si="14"/>
        <v>56.068848000000003</v>
      </c>
    </row>
    <row r="451" spans="24:25" x14ac:dyDescent="0.25">
      <c r="X451" s="21">
        <f t="shared" si="15"/>
        <v>46280</v>
      </c>
      <c r="Y451" s="23">
        <f t="shared" si="14"/>
        <v>56.193440000000002</v>
      </c>
    </row>
    <row r="452" spans="24:25" x14ac:dyDescent="0.25">
      <c r="X452" s="21">
        <f t="shared" si="15"/>
        <v>46384</v>
      </c>
      <c r="Y452" s="23">
        <f t="shared" si="14"/>
        <v>56.318032000000002</v>
      </c>
    </row>
    <row r="453" spans="24:25" x14ac:dyDescent="0.25">
      <c r="X453" s="21">
        <f t="shared" si="15"/>
        <v>46488</v>
      </c>
      <c r="Y453" s="23">
        <f t="shared" si="14"/>
        <v>56.442624000000002</v>
      </c>
    </row>
    <row r="454" spans="24:25" x14ac:dyDescent="0.25">
      <c r="X454" s="21">
        <f t="shared" si="15"/>
        <v>46592</v>
      </c>
      <c r="Y454" s="23">
        <f t="shared" ref="Y454:Y506" si="16">IF($K$24&gt;0,IF(X454&lt;$K$21,$K$20*X454,IF(X454&lt;$K$24,($K$22*X454)+$K$23,($K$25*X454)+$K$26)),IF(X454&lt;$K$21,$K$20*X454,($K$22*X454)+$K$23))</f>
        <v>56.567216000000002</v>
      </c>
    </row>
    <row r="455" spans="24:25" x14ac:dyDescent="0.25">
      <c r="X455" s="21">
        <f t="shared" ref="X455:X506" si="17">X454+$AC$5</f>
        <v>46696</v>
      </c>
      <c r="Y455" s="23">
        <f t="shared" si="16"/>
        <v>56.691808000000002</v>
      </c>
    </row>
    <row r="456" spans="24:25" x14ac:dyDescent="0.25">
      <c r="X456" s="21">
        <f t="shared" si="17"/>
        <v>46800</v>
      </c>
      <c r="Y456" s="23">
        <f t="shared" si="16"/>
        <v>56.816400000000002</v>
      </c>
    </row>
    <row r="457" spans="24:25" x14ac:dyDescent="0.25">
      <c r="X457" s="21">
        <f t="shared" si="17"/>
        <v>46904</v>
      </c>
      <c r="Y457" s="23">
        <f t="shared" si="16"/>
        <v>56.940992000000001</v>
      </c>
    </row>
    <row r="458" spans="24:25" x14ac:dyDescent="0.25">
      <c r="X458" s="21">
        <f t="shared" si="17"/>
        <v>47008</v>
      </c>
      <c r="Y458" s="23">
        <f t="shared" si="16"/>
        <v>57.065584000000001</v>
      </c>
    </row>
    <row r="459" spans="24:25" x14ac:dyDescent="0.25">
      <c r="X459" s="21">
        <f t="shared" si="17"/>
        <v>47112</v>
      </c>
      <c r="Y459" s="23">
        <f t="shared" si="16"/>
        <v>57.190176000000001</v>
      </c>
    </row>
    <row r="460" spans="24:25" x14ac:dyDescent="0.25">
      <c r="X460" s="21">
        <f t="shared" si="17"/>
        <v>47216</v>
      </c>
      <c r="Y460" s="23">
        <f t="shared" si="16"/>
        <v>57.314768000000001</v>
      </c>
    </row>
    <row r="461" spans="24:25" x14ac:dyDescent="0.25">
      <c r="X461" s="21">
        <f t="shared" si="17"/>
        <v>47320</v>
      </c>
      <c r="Y461" s="23">
        <f t="shared" si="16"/>
        <v>57.439360000000001</v>
      </c>
    </row>
    <row r="462" spans="24:25" x14ac:dyDescent="0.25">
      <c r="X462" s="21">
        <f t="shared" si="17"/>
        <v>47424</v>
      </c>
      <c r="Y462" s="23">
        <f t="shared" si="16"/>
        <v>57.563952</v>
      </c>
    </row>
    <row r="463" spans="24:25" x14ac:dyDescent="0.25">
      <c r="X463" s="21">
        <f t="shared" si="17"/>
        <v>47528</v>
      </c>
      <c r="Y463" s="23">
        <f t="shared" si="16"/>
        <v>57.688544</v>
      </c>
    </row>
    <row r="464" spans="24:25" x14ac:dyDescent="0.25">
      <c r="X464" s="21">
        <f t="shared" si="17"/>
        <v>47632</v>
      </c>
      <c r="Y464" s="23">
        <f t="shared" si="16"/>
        <v>57.813136</v>
      </c>
    </row>
    <row r="465" spans="24:25" x14ac:dyDescent="0.25">
      <c r="X465" s="21">
        <f t="shared" si="17"/>
        <v>47736</v>
      </c>
      <c r="Y465" s="23">
        <f t="shared" si="16"/>
        <v>57.937728</v>
      </c>
    </row>
    <row r="466" spans="24:25" x14ac:dyDescent="0.25">
      <c r="X466" s="21">
        <f t="shared" si="17"/>
        <v>47840</v>
      </c>
      <c r="Y466" s="23">
        <f t="shared" si="16"/>
        <v>58.06232</v>
      </c>
    </row>
    <row r="467" spans="24:25" x14ac:dyDescent="0.25">
      <c r="X467" s="21">
        <f t="shared" si="17"/>
        <v>47944</v>
      </c>
      <c r="Y467" s="23">
        <f t="shared" si="16"/>
        <v>58.186912</v>
      </c>
    </row>
    <row r="468" spans="24:25" x14ac:dyDescent="0.25">
      <c r="X468" s="21">
        <f t="shared" si="17"/>
        <v>48048</v>
      </c>
      <c r="Y468" s="23">
        <f t="shared" si="16"/>
        <v>58.311504000000006</v>
      </c>
    </row>
    <row r="469" spans="24:25" x14ac:dyDescent="0.25">
      <c r="X469" s="21">
        <f t="shared" si="17"/>
        <v>48152</v>
      </c>
      <c r="Y469" s="23">
        <f t="shared" si="16"/>
        <v>58.436096000000006</v>
      </c>
    </row>
    <row r="470" spans="24:25" x14ac:dyDescent="0.25">
      <c r="X470" s="21">
        <f t="shared" si="17"/>
        <v>48256</v>
      </c>
      <c r="Y470" s="23">
        <f t="shared" si="16"/>
        <v>58.560688000000006</v>
      </c>
    </row>
    <row r="471" spans="24:25" x14ac:dyDescent="0.25">
      <c r="X471" s="21">
        <f t="shared" si="17"/>
        <v>48360</v>
      </c>
      <c r="Y471" s="23">
        <f t="shared" si="16"/>
        <v>58.685280000000006</v>
      </c>
    </row>
    <row r="472" spans="24:25" x14ac:dyDescent="0.25">
      <c r="X472" s="21">
        <f t="shared" si="17"/>
        <v>48464</v>
      </c>
      <c r="Y472" s="23">
        <f t="shared" si="16"/>
        <v>58.809872000000006</v>
      </c>
    </row>
    <row r="473" spans="24:25" x14ac:dyDescent="0.25">
      <c r="X473" s="21">
        <f t="shared" si="17"/>
        <v>48568</v>
      </c>
      <c r="Y473" s="23">
        <f t="shared" si="16"/>
        <v>58.934464000000006</v>
      </c>
    </row>
    <row r="474" spans="24:25" x14ac:dyDescent="0.25">
      <c r="X474" s="21">
        <f t="shared" si="17"/>
        <v>48672</v>
      </c>
      <c r="Y474" s="23">
        <f t="shared" si="16"/>
        <v>59.059056000000005</v>
      </c>
    </row>
    <row r="475" spans="24:25" x14ac:dyDescent="0.25">
      <c r="X475" s="21">
        <f t="shared" si="17"/>
        <v>48776</v>
      </c>
      <c r="Y475" s="23">
        <f t="shared" si="16"/>
        <v>59.183648000000005</v>
      </c>
    </row>
    <row r="476" spans="24:25" x14ac:dyDescent="0.25">
      <c r="X476" s="21">
        <f t="shared" si="17"/>
        <v>48880</v>
      </c>
      <c r="Y476" s="23">
        <f t="shared" si="16"/>
        <v>59.308240000000005</v>
      </c>
    </row>
    <row r="477" spans="24:25" x14ac:dyDescent="0.25">
      <c r="X477" s="21">
        <f t="shared" si="17"/>
        <v>48984</v>
      </c>
      <c r="Y477" s="23">
        <f t="shared" si="16"/>
        <v>59.432832000000005</v>
      </c>
    </row>
    <row r="478" spans="24:25" x14ac:dyDescent="0.25">
      <c r="X478" s="21">
        <f t="shared" si="17"/>
        <v>49088</v>
      </c>
      <c r="Y478" s="23">
        <f t="shared" si="16"/>
        <v>59.557424000000005</v>
      </c>
    </row>
    <row r="479" spans="24:25" x14ac:dyDescent="0.25">
      <c r="X479" s="21">
        <f t="shared" si="17"/>
        <v>49192</v>
      </c>
      <c r="Y479" s="23">
        <f t="shared" si="16"/>
        <v>59.682016000000004</v>
      </c>
    </row>
    <row r="480" spans="24:25" x14ac:dyDescent="0.25">
      <c r="X480" s="21">
        <f t="shared" si="17"/>
        <v>49296</v>
      </c>
      <c r="Y480" s="23">
        <f t="shared" si="16"/>
        <v>59.806608000000004</v>
      </c>
    </row>
    <row r="481" spans="24:25" x14ac:dyDescent="0.25">
      <c r="X481" s="21">
        <f t="shared" si="17"/>
        <v>49400</v>
      </c>
      <c r="Y481" s="23">
        <f t="shared" si="16"/>
        <v>59.931200000000004</v>
      </c>
    </row>
    <row r="482" spans="24:25" x14ac:dyDescent="0.25">
      <c r="X482" s="21">
        <f t="shared" si="17"/>
        <v>49504</v>
      </c>
      <c r="Y482" s="23">
        <f t="shared" si="16"/>
        <v>60.055792000000004</v>
      </c>
    </row>
    <row r="483" spans="24:25" x14ac:dyDescent="0.25">
      <c r="X483" s="21">
        <f t="shared" si="17"/>
        <v>49608</v>
      </c>
      <c r="Y483" s="23">
        <f t="shared" si="16"/>
        <v>60.180384000000004</v>
      </c>
    </row>
    <row r="484" spans="24:25" x14ac:dyDescent="0.25">
      <c r="X484" s="21">
        <f t="shared" si="17"/>
        <v>49712</v>
      </c>
      <c r="Y484" s="23">
        <f t="shared" si="16"/>
        <v>60.304976000000003</v>
      </c>
    </row>
    <row r="485" spans="24:25" x14ac:dyDescent="0.25">
      <c r="X485" s="21">
        <f t="shared" si="17"/>
        <v>49816</v>
      </c>
      <c r="Y485" s="23">
        <f t="shared" si="16"/>
        <v>60.429568000000003</v>
      </c>
    </row>
    <row r="486" spans="24:25" x14ac:dyDescent="0.25">
      <c r="X486" s="21">
        <f t="shared" si="17"/>
        <v>49920</v>
      </c>
      <c r="Y486" s="23">
        <f t="shared" si="16"/>
        <v>60.554160000000003</v>
      </c>
    </row>
    <row r="487" spans="24:25" x14ac:dyDescent="0.25">
      <c r="X487" s="21">
        <f t="shared" si="17"/>
        <v>50024</v>
      </c>
      <c r="Y487" s="23">
        <f t="shared" si="16"/>
        <v>60.678752000000003</v>
      </c>
    </row>
    <row r="488" spans="24:25" x14ac:dyDescent="0.25">
      <c r="X488" s="21">
        <f t="shared" si="17"/>
        <v>50128</v>
      </c>
      <c r="Y488" s="23">
        <f t="shared" si="16"/>
        <v>60.803344000000003</v>
      </c>
    </row>
    <row r="489" spans="24:25" x14ac:dyDescent="0.25">
      <c r="X489" s="21">
        <f t="shared" si="17"/>
        <v>50232</v>
      </c>
      <c r="Y489" s="23">
        <f t="shared" si="16"/>
        <v>60.927936000000003</v>
      </c>
    </row>
    <row r="490" spans="24:25" x14ac:dyDescent="0.25">
      <c r="X490" s="21">
        <f t="shared" si="17"/>
        <v>50336</v>
      </c>
      <c r="Y490" s="23">
        <f t="shared" si="16"/>
        <v>61.052528000000002</v>
      </c>
    </row>
    <row r="491" spans="24:25" x14ac:dyDescent="0.25">
      <c r="X491" s="21">
        <f t="shared" si="17"/>
        <v>50440</v>
      </c>
      <c r="Y491" s="23">
        <f t="shared" si="16"/>
        <v>61.177120000000002</v>
      </c>
    </row>
    <row r="492" spans="24:25" x14ac:dyDescent="0.25">
      <c r="X492" s="21">
        <f t="shared" si="17"/>
        <v>50544</v>
      </c>
      <c r="Y492" s="23">
        <f t="shared" si="16"/>
        <v>61.301712000000002</v>
      </c>
    </row>
    <row r="493" spans="24:25" x14ac:dyDescent="0.25">
      <c r="X493" s="21">
        <f t="shared" si="17"/>
        <v>50648</v>
      </c>
      <c r="Y493" s="23">
        <f t="shared" si="16"/>
        <v>61.426304000000002</v>
      </c>
    </row>
    <row r="494" spans="24:25" x14ac:dyDescent="0.25">
      <c r="X494" s="21">
        <f t="shared" si="17"/>
        <v>50752</v>
      </c>
      <c r="Y494" s="23">
        <f t="shared" si="16"/>
        <v>61.550896000000002</v>
      </c>
    </row>
    <row r="495" spans="24:25" x14ac:dyDescent="0.25">
      <c r="X495" s="21">
        <f t="shared" si="17"/>
        <v>50856</v>
      </c>
      <c r="Y495" s="23">
        <f t="shared" si="16"/>
        <v>61.675488000000001</v>
      </c>
    </row>
    <row r="496" spans="24:25" x14ac:dyDescent="0.25">
      <c r="X496" s="21">
        <f t="shared" si="17"/>
        <v>50960</v>
      </c>
      <c r="Y496" s="23">
        <f t="shared" si="16"/>
        <v>61.800080000000001</v>
      </c>
    </row>
    <row r="497" spans="24:25" x14ac:dyDescent="0.25">
      <c r="X497" s="21">
        <f t="shared" si="17"/>
        <v>51064</v>
      </c>
      <c r="Y497" s="23">
        <f t="shared" si="16"/>
        <v>61.924672000000001</v>
      </c>
    </row>
    <row r="498" spans="24:25" x14ac:dyDescent="0.25">
      <c r="X498" s="21">
        <f t="shared" si="17"/>
        <v>51168</v>
      </c>
      <c r="Y498" s="23">
        <f t="shared" si="16"/>
        <v>62.049264000000001</v>
      </c>
    </row>
    <row r="499" spans="24:25" x14ac:dyDescent="0.25">
      <c r="X499" s="21">
        <f t="shared" si="17"/>
        <v>51272</v>
      </c>
      <c r="Y499" s="23">
        <f t="shared" si="16"/>
        <v>62.173856000000001</v>
      </c>
    </row>
    <row r="500" spans="24:25" x14ac:dyDescent="0.25">
      <c r="X500" s="21">
        <f t="shared" si="17"/>
        <v>51376</v>
      </c>
      <c r="Y500" s="23">
        <f t="shared" si="16"/>
        <v>62.298448</v>
      </c>
    </row>
    <row r="501" spans="24:25" x14ac:dyDescent="0.25">
      <c r="X501" s="21">
        <f t="shared" si="17"/>
        <v>51480</v>
      </c>
      <c r="Y501" s="23">
        <f t="shared" si="16"/>
        <v>62.42304</v>
      </c>
    </row>
    <row r="502" spans="24:25" x14ac:dyDescent="0.25">
      <c r="X502" s="21">
        <f t="shared" si="17"/>
        <v>51584</v>
      </c>
      <c r="Y502" s="23">
        <f t="shared" si="16"/>
        <v>62.547632</v>
      </c>
    </row>
    <row r="503" spans="24:25" x14ac:dyDescent="0.25">
      <c r="X503" s="21">
        <f t="shared" si="17"/>
        <v>51688</v>
      </c>
      <c r="Y503" s="23">
        <f t="shared" si="16"/>
        <v>62.672224</v>
      </c>
    </row>
    <row r="504" spans="24:25" x14ac:dyDescent="0.25">
      <c r="X504" s="21">
        <f t="shared" si="17"/>
        <v>51792</v>
      </c>
      <c r="Y504" s="23">
        <f t="shared" si="16"/>
        <v>62.796816</v>
      </c>
    </row>
    <row r="505" spans="24:25" x14ac:dyDescent="0.25">
      <c r="X505" s="21">
        <f t="shared" si="17"/>
        <v>51896</v>
      </c>
      <c r="Y505" s="23">
        <f t="shared" si="16"/>
        <v>62.921408000000007</v>
      </c>
    </row>
    <row r="506" spans="24:25" ht="16.5" thickBot="1" x14ac:dyDescent="0.3">
      <c r="X506" s="22">
        <f t="shared" si="17"/>
        <v>52000</v>
      </c>
      <c r="Y506" s="23">
        <f t="shared" si="16"/>
        <v>63.046000000000006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0400-000000000000}"/>
  </hyperlinks>
  <pageMargins left="0.7" right="0.7" top="0.75" bottom="0.75" header="0.3" footer="0.3"/>
  <pageSetup scale="5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  <pageSetUpPr fitToPage="1"/>
  </sheetPr>
  <dimension ref="A1:AC506"/>
  <sheetViews>
    <sheetView zoomScale="80" zoomScaleNormal="80" workbookViewId="0">
      <selection activeCell="K9" sqref="K9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12</v>
      </c>
      <c r="K2" s="160" t="str">
        <f>VLOOKUP(J2,'Calcul financement'!B5:F100,2,FALSE)</f>
        <v>Générale propre</v>
      </c>
      <c r="L2" s="160"/>
      <c r="M2" s="160"/>
      <c r="N2" s="161"/>
    </row>
    <row r="4" spans="9:29" ht="16.5" thickBot="1" x14ac:dyDescent="0.3">
      <c r="J4" s="16">
        <f>MAX(IF(K24=0,IF(K21=0,1000,K21*4),K24*2),K9:K15)</f>
        <v>11947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15.202771</v>
      </c>
      <c r="K5" s="164" t="str">
        <f>CONCATENATE("ÉTC seront financés par les ",J4," PES ","du programme ",LEFT(J2,6))</f>
        <v>ÉTC seront financés par les 11947 PES du programme 000.02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27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27</v>
      </c>
      <c r="Y7" s="23">
        <f t="shared" si="0"/>
        <v>4.1714999999999995E-2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54</v>
      </c>
      <c r="Y8" s="23">
        <f t="shared" si="0"/>
        <v>8.342999999999999E-2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11188</v>
      </c>
      <c r="L9" s="53">
        <f>IF(K9&gt;0,IF($K$24&gt;0,IF(K9&lt;$K$21,$K$20*K9,IF(K9&lt;$K$24,($K$22*K9)+$K$23,($K$25*K9)+$K$26)),IF(K9&lt;$K$21,$K$20*K9,($K$22*K9)+$K$23)),"")</f>
        <v>14.297283999999999</v>
      </c>
      <c r="M9" s="54">
        <f>IF(K9&gt;0,L9/K9*1000,"")</f>
        <v>1.2779124061494458</v>
      </c>
      <c r="X9" s="21">
        <f t="shared" si="1"/>
        <v>81</v>
      </c>
      <c r="Y9" s="23">
        <f t="shared" si="0"/>
        <v>0.12514500000000001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11947</v>
      </c>
      <c r="L10" s="53">
        <f t="shared" ref="L10:L15" si="2">IF(K10&gt;0,IF($K$24&gt;0,IF(K10&lt;$K$21,$K$20*K10,IF(K10&lt;$K$24,($K$22*K10)+$K$23,($K$25*K10)+$K$26)),IF(K10&lt;$K$21,$K$20*K10,($K$22*K10)+$K$23)),"")</f>
        <v>15.202771</v>
      </c>
      <c r="M10" s="54">
        <f t="shared" ref="M10:M15" si="3">IF(K10&gt;0,L10/K10*1000,"")</f>
        <v>1.2725178705951286</v>
      </c>
      <c r="X10" s="21">
        <f t="shared" si="1"/>
        <v>108</v>
      </c>
      <c r="Y10" s="23">
        <f t="shared" si="0"/>
        <v>0.16685999999999998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11183</v>
      </c>
      <c r="L11" s="53">
        <f t="shared" si="2"/>
        <v>14.291319</v>
      </c>
      <c r="M11" s="54">
        <f t="shared" si="3"/>
        <v>1.2779503710989895</v>
      </c>
      <c r="X11" s="21">
        <f t="shared" si="1"/>
        <v>135</v>
      </c>
      <c r="Y11" s="23">
        <f t="shared" si="0"/>
        <v>0.20857499999999998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11117</v>
      </c>
      <c r="L12" s="53">
        <f t="shared" si="2"/>
        <v>14.212581</v>
      </c>
      <c r="M12" s="54">
        <f t="shared" si="3"/>
        <v>1.2784547090042278</v>
      </c>
      <c r="X12" s="21">
        <f t="shared" si="1"/>
        <v>162</v>
      </c>
      <c r="Y12" s="23">
        <f t="shared" si="0"/>
        <v>0.25029000000000001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189</v>
      </c>
      <c r="Y13" s="23">
        <f t="shared" si="0"/>
        <v>0.29200500000000001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216</v>
      </c>
      <c r="Y14" s="23">
        <f t="shared" si="0"/>
        <v>0.60492800000000002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243</v>
      </c>
      <c r="Y15" s="23">
        <f t="shared" si="0"/>
        <v>0.64429399999999992</v>
      </c>
    </row>
    <row r="16" spans="9:29" x14ac:dyDescent="0.25">
      <c r="K16" s="10"/>
      <c r="L16" s="10"/>
      <c r="X16" s="21">
        <f t="shared" si="1"/>
        <v>270</v>
      </c>
      <c r="Y16" s="23">
        <f t="shared" si="0"/>
        <v>0.68365999999999993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297</v>
      </c>
      <c r="Y17" s="23">
        <f t="shared" si="0"/>
        <v>0.72302599999999995</v>
      </c>
    </row>
    <row r="18" spans="1:25" x14ac:dyDescent="0.25">
      <c r="X18" s="21">
        <f t="shared" si="1"/>
        <v>324</v>
      </c>
      <c r="Y18" s="23">
        <f t="shared" si="0"/>
        <v>0.76239199999999996</v>
      </c>
    </row>
    <row r="19" spans="1:25" x14ac:dyDescent="0.25">
      <c r="X19" s="21">
        <f t="shared" si="1"/>
        <v>351</v>
      </c>
      <c r="Y19" s="23">
        <f t="shared" si="0"/>
        <v>0.80175799999999997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378</v>
      </c>
      <c r="Y20" s="23">
        <f t="shared" si="0"/>
        <v>0.84112399999999998</v>
      </c>
    </row>
    <row r="21" spans="1:25" x14ac:dyDescent="0.25">
      <c r="J21" s="2" t="s">
        <v>123</v>
      </c>
      <c r="K21" s="18">
        <f>VLOOKUP($J$2,Tableau_fin[],8,FALSE)</f>
        <v>200</v>
      </c>
      <c r="X21" s="21">
        <f t="shared" si="1"/>
        <v>405</v>
      </c>
      <c r="Y21" s="23">
        <f t="shared" si="0"/>
        <v>0.88048999999999999</v>
      </c>
    </row>
    <row r="22" spans="1:25" x14ac:dyDescent="0.25">
      <c r="J22" s="26" t="s">
        <v>119</v>
      </c>
      <c r="K22" s="18">
        <f>VLOOKUP($J$2,Tableau_fin[],9,FALSE)</f>
        <v>1.4580000000000001E-3</v>
      </c>
      <c r="X22" s="21">
        <f t="shared" si="1"/>
        <v>432</v>
      </c>
      <c r="Y22" s="23">
        <f t="shared" si="0"/>
        <v>0.91985600000000001</v>
      </c>
    </row>
    <row r="23" spans="1:25" x14ac:dyDescent="0.25">
      <c r="J23" s="26" t="s">
        <v>120</v>
      </c>
      <c r="K23" s="18">
        <f>VLOOKUP($J$2,Tableau_fin[],10,FALSE)</f>
        <v>0.28999999999999998</v>
      </c>
      <c r="X23" s="21">
        <f t="shared" si="1"/>
        <v>459</v>
      </c>
      <c r="Y23" s="23">
        <f t="shared" si="0"/>
        <v>0.95922200000000002</v>
      </c>
    </row>
    <row r="24" spans="1:25" x14ac:dyDescent="0.25">
      <c r="J24" s="26" t="s">
        <v>124</v>
      </c>
      <c r="K24" s="18">
        <f>VLOOKUP($J$2,Tableau_fin[],11,FALSE)</f>
        <v>2501</v>
      </c>
      <c r="X24" s="21">
        <f t="shared" si="1"/>
        <v>486</v>
      </c>
      <c r="Y24" s="23">
        <f t="shared" si="0"/>
        <v>0.99858800000000003</v>
      </c>
    </row>
    <row r="25" spans="1:25" x14ac:dyDescent="0.25">
      <c r="J25" s="26" t="s">
        <v>121</v>
      </c>
      <c r="K25" s="18">
        <f>VLOOKUP($J$2,Tableau_fin[],12,FALSE)</f>
        <v>1.193E-3</v>
      </c>
      <c r="X25" s="21">
        <f t="shared" si="1"/>
        <v>513</v>
      </c>
      <c r="Y25" s="23">
        <f t="shared" si="0"/>
        <v>1.037954</v>
      </c>
    </row>
    <row r="26" spans="1:25" x14ac:dyDescent="0.25">
      <c r="J26" s="26" t="s">
        <v>122</v>
      </c>
      <c r="K26" s="18">
        <f>VLOOKUP($J$2,Tableau_fin[],13,FALSE)</f>
        <v>0.95</v>
      </c>
      <c r="X26" s="21">
        <f t="shared" si="1"/>
        <v>540</v>
      </c>
      <c r="Y26" s="23">
        <f t="shared" si="0"/>
        <v>1.0773200000000001</v>
      </c>
    </row>
    <row r="27" spans="1:25" x14ac:dyDescent="0.25">
      <c r="X27" s="21">
        <f t="shared" si="1"/>
        <v>567</v>
      </c>
      <c r="Y27" s="23">
        <f t="shared" si="0"/>
        <v>1.1166860000000001</v>
      </c>
    </row>
    <row r="28" spans="1:25" x14ac:dyDescent="0.25">
      <c r="X28" s="21">
        <f t="shared" si="1"/>
        <v>594</v>
      </c>
      <c r="Y28" s="23">
        <f t="shared" si="0"/>
        <v>1.1560520000000001</v>
      </c>
    </row>
    <row r="29" spans="1:25" x14ac:dyDescent="0.25">
      <c r="X29" s="21">
        <f t="shared" si="1"/>
        <v>621</v>
      </c>
      <c r="Y29" s="23">
        <f t="shared" si="0"/>
        <v>1.1954180000000001</v>
      </c>
    </row>
    <row r="30" spans="1:25" x14ac:dyDescent="0.25">
      <c r="X30" s="21">
        <f t="shared" si="1"/>
        <v>648</v>
      </c>
      <c r="Y30" s="23">
        <f t="shared" si="0"/>
        <v>1.2347840000000001</v>
      </c>
    </row>
    <row r="31" spans="1:25" x14ac:dyDescent="0.25">
      <c r="A31" s="29"/>
      <c r="B31" s="10"/>
      <c r="C31" s="10"/>
      <c r="X31" s="21">
        <f t="shared" si="1"/>
        <v>675</v>
      </c>
      <c r="Y31" s="23">
        <f t="shared" si="0"/>
        <v>1.2741500000000001</v>
      </c>
    </row>
    <row r="32" spans="1:25" x14ac:dyDescent="0.25">
      <c r="B32" s="10"/>
      <c r="C32" s="10"/>
      <c r="X32" s="21">
        <f t="shared" si="1"/>
        <v>702</v>
      </c>
      <c r="Y32" s="23">
        <f t="shared" si="0"/>
        <v>1.3135160000000001</v>
      </c>
    </row>
    <row r="33" spans="2:25" x14ac:dyDescent="0.25">
      <c r="B33" s="10"/>
      <c r="C33" s="10"/>
      <c r="X33" s="21">
        <f t="shared" si="1"/>
        <v>729</v>
      </c>
      <c r="Y33" s="23">
        <f t="shared" si="0"/>
        <v>1.3528820000000001</v>
      </c>
    </row>
    <row r="34" spans="2:25" x14ac:dyDescent="0.25">
      <c r="X34" s="21">
        <f t="shared" si="1"/>
        <v>756</v>
      </c>
      <c r="Y34" s="23">
        <f t="shared" si="0"/>
        <v>1.3922480000000002</v>
      </c>
    </row>
    <row r="35" spans="2:25" x14ac:dyDescent="0.25">
      <c r="X35" s="21">
        <f t="shared" si="1"/>
        <v>783</v>
      </c>
      <c r="Y35" s="23">
        <f t="shared" si="0"/>
        <v>1.4316140000000002</v>
      </c>
    </row>
    <row r="36" spans="2:25" x14ac:dyDescent="0.25">
      <c r="X36" s="21">
        <f t="shared" si="1"/>
        <v>810</v>
      </c>
      <c r="Y36" s="23">
        <f t="shared" si="0"/>
        <v>1.4709800000000002</v>
      </c>
    </row>
    <row r="37" spans="2:25" x14ac:dyDescent="0.25">
      <c r="X37" s="21">
        <f t="shared" si="1"/>
        <v>837</v>
      </c>
      <c r="Y37" s="23">
        <f t="shared" si="0"/>
        <v>1.5103460000000002</v>
      </c>
    </row>
    <row r="38" spans="2:25" x14ac:dyDescent="0.25">
      <c r="X38" s="21">
        <f t="shared" si="1"/>
        <v>864</v>
      </c>
      <c r="Y38" s="23">
        <f t="shared" si="0"/>
        <v>1.5497120000000002</v>
      </c>
    </row>
    <row r="39" spans="2:25" x14ac:dyDescent="0.25">
      <c r="X39" s="21">
        <f t="shared" si="1"/>
        <v>891</v>
      </c>
      <c r="Y39" s="23">
        <f t="shared" si="0"/>
        <v>1.5890780000000002</v>
      </c>
    </row>
    <row r="40" spans="2:25" x14ac:dyDescent="0.25">
      <c r="X40" s="21">
        <f t="shared" si="1"/>
        <v>918</v>
      </c>
      <c r="Y40" s="23">
        <f t="shared" si="0"/>
        <v>1.6284440000000002</v>
      </c>
    </row>
    <row r="41" spans="2:25" x14ac:dyDescent="0.25">
      <c r="X41" s="21">
        <f t="shared" si="1"/>
        <v>945</v>
      </c>
      <c r="Y41" s="23">
        <f t="shared" si="0"/>
        <v>1.66781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972</v>
      </c>
      <c r="Y42" s="23">
        <f t="shared" si="0"/>
        <v>1.707176</v>
      </c>
    </row>
    <row r="43" spans="2:25" x14ac:dyDescent="0.25">
      <c r="X43" s="21">
        <f t="shared" si="1"/>
        <v>999</v>
      </c>
      <c r="Y43" s="23">
        <f t="shared" si="0"/>
        <v>1.746542</v>
      </c>
    </row>
    <row r="44" spans="2:25" x14ac:dyDescent="0.25">
      <c r="X44" s="21">
        <f t="shared" si="1"/>
        <v>1026</v>
      </c>
      <c r="Y44" s="23">
        <f t="shared" si="0"/>
        <v>1.7859080000000001</v>
      </c>
    </row>
    <row r="45" spans="2:25" x14ac:dyDescent="0.25">
      <c r="X45" s="21">
        <f t="shared" si="1"/>
        <v>1053</v>
      </c>
      <c r="Y45" s="23">
        <f t="shared" si="0"/>
        <v>1.8252740000000001</v>
      </c>
    </row>
    <row r="46" spans="2:25" x14ac:dyDescent="0.25">
      <c r="X46" s="21">
        <f t="shared" si="1"/>
        <v>1080</v>
      </c>
      <c r="Y46" s="23">
        <f t="shared" si="0"/>
        <v>1.8646400000000001</v>
      </c>
    </row>
    <row r="47" spans="2:25" x14ac:dyDescent="0.25">
      <c r="X47" s="21">
        <f t="shared" si="1"/>
        <v>1107</v>
      </c>
      <c r="Y47" s="23">
        <f t="shared" si="0"/>
        <v>1.9040060000000001</v>
      </c>
    </row>
    <row r="48" spans="2:25" x14ac:dyDescent="0.25">
      <c r="X48" s="21">
        <f t="shared" si="1"/>
        <v>1134</v>
      </c>
      <c r="Y48" s="23">
        <f t="shared" si="0"/>
        <v>1.9433720000000001</v>
      </c>
    </row>
    <row r="49" spans="24:25" x14ac:dyDescent="0.25">
      <c r="X49" s="21">
        <f t="shared" si="1"/>
        <v>1161</v>
      </c>
      <c r="Y49" s="23">
        <f t="shared" si="0"/>
        <v>1.9827380000000001</v>
      </c>
    </row>
    <row r="50" spans="24:25" x14ac:dyDescent="0.25">
      <c r="X50" s="21">
        <f t="shared" si="1"/>
        <v>1188</v>
      </c>
      <c r="Y50" s="23">
        <f t="shared" si="0"/>
        <v>2.0221040000000001</v>
      </c>
    </row>
    <row r="51" spans="24:25" x14ac:dyDescent="0.25">
      <c r="X51" s="21">
        <f t="shared" si="1"/>
        <v>1215</v>
      </c>
      <c r="Y51" s="23">
        <f t="shared" si="0"/>
        <v>2.0614699999999999</v>
      </c>
    </row>
    <row r="52" spans="24:25" x14ac:dyDescent="0.25">
      <c r="X52" s="21">
        <f t="shared" si="1"/>
        <v>1242</v>
      </c>
      <c r="Y52" s="23">
        <f t="shared" si="0"/>
        <v>2.1008360000000001</v>
      </c>
    </row>
    <row r="53" spans="24:25" x14ac:dyDescent="0.25">
      <c r="X53" s="21">
        <f t="shared" si="1"/>
        <v>1269</v>
      </c>
      <c r="Y53" s="23">
        <f t="shared" si="0"/>
        <v>2.1402019999999999</v>
      </c>
    </row>
    <row r="54" spans="24:25" x14ac:dyDescent="0.25">
      <c r="X54" s="21">
        <f t="shared" si="1"/>
        <v>1296</v>
      </c>
      <c r="Y54" s="23">
        <f t="shared" si="0"/>
        <v>2.1795680000000002</v>
      </c>
    </row>
    <row r="55" spans="24:25" x14ac:dyDescent="0.25">
      <c r="X55" s="21">
        <f t="shared" si="1"/>
        <v>1323</v>
      </c>
      <c r="Y55" s="23">
        <f t="shared" si="0"/>
        <v>2.218934</v>
      </c>
    </row>
    <row r="56" spans="24:25" x14ac:dyDescent="0.25">
      <c r="X56" s="21">
        <f t="shared" si="1"/>
        <v>1350</v>
      </c>
      <c r="Y56" s="23">
        <f t="shared" si="0"/>
        <v>2.2583000000000002</v>
      </c>
    </row>
    <row r="57" spans="24:25" x14ac:dyDescent="0.25">
      <c r="X57" s="21">
        <f t="shared" si="1"/>
        <v>1377</v>
      </c>
      <c r="Y57" s="23">
        <f t="shared" si="0"/>
        <v>2.297666</v>
      </c>
    </row>
    <row r="58" spans="24:25" x14ac:dyDescent="0.25">
      <c r="X58" s="21">
        <f t="shared" si="1"/>
        <v>1404</v>
      </c>
      <c r="Y58" s="23">
        <f t="shared" si="0"/>
        <v>2.3370320000000002</v>
      </c>
    </row>
    <row r="59" spans="24:25" x14ac:dyDescent="0.25">
      <c r="X59" s="21">
        <f t="shared" si="1"/>
        <v>1431</v>
      </c>
      <c r="Y59" s="23">
        <f t="shared" si="0"/>
        <v>2.376398</v>
      </c>
    </row>
    <row r="60" spans="24:25" x14ac:dyDescent="0.25">
      <c r="X60" s="21">
        <f t="shared" si="1"/>
        <v>1458</v>
      </c>
      <c r="Y60" s="23">
        <f t="shared" si="0"/>
        <v>2.4157640000000002</v>
      </c>
    </row>
    <row r="61" spans="24:25" x14ac:dyDescent="0.25">
      <c r="X61" s="21">
        <f t="shared" si="1"/>
        <v>1485</v>
      </c>
      <c r="Y61" s="23">
        <f t="shared" si="0"/>
        <v>2.45513</v>
      </c>
    </row>
    <row r="62" spans="24:25" x14ac:dyDescent="0.25">
      <c r="X62" s="21">
        <f t="shared" si="1"/>
        <v>1512</v>
      </c>
      <c r="Y62" s="23">
        <f t="shared" si="0"/>
        <v>2.4944960000000003</v>
      </c>
    </row>
    <row r="63" spans="24:25" x14ac:dyDescent="0.25">
      <c r="X63" s="21">
        <f t="shared" si="1"/>
        <v>1539</v>
      </c>
      <c r="Y63" s="23">
        <f t="shared" si="0"/>
        <v>2.5338620000000001</v>
      </c>
    </row>
    <row r="64" spans="24:25" x14ac:dyDescent="0.25">
      <c r="X64" s="21">
        <f t="shared" si="1"/>
        <v>1566</v>
      </c>
      <c r="Y64" s="23">
        <f t="shared" si="0"/>
        <v>2.5732280000000003</v>
      </c>
    </row>
    <row r="65" spans="24:25" x14ac:dyDescent="0.25">
      <c r="X65" s="21">
        <f t="shared" si="1"/>
        <v>1593</v>
      </c>
      <c r="Y65" s="23">
        <f t="shared" si="0"/>
        <v>2.6125940000000001</v>
      </c>
    </row>
    <row r="66" spans="24:25" x14ac:dyDescent="0.25">
      <c r="X66" s="21">
        <f t="shared" si="1"/>
        <v>1620</v>
      </c>
      <c r="Y66" s="23">
        <f t="shared" si="0"/>
        <v>2.6519600000000003</v>
      </c>
    </row>
    <row r="67" spans="24:25" x14ac:dyDescent="0.25">
      <c r="X67" s="21">
        <f t="shared" si="1"/>
        <v>1647</v>
      </c>
      <c r="Y67" s="23">
        <f t="shared" si="0"/>
        <v>2.6913260000000001</v>
      </c>
    </row>
    <row r="68" spans="24:25" x14ac:dyDescent="0.25">
      <c r="X68" s="21">
        <f t="shared" si="1"/>
        <v>1674</v>
      </c>
      <c r="Y68" s="23">
        <f t="shared" si="0"/>
        <v>2.7306920000000003</v>
      </c>
    </row>
    <row r="69" spans="24:25" x14ac:dyDescent="0.25">
      <c r="X69" s="21">
        <f t="shared" si="1"/>
        <v>1701</v>
      </c>
      <c r="Y69" s="23">
        <f t="shared" si="0"/>
        <v>2.7700580000000001</v>
      </c>
    </row>
    <row r="70" spans="24:25" x14ac:dyDescent="0.25">
      <c r="X70" s="21">
        <f t="shared" si="1"/>
        <v>1728</v>
      </c>
      <c r="Y70" s="23">
        <f t="shared" ref="Y70:Y133" si="4">IF($K$24&gt;0,IF(X70&lt;$K$21,$K$20*X70,IF(X70&lt;$K$24,($K$22*X70)+$K$23,($K$25*X70)+$K$26)),IF(X70&lt;$K$21,$K$20*X70,($K$22*X70)+$K$23))</f>
        <v>2.8094240000000004</v>
      </c>
    </row>
    <row r="71" spans="24:25" x14ac:dyDescent="0.25">
      <c r="X71" s="21">
        <f t="shared" ref="X71:X134" si="5">X70+$AC$5</f>
        <v>1755</v>
      </c>
      <c r="Y71" s="23">
        <f t="shared" si="4"/>
        <v>2.8487900000000002</v>
      </c>
    </row>
    <row r="72" spans="24:25" x14ac:dyDescent="0.25">
      <c r="X72" s="21">
        <f t="shared" si="5"/>
        <v>1782</v>
      </c>
      <c r="Y72" s="23">
        <f t="shared" si="4"/>
        <v>2.8881560000000004</v>
      </c>
    </row>
    <row r="73" spans="24:25" x14ac:dyDescent="0.25">
      <c r="X73" s="21">
        <f t="shared" si="5"/>
        <v>1809</v>
      </c>
      <c r="Y73" s="23">
        <f t="shared" si="4"/>
        <v>2.9275220000000002</v>
      </c>
    </row>
    <row r="74" spans="24:25" x14ac:dyDescent="0.25">
      <c r="X74" s="21">
        <f t="shared" si="5"/>
        <v>1836</v>
      </c>
      <c r="Y74" s="23">
        <f t="shared" si="4"/>
        <v>2.9668880000000004</v>
      </c>
    </row>
    <row r="75" spans="24:25" x14ac:dyDescent="0.25">
      <c r="X75" s="21">
        <f t="shared" si="5"/>
        <v>1863</v>
      </c>
      <c r="Y75" s="23">
        <f t="shared" si="4"/>
        <v>3.0062540000000002</v>
      </c>
    </row>
    <row r="76" spans="24:25" x14ac:dyDescent="0.25">
      <c r="X76" s="21">
        <f t="shared" si="5"/>
        <v>1890</v>
      </c>
      <c r="Y76" s="23">
        <f t="shared" si="4"/>
        <v>3.04562</v>
      </c>
    </row>
    <row r="77" spans="24:25" x14ac:dyDescent="0.25">
      <c r="X77" s="21">
        <f t="shared" si="5"/>
        <v>1917</v>
      </c>
      <c r="Y77" s="23">
        <f t="shared" si="4"/>
        <v>3.0849860000000002</v>
      </c>
    </row>
    <row r="78" spans="24:25" x14ac:dyDescent="0.25">
      <c r="X78" s="21">
        <f t="shared" si="5"/>
        <v>1944</v>
      </c>
      <c r="Y78" s="23">
        <f t="shared" si="4"/>
        <v>3.124352</v>
      </c>
    </row>
    <row r="79" spans="24:25" x14ac:dyDescent="0.25">
      <c r="X79" s="21">
        <f t="shared" si="5"/>
        <v>1971</v>
      </c>
      <c r="Y79" s="23">
        <f t="shared" si="4"/>
        <v>3.1637180000000003</v>
      </c>
    </row>
    <row r="80" spans="24:25" x14ac:dyDescent="0.25">
      <c r="X80" s="21">
        <f t="shared" si="5"/>
        <v>1998</v>
      </c>
      <c r="Y80" s="23">
        <f t="shared" si="4"/>
        <v>3.203084</v>
      </c>
    </row>
    <row r="81" spans="24:25" x14ac:dyDescent="0.25">
      <c r="X81" s="21">
        <f t="shared" si="5"/>
        <v>2025</v>
      </c>
      <c r="Y81" s="23">
        <f t="shared" si="4"/>
        <v>3.2424500000000003</v>
      </c>
    </row>
    <row r="82" spans="24:25" x14ac:dyDescent="0.25">
      <c r="X82" s="21">
        <f t="shared" si="5"/>
        <v>2052</v>
      </c>
      <c r="Y82" s="23">
        <f t="shared" si="4"/>
        <v>3.2818160000000001</v>
      </c>
    </row>
    <row r="83" spans="24:25" x14ac:dyDescent="0.25">
      <c r="X83" s="21">
        <f t="shared" si="5"/>
        <v>2079</v>
      </c>
      <c r="Y83" s="23">
        <f t="shared" si="4"/>
        <v>3.3211820000000003</v>
      </c>
    </row>
    <row r="84" spans="24:25" x14ac:dyDescent="0.25">
      <c r="X84" s="21">
        <f t="shared" si="5"/>
        <v>2106</v>
      </c>
      <c r="Y84" s="23">
        <f t="shared" si="4"/>
        <v>3.3605480000000001</v>
      </c>
    </row>
    <row r="85" spans="24:25" x14ac:dyDescent="0.25">
      <c r="X85" s="21">
        <f t="shared" si="5"/>
        <v>2133</v>
      </c>
      <c r="Y85" s="23">
        <f t="shared" si="4"/>
        <v>3.3999140000000003</v>
      </c>
    </row>
    <row r="86" spans="24:25" x14ac:dyDescent="0.25">
      <c r="X86" s="21">
        <f t="shared" si="5"/>
        <v>2160</v>
      </c>
      <c r="Y86" s="23">
        <f t="shared" si="4"/>
        <v>3.4392800000000001</v>
      </c>
    </row>
    <row r="87" spans="24:25" x14ac:dyDescent="0.25">
      <c r="X87" s="21">
        <f t="shared" si="5"/>
        <v>2187</v>
      </c>
      <c r="Y87" s="23">
        <f t="shared" si="4"/>
        <v>3.4786460000000003</v>
      </c>
    </row>
    <row r="88" spans="24:25" x14ac:dyDescent="0.25">
      <c r="X88" s="21">
        <f t="shared" si="5"/>
        <v>2214</v>
      </c>
      <c r="Y88" s="23">
        <f t="shared" si="4"/>
        <v>3.5180120000000001</v>
      </c>
    </row>
    <row r="89" spans="24:25" x14ac:dyDescent="0.25">
      <c r="X89" s="21">
        <f t="shared" si="5"/>
        <v>2241</v>
      </c>
      <c r="Y89" s="23">
        <f t="shared" si="4"/>
        <v>3.5573780000000004</v>
      </c>
    </row>
    <row r="90" spans="24:25" x14ac:dyDescent="0.25">
      <c r="X90" s="21">
        <f t="shared" si="5"/>
        <v>2268</v>
      </c>
      <c r="Y90" s="23">
        <f t="shared" si="4"/>
        <v>3.5967440000000002</v>
      </c>
    </row>
    <row r="91" spans="24:25" x14ac:dyDescent="0.25">
      <c r="X91" s="21">
        <f t="shared" si="5"/>
        <v>2295</v>
      </c>
      <c r="Y91" s="23">
        <f t="shared" si="4"/>
        <v>3.6361100000000004</v>
      </c>
    </row>
    <row r="92" spans="24:25" x14ac:dyDescent="0.25">
      <c r="X92" s="21">
        <f t="shared" si="5"/>
        <v>2322</v>
      </c>
      <c r="Y92" s="23">
        <f t="shared" si="4"/>
        <v>3.6754760000000002</v>
      </c>
    </row>
    <row r="93" spans="24:25" x14ac:dyDescent="0.25">
      <c r="X93" s="21">
        <f t="shared" si="5"/>
        <v>2349</v>
      </c>
      <c r="Y93" s="23">
        <f t="shared" si="4"/>
        <v>3.7148420000000004</v>
      </c>
    </row>
    <row r="94" spans="24:25" x14ac:dyDescent="0.25">
      <c r="X94" s="21">
        <f t="shared" si="5"/>
        <v>2376</v>
      </c>
      <c r="Y94" s="23">
        <f t="shared" si="4"/>
        <v>3.7542080000000002</v>
      </c>
    </row>
    <row r="95" spans="24:25" x14ac:dyDescent="0.25">
      <c r="X95" s="21">
        <f t="shared" si="5"/>
        <v>2403</v>
      </c>
      <c r="Y95" s="23">
        <f t="shared" si="4"/>
        <v>3.7935740000000004</v>
      </c>
    </row>
    <row r="96" spans="24:25" x14ac:dyDescent="0.25">
      <c r="X96" s="21">
        <f t="shared" si="5"/>
        <v>2430</v>
      </c>
      <c r="Y96" s="23">
        <f t="shared" si="4"/>
        <v>3.8329400000000002</v>
      </c>
    </row>
    <row r="97" spans="24:25" x14ac:dyDescent="0.25">
      <c r="X97" s="21">
        <f t="shared" si="5"/>
        <v>2457</v>
      </c>
      <c r="Y97" s="23">
        <f t="shared" si="4"/>
        <v>3.8723060000000005</v>
      </c>
    </row>
    <row r="98" spans="24:25" x14ac:dyDescent="0.25">
      <c r="X98" s="21">
        <f t="shared" si="5"/>
        <v>2484</v>
      </c>
      <c r="Y98" s="23">
        <f t="shared" si="4"/>
        <v>3.9116720000000003</v>
      </c>
    </row>
    <row r="99" spans="24:25" x14ac:dyDescent="0.25">
      <c r="X99" s="21">
        <f t="shared" si="5"/>
        <v>2511</v>
      </c>
      <c r="Y99" s="23">
        <f t="shared" si="4"/>
        <v>3.9456230000000003</v>
      </c>
    </row>
    <row r="100" spans="24:25" x14ac:dyDescent="0.25">
      <c r="X100" s="21">
        <f t="shared" si="5"/>
        <v>2538</v>
      </c>
      <c r="Y100" s="23">
        <f t="shared" si="4"/>
        <v>3.9778339999999996</v>
      </c>
    </row>
    <row r="101" spans="24:25" x14ac:dyDescent="0.25">
      <c r="X101" s="21">
        <f t="shared" si="5"/>
        <v>2565</v>
      </c>
      <c r="Y101" s="23">
        <f t="shared" si="4"/>
        <v>4.0100449999999999</v>
      </c>
    </row>
    <row r="102" spans="24:25" x14ac:dyDescent="0.25">
      <c r="X102" s="21">
        <f t="shared" si="5"/>
        <v>2592</v>
      </c>
      <c r="Y102" s="23">
        <f t="shared" si="4"/>
        <v>4.0422560000000001</v>
      </c>
    </row>
    <row r="103" spans="24:25" x14ac:dyDescent="0.25">
      <c r="X103" s="21">
        <f t="shared" si="5"/>
        <v>2619</v>
      </c>
      <c r="Y103" s="23">
        <f t="shared" si="4"/>
        <v>4.0744670000000003</v>
      </c>
    </row>
    <row r="104" spans="24:25" x14ac:dyDescent="0.25">
      <c r="X104" s="21">
        <f t="shared" si="5"/>
        <v>2646</v>
      </c>
      <c r="Y104" s="23">
        <f t="shared" si="4"/>
        <v>4.1066780000000005</v>
      </c>
    </row>
    <row r="105" spans="24:25" x14ac:dyDescent="0.25">
      <c r="X105" s="21">
        <f t="shared" si="5"/>
        <v>2673</v>
      </c>
      <c r="Y105" s="23">
        <f t="shared" si="4"/>
        <v>4.1388889999999998</v>
      </c>
    </row>
    <row r="106" spans="24:25" x14ac:dyDescent="0.25">
      <c r="X106" s="21">
        <f t="shared" si="5"/>
        <v>2700</v>
      </c>
      <c r="Y106" s="23">
        <f t="shared" si="4"/>
        <v>4.1711</v>
      </c>
    </row>
    <row r="107" spans="24:25" x14ac:dyDescent="0.25">
      <c r="X107" s="21">
        <f t="shared" si="5"/>
        <v>2727</v>
      </c>
      <c r="Y107" s="23">
        <f t="shared" si="4"/>
        <v>4.2033110000000002</v>
      </c>
    </row>
    <row r="108" spans="24:25" x14ac:dyDescent="0.25">
      <c r="X108" s="21">
        <f t="shared" si="5"/>
        <v>2754</v>
      </c>
      <c r="Y108" s="23">
        <f t="shared" si="4"/>
        <v>4.2355220000000005</v>
      </c>
    </row>
    <row r="109" spans="24:25" x14ac:dyDescent="0.25">
      <c r="X109" s="21">
        <f t="shared" si="5"/>
        <v>2781</v>
      </c>
      <c r="Y109" s="23">
        <f t="shared" si="4"/>
        <v>4.2677329999999998</v>
      </c>
    </row>
    <row r="110" spans="24:25" x14ac:dyDescent="0.25">
      <c r="X110" s="21">
        <f t="shared" si="5"/>
        <v>2808</v>
      </c>
      <c r="Y110" s="23">
        <f t="shared" si="4"/>
        <v>4.299944</v>
      </c>
    </row>
    <row r="111" spans="24:25" x14ac:dyDescent="0.25">
      <c r="X111" s="21">
        <f t="shared" si="5"/>
        <v>2835</v>
      </c>
      <c r="Y111" s="23">
        <f t="shared" si="4"/>
        <v>4.3321550000000002</v>
      </c>
    </row>
    <row r="112" spans="24:25" x14ac:dyDescent="0.25">
      <c r="X112" s="21">
        <f t="shared" si="5"/>
        <v>2862</v>
      </c>
      <c r="Y112" s="23">
        <f t="shared" si="4"/>
        <v>4.3643660000000004</v>
      </c>
    </row>
    <row r="113" spans="24:25" x14ac:dyDescent="0.25">
      <c r="X113" s="21">
        <f t="shared" si="5"/>
        <v>2889</v>
      </c>
      <c r="Y113" s="23">
        <f t="shared" si="4"/>
        <v>4.3965769999999997</v>
      </c>
    </row>
    <row r="114" spans="24:25" x14ac:dyDescent="0.25">
      <c r="X114" s="21">
        <f t="shared" si="5"/>
        <v>2916</v>
      </c>
      <c r="Y114" s="23">
        <f t="shared" si="4"/>
        <v>4.4287879999999999</v>
      </c>
    </row>
    <row r="115" spans="24:25" x14ac:dyDescent="0.25">
      <c r="X115" s="21">
        <f t="shared" si="5"/>
        <v>2943</v>
      </c>
      <c r="Y115" s="23">
        <f t="shared" si="4"/>
        <v>4.4609990000000002</v>
      </c>
    </row>
    <row r="116" spans="24:25" x14ac:dyDescent="0.25">
      <c r="X116" s="21">
        <f t="shared" si="5"/>
        <v>2970</v>
      </c>
      <c r="Y116" s="23">
        <f t="shared" si="4"/>
        <v>4.4932100000000004</v>
      </c>
    </row>
    <row r="117" spans="24:25" x14ac:dyDescent="0.25">
      <c r="X117" s="21">
        <f t="shared" si="5"/>
        <v>2997</v>
      </c>
      <c r="Y117" s="23">
        <f t="shared" si="4"/>
        <v>4.5254209999999997</v>
      </c>
    </row>
    <row r="118" spans="24:25" x14ac:dyDescent="0.25">
      <c r="X118" s="21">
        <f t="shared" si="5"/>
        <v>3024</v>
      </c>
      <c r="Y118" s="23">
        <f t="shared" si="4"/>
        <v>4.5576319999999999</v>
      </c>
    </row>
    <row r="119" spans="24:25" x14ac:dyDescent="0.25">
      <c r="X119" s="21">
        <f t="shared" si="5"/>
        <v>3051</v>
      </c>
      <c r="Y119" s="23">
        <f t="shared" si="4"/>
        <v>4.5898430000000001</v>
      </c>
    </row>
    <row r="120" spans="24:25" x14ac:dyDescent="0.25">
      <c r="X120" s="21">
        <f t="shared" si="5"/>
        <v>3078</v>
      </c>
      <c r="Y120" s="23">
        <f t="shared" si="4"/>
        <v>4.6220540000000003</v>
      </c>
    </row>
    <row r="121" spans="24:25" x14ac:dyDescent="0.25">
      <c r="X121" s="21">
        <f t="shared" si="5"/>
        <v>3105</v>
      </c>
      <c r="Y121" s="23">
        <f t="shared" si="4"/>
        <v>4.6542650000000005</v>
      </c>
    </row>
    <row r="122" spans="24:25" x14ac:dyDescent="0.25">
      <c r="X122" s="21">
        <f t="shared" si="5"/>
        <v>3132</v>
      </c>
      <c r="Y122" s="23">
        <f t="shared" si="4"/>
        <v>4.6864759999999999</v>
      </c>
    </row>
    <row r="123" spans="24:25" x14ac:dyDescent="0.25">
      <c r="X123" s="21">
        <f t="shared" si="5"/>
        <v>3159</v>
      </c>
      <c r="Y123" s="23">
        <f t="shared" si="4"/>
        <v>4.7186870000000001</v>
      </c>
    </row>
    <row r="124" spans="24:25" x14ac:dyDescent="0.25">
      <c r="X124" s="21">
        <f t="shared" si="5"/>
        <v>3186</v>
      </c>
      <c r="Y124" s="23">
        <f t="shared" si="4"/>
        <v>4.7508980000000003</v>
      </c>
    </row>
    <row r="125" spans="24:25" x14ac:dyDescent="0.25">
      <c r="X125" s="21">
        <f t="shared" si="5"/>
        <v>3213</v>
      </c>
      <c r="Y125" s="23">
        <f t="shared" si="4"/>
        <v>4.7831090000000005</v>
      </c>
    </row>
    <row r="126" spans="24:25" x14ac:dyDescent="0.25">
      <c r="X126" s="21">
        <f t="shared" si="5"/>
        <v>3240</v>
      </c>
      <c r="Y126" s="23">
        <f t="shared" si="4"/>
        <v>4.8153199999999998</v>
      </c>
    </row>
    <row r="127" spans="24:25" x14ac:dyDescent="0.25">
      <c r="X127" s="21">
        <f t="shared" si="5"/>
        <v>3267</v>
      </c>
      <c r="Y127" s="23">
        <f t="shared" si="4"/>
        <v>4.847531</v>
      </c>
    </row>
    <row r="128" spans="24:25" x14ac:dyDescent="0.25">
      <c r="X128" s="21">
        <f t="shared" si="5"/>
        <v>3294</v>
      </c>
      <c r="Y128" s="23">
        <f t="shared" si="4"/>
        <v>4.8797420000000002</v>
      </c>
    </row>
    <row r="129" spans="24:25" x14ac:dyDescent="0.25">
      <c r="X129" s="21">
        <f t="shared" si="5"/>
        <v>3321</v>
      </c>
      <c r="Y129" s="23">
        <f t="shared" si="4"/>
        <v>4.9119530000000005</v>
      </c>
    </row>
    <row r="130" spans="24:25" x14ac:dyDescent="0.25">
      <c r="X130" s="21">
        <f t="shared" si="5"/>
        <v>3348</v>
      </c>
      <c r="Y130" s="23">
        <f t="shared" si="4"/>
        <v>4.9441639999999998</v>
      </c>
    </row>
    <row r="131" spans="24:25" x14ac:dyDescent="0.25">
      <c r="X131" s="21">
        <f t="shared" si="5"/>
        <v>3375</v>
      </c>
      <c r="Y131" s="23">
        <f t="shared" si="4"/>
        <v>4.976375</v>
      </c>
    </row>
    <row r="132" spans="24:25" x14ac:dyDescent="0.25">
      <c r="X132" s="21">
        <f t="shared" si="5"/>
        <v>3402</v>
      </c>
      <c r="Y132" s="23">
        <f t="shared" si="4"/>
        <v>5.0085860000000002</v>
      </c>
    </row>
    <row r="133" spans="24:25" x14ac:dyDescent="0.25">
      <c r="X133" s="21">
        <f t="shared" si="5"/>
        <v>3429</v>
      </c>
      <c r="Y133" s="23">
        <f t="shared" si="4"/>
        <v>5.0407970000000004</v>
      </c>
    </row>
    <row r="134" spans="24:25" x14ac:dyDescent="0.25">
      <c r="X134" s="21">
        <f t="shared" si="5"/>
        <v>3456</v>
      </c>
      <c r="Y134" s="23">
        <f t="shared" ref="Y134:Y197" si="6">IF($K$24&gt;0,IF(X134&lt;$K$21,$K$20*X134,IF(X134&lt;$K$24,($K$22*X134)+$K$23,($K$25*X134)+$K$26)),IF(X134&lt;$K$21,$K$20*X134,($K$22*X134)+$K$23))</f>
        <v>5.0730080000000006</v>
      </c>
    </row>
    <row r="135" spans="24:25" x14ac:dyDescent="0.25">
      <c r="X135" s="21">
        <f t="shared" ref="X135:X198" si="7">X134+$AC$5</f>
        <v>3483</v>
      </c>
      <c r="Y135" s="23">
        <f t="shared" si="6"/>
        <v>5.105219</v>
      </c>
    </row>
    <row r="136" spans="24:25" x14ac:dyDescent="0.25">
      <c r="X136" s="21">
        <f t="shared" si="7"/>
        <v>3510</v>
      </c>
      <c r="Y136" s="23">
        <f t="shared" si="6"/>
        <v>5.1374300000000002</v>
      </c>
    </row>
    <row r="137" spans="24:25" x14ac:dyDescent="0.25">
      <c r="X137" s="21">
        <f t="shared" si="7"/>
        <v>3537</v>
      </c>
      <c r="Y137" s="23">
        <f t="shared" si="6"/>
        <v>5.1696410000000004</v>
      </c>
    </row>
    <row r="138" spans="24:25" x14ac:dyDescent="0.25">
      <c r="X138" s="21">
        <f t="shared" si="7"/>
        <v>3564</v>
      </c>
      <c r="Y138" s="23">
        <f t="shared" si="6"/>
        <v>5.2018520000000006</v>
      </c>
    </row>
    <row r="139" spans="24:25" x14ac:dyDescent="0.25">
      <c r="X139" s="21">
        <f t="shared" si="7"/>
        <v>3591</v>
      </c>
      <c r="Y139" s="23">
        <f t="shared" si="6"/>
        <v>5.2340630000000008</v>
      </c>
    </row>
    <row r="140" spans="24:25" x14ac:dyDescent="0.25">
      <c r="X140" s="21">
        <f t="shared" si="7"/>
        <v>3618</v>
      </c>
      <c r="Y140" s="23">
        <f t="shared" si="6"/>
        <v>5.2662740000000001</v>
      </c>
    </row>
    <row r="141" spans="24:25" x14ac:dyDescent="0.25">
      <c r="X141" s="21">
        <f t="shared" si="7"/>
        <v>3645</v>
      </c>
      <c r="Y141" s="23">
        <f t="shared" si="6"/>
        <v>5.2984850000000003</v>
      </c>
    </row>
    <row r="142" spans="24:25" x14ac:dyDescent="0.25">
      <c r="X142" s="21">
        <f t="shared" si="7"/>
        <v>3672</v>
      </c>
      <c r="Y142" s="23">
        <f t="shared" si="6"/>
        <v>5.3306960000000005</v>
      </c>
    </row>
    <row r="143" spans="24:25" x14ac:dyDescent="0.25">
      <c r="X143" s="21">
        <f t="shared" si="7"/>
        <v>3699</v>
      </c>
      <c r="Y143" s="23">
        <f t="shared" si="6"/>
        <v>5.3629070000000008</v>
      </c>
    </row>
    <row r="144" spans="24:25" x14ac:dyDescent="0.25">
      <c r="X144" s="21">
        <f t="shared" si="7"/>
        <v>3726</v>
      </c>
      <c r="Y144" s="23">
        <f t="shared" si="6"/>
        <v>5.3951180000000001</v>
      </c>
    </row>
    <row r="145" spans="24:25" x14ac:dyDescent="0.25">
      <c r="X145" s="21">
        <f t="shared" si="7"/>
        <v>3753</v>
      </c>
      <c r="Y145" s="23">
        <f t="shared" si="6"/>
        <v>5.4273290000000003</v>
      </c>
    </row>
    <row r="146" spans="24:25" x14ac:dyDescent="0.25">
      <c r="X146" s="21">
        <f t="shared" si="7"/>
        <v>3780</v>
      </c>
      <c r="Y146" s="23">
        <f t="shared" si="6"/>
        <v>5.4595400000000005</v>
      </c>
    </row>
    <row r="147" spans="24:25" x14ac:dyDescent="0.25">
      <c r="X147" s="21">
        <f t="shared" si="7"/>
        <v>3807</v>
      </c>
      <c r="Y147" s="23">
        <f t="shared" si="6"/>
        <v>5.4917510000000007</v>
      </c>
    </row>
    <row r="148" spans="24:25" x14ac:dyDescent="0.25">
      <c r="X148" s="21">
        <f t="shared" si="7"/>
        <v>3834</v>
      </c>
      <c r="Y148" s="23">
        <f t="shared" si="6"/>
        <v>5.523962</v>
      </c>
    </row>
    <row r="149" spans="24:25" x14ac:dyDescent="0.25">
      <c r="X149" s="21">
        <f t="shared" si="7"/>
        <v>3861</v>
      </c>
      <c r="Y149" s="23">
        <f t="shared" si="6"/>
        <v>5.5561730000000003</v>
      </c>
    </row>
    <row r="150" spans="24:25" x14ac:dyDescent="0.25">
      <c r="X150" s="21">
        <f t="shared" si="7"/>
        <v>3888</v>
      </c>
      <c r="Y150" s="23">
        <f t="shared" si="6"/>
        <v>5.5883840000000005</v>
      </c>
    </row>
    <row r="151" spans="24:25" x14ac:dyDescent="0.25">
      <c r="X151" s="21">
        <f t="shared" si="7"/>
        <v>3915</v>
      </c>
      <c r="Y151" s="23">
        <f t="shared" si="6"/>
        <v>5.6205950000000007</v>
      </c>
    </row>
    <row r="152" spans="24:25" x14ac:dyDescent="0.25">
      <c r="X152" s="21">
        <f t="shared" si="7"/>
        <v>3942</v>
      </c>
      <c r="Y152" s="23">
        <f t="shared" si="6"/>
        <v>5.652806</v>
      </c>
    </row>
    <row r="153" spans="24:25" x14ac:dyDescent="0.25">
      <c r="X153" s="21">
        <f t="shared" si="7"/>
        <v>3969</v>
      </c>
      <c r="Y153" s="23">
        <f t="shared" si="6"/>
        <v>5.6850170000000002</v>
      </c>
    </row>
    <row r="154" spans="24:25" x14ac:dyDescent="0.25">
      <c r="X154" s="21">
        <f t="shared" si="7"/>
        <v>3996</v>
      </c>
      <c r="Y154" s="23">
        <f t="shared" si="6"/>
        <v>5.7172280000000004</v>
      </c>
    </row>
    <row r="155" spans="24:25" x14ac:dyDescent="0.25">
      <c r="X155" s="21">
        <f t="shared" si="7"/>
        <v>4023</v>
      </c>
      <c r="Y155" s="23">
        <f t="shared" si="6"/>
        <v>5.7494390000000006</v>
      </c>
    </row>
    <row r="156" spans="24:25" x14ac:dyDescent="0.25">
      <c r="X156" s="21">
        <f t="shared" si="7"/>
        <v>4050</v>
      </c>
      <c r="Y156" s="23">
        <f t="shared" si="6"/>
        <v>5.78165</v>
      </c>
    </row>
    <row r="157" spans="24:25" x14ac:dyDescent="0.25">
      <c r="X157" s="21">
        <f t="shared" si="7"/>
        <v>4077</v>
      </c>
      <c r="Y157" s="23">
        <f t="shared" si="6"/>
        <v>5.8138610000000002</v>
      </c>
    </row>
    <row r="158" spans="24:25" x14ac:dyDescent="0.25">
      <c r="X158" s="21">
        <f t="shared" si="7"/>
        <v>4104</v>
      </c>
      <c r="Y158" s="23">
        <f t="shared" si="6"/>
        <v>5.8460720000000004</v>
      </c>
    </row>
    <row r="159" spans="24:25" x14ac:dyDescent="0.25">
      <c r="X159" s="21">
        <f t="shared" si="7"/>
        <v>4131</v>
      </c>
      <c r="Y159" s="23">
        <f t="shared" si="6"/>
        <v>5.8782830000000006</v>
      </c>
    </row>
    <row r="160" spans="24:25" x14ac:dyDescent="0.25">
      <c r="X160" s="21">
        <f t="shared" si="7"/>
        <v>4158</v>
      </c>
      <c r="Y160" s="23">
        <f t="shared" si="6"/>
        <v>5.9104940000000008</v>
      </c>
    </row>
    <row r="161" spans="24:25" x14ac:dyDescent="0.25">
      <c r="X161" s="21">
        <f t="shared" si="7"/>
        <v>4185</v>
      </c>
      <c r="Y161" s="23">
        <f t="shared" si="6"/>
        <v>5.9427050000000001</v>
      </c>
    </row>
    <row r="162" spans="24:25" x14ac:dyDescent="0.25">
      <c r="X162" s="21">
        <f t="shared" si="7"/>
        <v>4212</v>
      </c>
      <c r="Y162" s="23">
        <f t="shared" si="6"/>
        <v>5.9749160000000003</v>
      </c>
    </row>
    <row r="163" spans="24:25" x14ac:dyDescent="0.25">
      <c r="X163" s="21">
        <f t="shared" si="7"/>
        <v>4239</v>
      </c>
      <c r="Y163" s="23">
        <f t="shared" si="6"/>
        <v>6.0071270000000005</v>
      </c>
    </row>
    <row r="164" spans="24:25" x14ac:dyDescent="0.25">
      <c r="X164" s="21">
        <f t="shared" si="7"/>
        <v>4266</v>
      </c>
      <c r="Y164" s="23">
        <f t="shared" si="6"/>
        <v>6.0393380000000008</v>
      </c>
    </row>
    <row r="165" spans="24:25" x14ac:dyDescent="0.25">
      <c r="X165" s="21">
        <f t="shared" si="7"/>
        <v>4293</v>
      </c>
      <c r="Y165" s="23">
        <f t="shared" si="6"/>
        <v>6.0715490000000001</v>
      </c>
    </row>
    <row r="166" spans="24:25" x14ac:dyDescent="0.25">
      <c r="X166" s="21">
        <f t="shared" si="7"/>
        <v>4320</v>
      </c>
      <c r="Y166" s="23">
        <f t="shared" si="6"/>
        <v>6.1037600000000003</v>
      </c>
    </row>
    <row r="167" spans="24:25" x14ac:dyDescent="0.25">
      <c r="X167" s="21">
        <f t="shared" si="7"/>
        <v>4347</v>
      </c>
      <c r="Y167" s="23">
        <f t="shared" si="6"/>
        <v>6.1359710000000005</v>
      </c>
    </row>
    <row r="168" spans="24:25" x14ac:dyDescent="0.25">
      <c r="X168" s="21">
        <f t="shared" si="7"/>
        <v>4374</v>
      </c>
      <c r="Y168" s="23">
        <f t="shared" si="6"/>
        <v>6.1681820000000007</v>
      </c>
    </row>
    <row r="169" spans="24:25" x14ac:dyDescent="0.25">
      <c r="X169" s="21">
        <f t="shared" si="7"/>
        <v>4401</v>
      </c>
      <c r="Y169" s="23">
        <f t="shared" si="6"/>
        <v>6.200393</v>
      </c>
    </row>
    <row r="170" spans="24:25" x14ac:dyDescent="0.25">
      <c r="X170" s="21">
        <f t="shared" si="7"/>
        <v>4428</v>
      </c>
      <c r="Y170" s="23">
        <f t="shared" si="6"/>
        <v>6.2326040000000003</v>
      </c>
    </row>
    <row r="171" spans="24:25" x14ac:dyDescent="0.25">
      <c r="X171" s="21">
        <f t="shared" si="7"/>
        <v>4455</v>
      </c>
      <c r="Y171" s="23">
        <f t="shared" si="6"/>
        <v>6.2648150000000005</v>
      </c>
    </row>
    <row r="172" spans="24:25" x14ac:dyDescent="0.25">
      <c r="X172" s="21">
        <f t="shared" si="7"/>
        <v>4482</v>
      </c>
      <c r="Y172" s="23">
        <f t="shared" si="6"/>
        <v>6.2970260000000007</v>
      </c>
    </row>
    <row r="173" spans="24:25" x14ac:dyDescent="0.25">
      <c r="X173" s="21">
        <f t="shared" si="7"/>
        <v>4509</v>
      </c>
      <c r="Y173" s="23">
        <f t="shared" si="6"/>
        <v>6.329237</v>
      </c>
    </row>
    <row r="174" spans="24:25" x14ac:dyDescent="0.25">
      <c r="X174" s="21">
        <f t="shared" si="7"/>
        <v>4536</v>
      </c>
      <c r="Y174" s="23">
        <f t="shared" si="6"/>
        <v>6.3614480000000002</v>
      </c>
    </row>
    <row r="175" spans="24:25" x14ac:dyDescent="0.25">
      <c r="X175" s="21">
        <f t="shared" si="7"/>
        <v>4563</v>
      </c>
      <c r="Y175" s="23">
        <f t="shared" si="6"/>
        <v>6.3936590000000004</v>
      </c>
    </row>
    <row r="176" spans="24:25" x14ac:dyDescent="0.25">
      <c r="X176" s="21">
        <f t="shared" si="7"/>
        <v>4590</v>
      </c>
      <c r="Y176" s="23">
        <f t="shared" si="6"/>
        <v>6.4258700000000006</v>
      </c>
    </row>
    <row r="177" spans="24:25" x14ac:dyDescent="0.25">
      <c r="X177" s="21">
        <f t="shared" si="7"/>
        <v>4617</v>
      </c>
      <c r="Y177" s="23">
        <f t="shared" si="6"/>
        <v>6.4580810000000008</v>
      </c>
    </row>
    <row r="178" spans="24:25" x14ac:dyDescent="0.25">
      <c r="X178" s="21">
        <f t="shared" si="7"/>
        <v>4644</v>
      </c>
      <c r="Y178" s="23">
        <f t="shared" si="6"/>
        <v>6.4902920000000002</v>
      </c>
    </row>
    <row r="179" spans="24:25" x14ac:dyDescent="0.25">
      <c r="X179" s="21">
        <f t="shared" si="7"/>
        <v>4671</v>
      </c>
      <c r="Y179" s="23">
        <f t="shared" si="6"/>
        <v>6.5225030000000004</v>
      </c>
    </row>
    <row r="180" spans="24:25" x14ac:dyDescent="0.25">
      <c r="X180" s="21">
        <f t="shared" si="7"/>
        <v>4698</v>
      </c>
      <c r="Y180" s="23">
        <f t="shared" si="6"/>
        <v>6.5547140000000006</v>
      </c>
    </row>
    <row r="181" spans="24:25" x14ac:dyDescent="0.25">
      <c r="X181" s="21">
        <f t="shared" si="7"/>
        <v>4725</v>
      </c>
      <c r="Y181" s="23">
        <f t="shared" si="6"/>
        <v>6.5869250000000008</v>
      </c>
    </row>
    <row r="182" spans="24:25" x14ac:dyDescent="0.25">
      <c r="X182" s="21">
        <f t="shared" si="7"/>
        <v>4752</v>
      </c>
      <c r="Y182" s="23">
        <f t="shared" si="6"/>
        <v>6.6191360000000001</v>
      </c>
    </row>
    <row r="183" spans="24:25" x14ac:dyDescent="0.25">
      <c r="X183" s="21">
        <f t="shared" si="7"/>
        <v>4779</v>
      </c>
      <c r="Y183" s="23">
        <f t="shared" si="6"/>
        <v>6.6513470000000003</v>
      </c>
    </row>
    <row r="184" spans="24:25" x14ac:dyDescent="0.25">
      <c r="X184" s="21">
        <f t="shared" si="7"/>
        <v>4806</v>
      </c>
      <c r="Y184" s="23">
        <f t="shared" si="6"/>
        <v>6.6835580000000006</v>
      </c>
    </row>
    <row r="185" spans="24:25" x14ac:dyDescent="0.25">
      <c r="X185" s="21">
        <f t="shared" si="7"/>
        <v>4833</v>
      </c>
      <c r="Y185" s="23">
        <f t="shared" si="6"/>
        <v>6.7157690000000008</v>
      </c>
    </row>
    <row r="186" spans="24:25" x14ac:dyDescent="0.25">
      <c r="X186" s="21">
        <f t="shared" si="7"/>
        <v>4860</v>
      </c>
      <c r="Y186" s="23">
        <f t="shared" si="6"/>
        <v>6.7479800000000001</v>
      </c>
    </row>
    <row r="187" spans="24:25" x14ac:dyDescent="0.25">
      <c r="X187" s="21">
        <f t="shared" si="7"/>
        <v>4887</v>
      </c>
      <c r="Y187" s="23">
        <f t="shared" si="6"/>
        <v>6.7801910000000003</v>
      </c>
    </row>
    <row r="188" spans="24:25" x14ac:dyDescent="0.25">
      <c r="X188" s="21">
        <f t="shared" si="7"/>
        <v>4914</v>
      </c>
      <c r="Y188" s="23">
        <f t="shared" si="6"/>
        <v>6.8124020000000005</v>
      </c>
    </row>
    <row r="189" spans="24:25" x14ac:dyDescent="0.25">
      <c r="X189" s="21">
        <f t="shared" si="7"/>
        <v>4941</v>
      </c>
      <c r="Y189" s="23">
        <f t="shared" si="6"/>
        <v>6.8446130000000007</v>
      </c>
    </row>
    <row r="190" spans="24:25" x14ac:dyDescent="0.25">
      <c r="X190" s="21">
        <f t="shared" si="7"/>
        <v>4968</v>
      </c>
      <c r="Y190" s="23">
        <f t="shared" si="6"/>
        <v>6.876824</v>
      </c>
    </row>
    <row r="191" spans="24:25" x14ac:dyDescent="0.25">
      <c r="X191" s="21">
        <f t="shared" si="7"/>
        <v>4995</v>
      </c>
      <c r="Y191" s="23">
        <f t="shared" si="6"/>
        <v>6.9090350000000003</v>
      </c>
    </row>
    <row r="192" spans="24:25" x14ac:dyDescent="0.25">
      <c r="X192" s="21">
        <f t="shared" si="7"/>
        <v>5022</v>
      </c>
      <c r="Y192" s="23">
        <f t="shared" si="6"/>
        <v>6.9412460000000005</v>
      </c>
    </row>
    <row r="193" spans="24:25" x14ac:dyDescent="0.25">
      <c r="X193" s="21">
        <f t="shared" si="7"/>
        <v>5049</v>
      </c>
      <c r="Y193" s="23">
        <f t="shared" si="6"/>
        <v>6.9734570000000007</v>
      </c>
    </row>
    <row r="194" spans="24:25" x14ac:dyDescent="0.25">
      <c r="X194" s="21">
        <f t="shared" si="7"/>
        <v>5076</v>
      </c>
      <c r="Y194" s="23">
        <f t="shared" si="6"/>
        <v>7.005668</v>
      </c>
    </row>
    <row r="195" spans="24:25" x14ac:dyDescent="0.25">
      <c r="X195" s="21">
        <f t="shared" si="7"/>
        <v>5103</v>
      </c>
      <c r="Y195" s="23">
        <f t="shared" si="6"/>
        <v>7.0378790000000002</v>
      </c>
    </row>
    <row r="196" spans="24:25" x14ac:dyDescent="0.25">
      <c r="X196" s="21">
        <f t="shared" si="7"/>
        <v>5130</v>
      </c>
      <c r="Y196" s="23">
        <f t="shared" si="6"/>
        <v>7.0700900000000004</v>
      </c>
    </row>
    <row r="197" spans="24:25" x14ac:dyDescent="0.25">
      <c r="X197" s="21">
        <f t="shared" si="7"/>
        <v>5157</v>
      </c>
      <c r="Y197" s="23">
        <f t="shared" si="6"/>
        <v>7.1023010000000006</v>
      </c>
    </row>
    <row r="198" spans="24:25" x14ac:dyDescent="0.25">
      <c r="X198" s="21">
        <f t="shared" si="7"/>
        <v>5184</v>
      </c>
      <c r="Y198" s="23">
        <f t="shared" ref="Y198:Y261" si="8">IF($K$24&gt;0,IF(X198&lt;$K$21,$K$20*X198,IF(X198&lt;$K$24,($K$22*X198)+$K$23,($K$25*X198)+$K$26)),IF(X198&lt;$K$21,$K$20*X198,($K$22*X198)+$K$23))</f>
        <v>7.1345120000000009</v>
      </c>
    </row>
    <row r="199" spans="24:25" x14ac:dyDescent="0.25">
      <c r="X199" s="21">
        <f t="shared" ref="X199:X262" si="9">X198+$AC$5</f>
        <v>5211</v>
      </c>
      <c r="Y199" s="23">
        <f t="shared" si="8"/>
        <v>7.1667230000000002</v>
      </c>
    </row>
    <row r="200" spans="24:25" x14ac:dyDescent="0.25">
      <c r="X200" s="21">
        <f t="shared" si="9"/>
        <v>5238</v>
      </c>
      <c r="Y200" s="23">
        <f t="shared" si="8"/>
        <v>7.1989340000000004</v>
      </c>
    </row>
    <row r="201" spans="24:25" x14ac:dyDescent="0.25">
      <c r="X201" s="21">
        <f t="shared" si="9"/>
        <v>5265</v>
      </c>
      <c r="Y201" s="23">
        <f t="shared" si="8"/>
        <v>7.2311450000000006</v>
      </c>
    </row>
    <row r="202" spans="24:25" x14ac:dyDescent="0.25">
      <c r="X202" s="21">
        <f t="shared" si="9"/>
        <v>5292</v>
      </c>
      <c r="Y202" s="23">
        <f t="shared" si="8"/>
        <v>7.2633560000000008</v>
      </c>
    </row>
    <row r="203" spans="24:25" x14ac:dyDescent="0.25">
      <c r="X203" s="21">
        <f t="shared" si="9"/>
        <v>5319</v>
      </c>
      <c r="Y203" s="23">
        <f t="shared" si="8"/>
        <v>7.2955670000000001</v>
      </c>
    </row>
    <row r="204" spans="24:25" x14ac:dyDescent="0.25">
      <c r="X204" s="21">
        <f t="shared" si="9"/>
        <v>5346</v>
      </c>
      <c r="Y204" s="23">
        <f t="shared" si="8"/>
        <v>7.3277780000000003</v>
      </c>
    </row>
    <row r="205" spans="24:25" x14ac:dyDescent="0.25">
      <c r="X205" s="21">
        <f t="shared" si="9"/>
        <v>5373</v>
      </c>
      <c r="Y205" s="23">
        <f t="shared" si="8"/>
        <v>7.3599890000000006</v>
      </c>
    </row>
    <row r="206" spans="24:25" x14ac:dyDescent="0.25">
      <c r="X206" s="21">
        <f t="shared" si="9"/>
        <v>5400</v>
      </c>
      <c r="Y206" s="23">
        <f t="shared" si="8"/>
        <v>7.3922000000000008</v>
      </c>
    </row>
    <row r="207" spans="24:25" x14ac:dyDescent="0.25">
      <c r="X207" s="21">
        <f t="shared" si="9"/>
        <v>5427</v>
      </c>
      <c r="Y207" s="23">
        <f t="shared" si="8"/>
        <v>7.4244110000000001</v>
      </c>
    </row>
    <row r="208" spans="24:25" x14ac:dyDescent="0.25">
      <c r="X208" s="21">
        <f t="shared" si="9"/>
        <v>5454</v>
      </c>
      <c r="Y208" s="23">
        <f t="shared" si="8"/>
        <v>7.4566220000000003</v>
      </c>
    </row>
    <row r="209" spans="24:25" x14ac:dyDescent="0.25">
      <c r="X209" s="21">
        <f t="shared" si="9"/>
        <v>5481</v>
      </c>
      <c r="Y209" s="23">
        <f t="shared" si="8"/>
        <v>7.4888330000000005</v>
      </c>
    </row>
    <row r="210" spans="24:25" x14ac:dyDescent="0.25">
      <c r="X210" s="21">
        <f t="shared" si="9"/>
        <v>5508</v>
      </c>
      <c r="Y210" s="23">
        <f t="shared" si="8"/>
        <v>7.5210440000000007</v>
      </c>
    </row>
    <row r="211" spans="24:25" x14ac:dyDescent="0.25">
      <c r="X211" s="21">
        <f t="shared" si="9"/>
        <v>5535</v>
      </c>
      <c r="Y211" s="23">
        <f t="shared" si="8"/>
        <v>7.5532550000000001</v>
      </c>
    </row>
    <row r="212" spans="24:25" x14ac:dyDescent="0.25">
      <c r="X212" s="21">
        <f t="shared" si="9"/>
        <v>5562</v>
      </c>
      <c r="Y212" s="23">
        <f t="shared" si="8"/>
        <v>7.5854660000000003</v>
      </c>
    </row>
    <row r="213" spans="24:25" x14ac:dyDescent="0.25">
      <c r="X213" s="21">
        <f t="shared" si="9"/>
        <v>5589</v>
      </c>
      <c r="Y213" s="23">
        <f t="shared" si="8"/>
        <v>7.6176770000000005</v>
      </c>
    </row>
    <row r="214" spans="24:25" x14ac:dyDescent="0.25">
      <c r="X214" s="21">
        <f t="shared" si="9"/>
        <v>5616</v>
      </c>
      <c r="Y214" s="23">
        <f t="shared" si="8"/>
        <v>7.6498880000000007</v>
      </c>
    </row>
    <row r="215" spans="24:25" x14ac:dyDescent="0.25">
      <c r="X215" s="21">
        <f t="shared" si="9"/>
        <v>5643</v>
      </c>
      <c r="Y215" s="23">
        <f t="shared" si="8"/>
        <v>7.6820990000000009</v>
      </c>
    </row>
    <row r="216" spans="24:25" x14ac:dyDescent="0.25">
      <c r="X216" s="21">
        <f t="shared" si="9"/>
        <v>5670</v>
      </c>
      <c r="Y216" s="23">
        <f t="shared" si="8"/>
        <v>7.7143100000000002</v>
      </c>
    </row>
    <row r="217" spans="24:25" x14ac:dyDescent="0.25">
      <c r="X217" s="21">
        <f t="shared" si="9"/>
        <v>5697</v>
      </c>
      <c r="Y217" s="23">
        <f t="shared" si="8"/>
        <v>7.7465210000000004</v>
      </c>
    </row>
    <row r="218" spans="24:25" x14ac:dyDescent="0.25">
      <c r="X218" s="21">
        <f t="shared" si="9"/>
        <v>5724</v>
      </c>
      <c r="Y218" s="23">
        <f t="shared" si="8"/>
        <v>7.7787320000000006</v>
      </c>
    </row>
    <row r="219" spans="24:25" x14ac:dyDescent="0.25">
      <c r="X219" s="21">
        <f t="shared" si="9"/>
        <v>5751</v>
      </c>
      <c r="Y219" s="23">
        <f t="shared" si="8"/>
        <v>7.8109430000000009</v>
      </c>
    </row>
    <row r="220" spans="24:25" x14ac:dyDescent="0.25">
      <c r="X220" s="21">
        <f t="shared" si="9"/>
        <v>5778</v>
      </c>
      <c r="Y220" s="23">
        <f t="shared" si="8"/>
        <v>7.8431540000000002</v>
      </c>
    </row>
    <row r="221" spans="24:25" x14ac:dyDescent="0.25">
      <c r="X221" s="21">
        <f t="shared" si="9"/>
        <v>5805</v>
      </c>
      <c r="Y221" s="23">
        <f t="shared" si="8"/>
        <v>7.8753650000000004</v>
      </c>
    </row>
    <row r="222" spans="24:25" x14ac:dyDescent="0.25">
      <c r="X222" s="21">
        <f t="shared" si="9"/>
        <v>5832</v>
      </c>
      <c r="Y222" s="23">
        <f t="shared" si="8"/>
        <v>7.9075760000000006</v>
      </c>
    </row>
    <row r="223" spans="24:25" x14ac:dyDescent="0.25">
      <c r="X223" s="21">
        <f t="shared" si="9"/>
        <v>5859</v>
      </c>
      <c r="Y223" s="23">
        <f t="shared" si="8"/>
        <v>7.9397870000000008</v>
      </c>
    </row>
    <row r="224" spans="24:25" x14ac:dyDescent="0.25">
      <c r="X224" s="21">
        <f t="shared" si="9"/>
        <v>5886</v>
      </c>
      <c r="Y224" s="23">
        <f t="shared" si="8"/>
        <v>7.9719980000000001</v>
      </c>
    </row>
    <row r="225" spans="24:25" x14ac:dyDescent="0.25">
      <c r="X225" s="21">
        <f t="shared" si="9"/>
        <v>5913</v>
      </c>
      <c r="Y225" s="23">
        <f t="shared" si="8"/>
        <v>8.0042089999999995</v>
      </c>
    </row>
    <row r="226" spans="24:25" x14ac:dyDescent="0.25">
      <c r="X226" s="21">
        <f t="shared" si="9"/>
        <v>5940</v>
      </c>
      <c r="Y226" s="23">
        <f t="shared" si="8"/>
        <v>8.0364199999999997</v>
      </c>
    </row>
    <row r="227" spans="24:25" x14ac:dyDescent="0.25">
      <c r="X227" s="21">
        <f t="shared" si="9"/>
        <v>5967</v>
      </c>
      <c r="Y227" s="23">
        <f t="shared" si="8"/>
        <v>8.0686309999999999</v>
      </c>
    </row>
    <row r="228" spans="24:25" x14ac:dyDescent="0.25">
      <c r="X228" s="21">
        <f t="shared" si="9"/>
        <v>5994</v>
      </c>
      <c r="Y228" s="23">
        <f t="shared" si="8"/>
        <v>8.1008420000000001</v>
      </c>
    </row>
    <row r="229" spans="24:25" x14ac:dyDescent="0.25">
      <c r="X229" s="21">
        <f t="shared" si="9"/>
        <v>6021</v>
      </c>
      <c r="Y229" s="23">
        <f t="shared" si="8"/>
        <v>8.1330530000000003</v>
      </c>
    </row>
    <row r="230" spans="24:25" x14ac:dyDescent="0.25">
      <c r="X230" s="21">
        <f t="shared" si="9"/>
        <v>6048</v>
      </c>
      <c r="Y230" s="23">
        <f t="shared" si="8"/>
        <v>8.1652640000000005</v>
      </c>
    </row>
    <row r="231" spans="24:25" x14ac:dyDescent="0.25">
      <c r="X231" s="21">
        <f t="shared" si="9"/>
        <v>6075</v>
      </c>
      <c r="Y231" s="23">
        <f t="shared" si="8"/>
        <v>8.1974750000000007</v>
      </c>
    </row>
    <row r="232" spans="24:25" x14ac:dyDescent="0.25">
      <c r="X232" s="21">
        <f t="shared" si="9"/>
        <v>6102</v>
      </c>
      <c r="Y232" s="23">
        <f t="shared" si="8"/>
        <v>8.2296859999999992</v>
      </c>
    </row>
    <row r="233" spans="24:25" x14ac:dyDescent="0.25">
      <c r="X233" s="21">
        <f t="shared" si="9"/>
        <v>6129</v>
      </c>
      <c r="Y233" s="23">
        <f t="shared" si="8"/>
        <v>8.2618969999999994</v>
      </c>
    </row>
    <row r="234" spans="24:25" x14ac:dyDescent="0.25">
      <c r="X234" s="21">
        <f t="shared" si="9"/>
        <v>6156</v>
      </c>
      <c r="Y234" s="23">
        <f t="shared" si="8"/>
        <v>8.2941079999999996</v>
      </c>
    </row>
    <row r="235" spans="24:25" x14ac:dyDescent="0.25">
      <c r="X235" s="21">
        <f t="shared" si="9"/>
        <v>6183</v>
      </c>
      <c r="Y235" s="23">
        <f t="shared" si="8"/>
        <v>8.3263189999999998</v>
      </c>
    </row>
    <row r="236" spans="24:25" x14ac:dyDescent="0.25">
      <c r="X236" s="21">
        <f t="shared" si="9"/>
        <v>6210</v>
      </c>
      <c r="Y236" s="23">
        <f t="shared" si="8"/>
        <v>8.35853</v>
      </c>
    </row>
    <row r="237" spans="24:25" x14ac:dyDescent="0.25">
      <c r="X237" s="21">
        <f t="shared" si="9"/>
        <v>6237</v>
      </c>
      <c r="Y237" s="23">
        <f t="shared" si="8"/>
        <v>8.3907410000000002</v>
      </c>
    </row>
    <row r="238" spans="24:25" x14ac:dyDescent="0.25">
      <c r="X238" s="21">
        <f t="shared" si="9"/>
        <v>6264</v>
      </c>
      <c r="Y238" s="23">
        <f t="shared" si="8"/>
        <v>8.4229520000000004</v>
      </c>
    </row>
    <row r="239" spans="24:25" x14ac:dyDescent="0.25">
      <c r="X239" s="21">
        <f t="shared" si="9"/>
        <v>6291</v>
      </c>
      <c r="Y239" s="23">
        <f t="shared" si="8"/>
        <v>8.4551630000000007</v>
      </c>
    </row>
    <row r="240" spans="24:25" x14ac:dyDescent="0.25">
      <c r="X240" s="21">
        <f t="shared" si="9"/>
        <v>6318</v>
      </c>
      <c r="Y240" s="23">
        <f t="shared" si="8"/>
        <v>8.4873740000000009</v>
      </c>
    </row>
    <row r="241" spans="24:25" x14ac:dyDescent="0.25">
      <c r="X241" s="21">
        <f t="shared" si="9"/>
        <v>6345</v>
      </c>
      <c r="Y241" s="23">
        <f t="shared" si="8"/>
        <v>8.5195849999999993</v>
      </c>
    </row>
    <row r="242" spans="24:25" x14ac:dyDescent="0.25">
      <c r="X242" s="21">
        <f t="shared" si="9"/>
        <v>6372</v>
      </c>
      <c r="Y242" s="23">
        <f t="shared" si="8"/>
        <v>8.5517959999999995</v>
      </c>
    </row>
    <row r="243" spans="24:25" x14ac:dyDescent="0.25">
      <c r="X243" s="21">
        <f t="shared" si="9"/>
        <v>6399</v>
      </c>
      <c r="Y243" s="23">
        <f t="shared" si="8"/>
        <v>8.5840069999999997</v>
      </c>
    </row>
    <row r="244" spans="24:25" x14ac:dyDescent="0.25">
      <c r="X244" s="21">
        <f t="shared" si="9"/>
        <v>6426</v>
      </c>
      <c r="Y244" s="23">
        <f t="shared" si="8"/>
        <v>8.6162179999999999</v>
      </c>
    </row>
    <row r="245" spans="24:25" x14ac:dyDescent="0.25">
      <c r="X245" s="21">
        <f t="shared" si="9"/>
        <v>6453</v>
      </c>
      <c r="Y245" s="23">
        <f t="shared" si="8"/>
        <v>8.6484290000000001</v>
      </c>
    </row>
    <row r="246" spans="24:25" x14ac:dyDescent="0.25">
      <c r="X246" s="21">
        <f t="shared" si="9"/>
        <v>6480</v>
      </c>
      <c r="Y246" s="23">
        <f t="shared" si="8"/>
        <v>8.6806400000000004</v>
      </c>
    </row>
    <row r="247" spans="24:25" x14ac:dyDescent="0.25">
      <c r="X247" s="21">
        <f t="shared" si="9"/>
        <v>6507</v>
      </c>
      <c r="Y247" s="23">
        <f t="shared" si="8"/>
        <v>8.7128510000000006</v>
      </c>
    </row>
    <row r="248" spans="24:25" x14ac:dyDescent="0.25">
      <c r="X248" s="21">
        <f t="shared" si="9"/>
        <v>6534</v>
      </c>
      <c r="Y248" s="23">
        <f t="shared" si="8"/>
        <v>8.7450620000000008</v>
      </c>
    </row>
    <row r="249" spans="24:25" x14ac:dyDescent="0.25">
      <c r="X249" s="21">
        <f t="shared" si="9"/>
        <v>6561</v>
      </c>
      <c r="Y249" s="23">
        <f t="shared" si="8"/>
        <v>8.7772729999999992</v>
      </c>
    </row>
    <row r="250" spans="24:25" x14ac:dyDescent="0.25">
      <c r="X250" s="21">
        <f t="shared" si="9"/>
        <v>6588</v>
      </c>
      <c r="Y250" s="23">
        <f t="shared" si="8"/>
        <v>8.8094839999999994</v>
      </c>
    </row>
    <row r="251" spans="24:25" x14ac:dyDescent="0.25">
      <c r="X251" s="21">
        <f t="shared" si="9"/>
        <v>6615</v>
      </c>
      <c r="Y251" s="23">
        <f t="shared" si="8"/>
        <v>8.8416949999999996</v>
      </c>
    </row>
    <row r="252" spans="24:25" x14ac:dyDescent="0.25">
      <c r="X252" s="21">
        <f t="shared" si="9"/>
        <v>6642</v>
      </c>
      <c r="Y252" s="23">
        <f t="shared" si="8"/>
        <v>8.8739059999999998</v>
      </c>
    </row>
    <row r="253" spans="24:25" x14ac:dyDescent="0.25">
      <c r="X253" s="21">
        <f t="shared" si="9"/>
        <v>6669</v>
      </c>
      <c r="Y253" s="23">
        <f t="shared" si="8"/>
        <v>8.9061170000000001</v>
      </c>
    </row>
    <row r="254" spans="24:25" x14ac:dyDescent="0.25">
      <c r="X254" s="21">
        <f t="shared" si="9"/>
        <v>6696</v>
      </c>
      <c r="Y254" s="23">
        <f t="shared" si="8"/>
        <v>8.9383280000000003</v>
      </c>
    </row>
    <row r="255" spans="24:25" x14ac:dyDescent="0.25">
      <c r="X255" s="21">
        <f t="shared" si="9"/>
        <v>6723</v>
      </c>
      <c r="Y255" s="23">
        <f t="shared" si="8"/>
        <v>8.9705390000000005</v>
      </c>
    </row>
    <row r="256" spans="24:25" x14ac:dyDescent="0.25">
      <c r="X256" s="21">
        <f t="shared" si="9"/>
        <v>6750</v>
      </c>
      <c r="Y256" s="23">
        <f t="shared" si="8"/>
        <v>9.0027499999999989</v>
      </c>
    </row>
    <row r="257" spans="24:25" x14ac:dyDescent="0.25">
      <c r="X257" s="21">
        <f t="shared" si="9"/>
        <v>6777</v>
      </c>
      <c r="Y257" s="23">
        <f t="shared" si="8"/>
        <v>9.0349609999999991</v>
      </c>
    </row>
    <row r="258" spans="24:25" x14ac:dyDescent="0.25">
      <c r="X258" s="21">
        <f t="shared" si="9"/>
        <v>6804</v>
      </c>
      <c r="Y258" s="23">
        <f t="shared" si="8"/>
        <v>9.0671719999999993</v>
      </c>
    </row>
    <row r="259" spans="24:25" x14ac:dyDescent="0.25">
      <c r="X259" s="21">
        <f t="shared" si="9"/>
        <v>6831</v>
      </c>
      <c r="Y259" s="23">
        <f t="shared" si="8"/>
        <v>9.0993829999999996</v>
      </c>
    </row>
    <row r="260" spans="24:25" x14ac:dyDescent="0.25">
      <c r="X260" s="21">
        <f t="shared" si="9"/>
        <v>6858</v>
      </c>
      <c r="Y260" s="23">
        <f t="shared" si="8"/>
        <v>9.1315939999999998</v>
      </c>
    </row>
    <row r="261" spans="24:25" x14ac:dyDescent="0.25">
      <c r="X261" s="21">
        <f t="shared" si="9"/>
        <v>6885</v>
      </c>
      <c r="Y261" s="23">
        <f t="shared" si="8"/>
        <v>9.163805</v>
      </c>
    </row>
    <row r="262" spans="24:25" x14ac:dyDescent="0.25">
      <c r="X262" s="21">
        <f t="shared" si="9"/>
        <v>6912</v>
      </c>
      <c r="Y262" s="23">
        <f t="shared" ref="Y262:Y325" si="10">IF($K$24&gt;0,IF(X262&lt;$K$21,$K$20*X262,IF(X262&lt;$K$24,($K$22*X262)+$K$23,($K$25*X262)+$K$26)),IF(X262&lt;$K$21,$K$20*X262,($K$22*X262)+$K$23))</f>
        <v>9.1960160000000002</v>
      </c>
    </row>
    <row r="263" spans="24:25" x14ac:dyDescent="0.25">
      <c r="X263" s="21">
        <f t="shared" ref="X263:X326" si="11">X262+$AC$5</f>
        <v>6939</v>
      </c>
      <c r="Y263" s="23">
        <f t="shared" si="10"/>
        <v>9.2282270000000004</v>
      </c>
    </row>
    <row r="264" spans="24:25" x14ac:dyDescent="0.25">
      <c r="X264" s="21">
        <f t="shared" si="11"/>
        <v>6966</v>
      </c>
      <c r="Y264" s="23">
        <f t="shared" si="10"/>
        <v>9.2604379999999988</v>
      </c>
    </row>
    <row r="265" spans="24:25" x14ac:dyDescent="0.25">
      <c r="X265" s="21">
        <f t="shared" si="11"/>
        <v>6993</v>
      </c>
      <c r="Y265" s="23">
        <f t="shared" si="10"/>
        <v>9.292648999999999</v>
      </c>
    </row>
    <row r="266" spans="24:25" x14ac:dyDescent="0.25">
      <c r="X266" s="21">
        <f t="shared" si="11"/>
        <v>7020</v>
      </c>
      <c r="Y266" s="23">
        <f t="shared" si="10"/>
        <v>9.3248599999999993</v>
      </c>
    </row>
    <row r="267" spans="24:25" x14ac:dyDescent="0.25">
      <c r="X267" s="21">
        <f t="shared" si="11"/>
        <v>7047</v>
      </c>
      <c r="Y267" s="23">
        <f t="shared" si="10"/>
        <v>9.3570709999999995</v>
      </c>
    </row>
    <row r="268" spans="24:25" x14ac:dyDescent="0.25">
      <c r="X268" s="21">
        <f t="shared" si="11"/>
        <v>7074</v>
      </c>
      <c r="Y268" s="23">
        <f t="shared" si="10"/>
        <v>9.3892819999999997</v>
      </c>
    </row>
    <row r="269" spans="24:25" x14ac:dyDescent="0.25">
      <c r="X269" s="21">
        <f t="shared" si="11"/>
        <v>7101</v>
      </c>
      <c r="Y269" s="23">
        <f t="shared" si="10"/>
        <v>9.4214929999999999</v>
      </c>
    </row>
    <row r="270" spans="24:25" x14ac:dyDescent="0.25">
      <c r="X270" s="21">
        <f t="shared" si="11"/>
        <v>7128</v>
      </c>
      <c r="Y270" s="23">
        <f t="shared" si="10"/>
        <v>9.4537040000000001</v>
      </c>
    </row>
    <row r="271" spans="24:25" x14ac:dyDescent="0.25">
      <c r="X271" s="21">
        <f t="shared" si="11"/>
        <v>7155</v>
      </c>
      <c r="Y271" s="23">
        <f t="shared" si="10"/>
        <v>9.4859150000000003</v>
      </c>
    </row>
    <row r="272" spans="24:25" x14ac:dyDescent="0.25">
      <c r="X272" s="21">
        <f t="shared" si="11"/>
        <v>7182</v>
      </c>
      <c r="Y272" s="23">
        <f t="shared" si="10"/>
        <v>9.5181260000000005</v>
      </c>
    </row>
    <row r="273" spans="24:25" x14ac:dyDescent="0.25">
      <c r="X273" s="21">
        <f t="shared" si="11"/>
        <v>7209</v>
      </c>
      <c r="Y273" s="23">
        <f t="shared" si="10"/>
        <v>9.550336999999999</v>
      </c>
    </row>
    <row r="274" spans="24:25" x14ac:dyDescent="0.25">
      <c r="X274" s="21">
        <f t="shared" si="11"/>
        <v>7236</v>
      </c>
      <c r="Y274" s="23">
        <f t="shared" si="10"/>
        <v>9.5825479999999992</v>
      </c>
    </row>
    <row r="275" spans="24:25" x14ac:dyDescent="0.25">
      <c r="X275" s="21">
        <f t="shared" si="11"/>
        <v>7263</v>
      </c>
      <c r="Y275" s="23">
        <f t="shared" si="10"/>
        <v>9.6147589999999994</v>
      </c>
    </row>
    <row r="276" spans="24:25" x14ac:dyDescent="0.25">
      <c r="X276" s="21">
        <f t="shared" si="11"/>
        <v>7290</v>
      </c>
      <c r="Y276" s="23">
        <f t="shared" si="10"/>
        <v>9.6469699999999996</v>
      </c>
    </row>
    <row r="277" spans="24:25" x14ac:dyDescent="0.25">
      <c r="X277" s="21">
        <f t="shared" si="11"/>
        <v>7317</v>
      </c>
      <c r="Y277" s="23">
        <f t="shared" si="10"/>
        <v>9.6791809999999998</v>
      </c>
    </row>
    <row r="278" spans="24:25" x14ac:dyDescent="0.25">
      <c r="X278" s="21">
        <f t="shared" si="11"/>
        <v>7344</v>
      </c>
      <c r="Y278" s="23">
        <f t="shared" si="10"/>
        <v>9.711392</v>
      </c>
    </row>
    <row r="279" spans="24:25" x14ac:dyDescent="0.25">
      <c r="X279" s="21">
        <f t="shared" si="11"/>
        <v>7371</v>
      </c>
      <c r="Y279" s="23">
        <f t="shared" si="10"/>
        <v>9.7436030000000002</v>
      </c>
    </row>
    <row r="280" spans="24:25" x14ac:dyDescent="0.25">
      <c r="X280" s="21">
        <f t="shared" si="11"/>
        <v>7398</v>
      </c>
      <c r="Y280" s="23">
        <f t="shared" si="10"/>
        <v>9.7758140000000004</v>
      </c>
    </row>
    <row r="281" spans="24:25" x14ac:dyDescent="0.25">
      <c r="X281" s="21">
        <f t="shared" si="11"/>
        <v>7425</v>
      </c>
      <c r="Y281" s="23">
        <f t="shared" si="10"/>
        <v>9.8080249999999989</v>
      </c>
    </row>
    <row r="282" spans="24:25" x14ac:dyDescent="0.25">
      <c r="X282" s="21">
        <f t="shared" si="11"/>
        <v>7452</v>
      </c>
      <c r="Y282" s="23">
        <f t="shared" si="10"/>
        <v>9.8402359999999991</v>
      </c>
    </row>
    <row r="283" spans="24:25" x14ac:dyDescent="0.25">
      <c r="X283" s="21">
        <f t="shared" si="11"/>
        <v>7479</v>
      </c>
      <c r="Y283" s="23">
        <f t="shared" si="10"/>
        <v>9.8724469999999993</v>
      </c>
    </row>
    <row r="284" spans="24:25" x14ac:dyDescent="0.25">
      <c r="X284" s="21">
        <f t="shared" si="11"/>
        <v>7506</v>
      </c>
      <c r="Y284" s="23">
        <f t="shared" si="10"/>
        <v>9.9046579999999995</v>
      </c>
    </row>
    <row r="285" spans="24:25" x14ac:dyDescent="0.25">
      <c r="X285" s="21">
        <f t="shared" si="11"/>
        <v>7533</v>
      </c>
      <c r="Y285" s="23">
        <f t="shared" si="10"/>
        <v>9.9368689999999997</v>
      </c>
    </row>
    <row r="286" spans="24:25" x14ac:dyDescent="0.25">
      <c r="X286" s="21">
        <f t="shared" si="11"/>
        <v>7560</v>
      </c>
      <c r="Y286" s="23">
        <f t="shared" si="10"/>
        <v>9.9690799999999999</v>
      </c>
    </row>
    <row r="287" spans="24:25" x14ac:dyDescent="0.25">
      <c r="X287" s="21">
        <f t="shared" si="11"/>
        <v>7587</v>
      </c>
      <c r="Y287" s="23">
        <f t="shared" si="10"/>
        <v>10.001291</v>
      </c>
    </row>
    <row r="288" spans="24:25" x14ac:dyDescent="0.25">
      <c r="X288" s="21">
        <f t="shared" si="11"/>
        <v>7614</v>
      </c>
      <c r="Y288" s="23">
        <f t="shared" si="10"/>
        <v>10.033502</v>
      </c>
    </row>
    <row r="289" spans="24:25" x14ac:dyDescent="0.25">
      <c r="X289" s="21">
        <f t="shared" si="11"/>
        <v>7641</v>
      </c>
      <c r="Y289" s="23">
        <f t="shared" si="10"/>
        <v>10.065712999999999</v>
      </c>
    </row>
    <row r="290" spans="24:25" x14ac:dyDescent="0.25">
      <c r="X290" s="21">
        <f t="shared" si="11"/>
        <v>7668</v>
      </c>
      <c r="Y290" s="23">
        <f t="shared" si="10"/>
        <v>10.097923999999999</v>
      </c>
    </row>
    <row r="291" spans="24:25" x14ac:dyDescent="0.25">
      <c r="X291" s="21">
        <f t="shared" si="11"/>
        <v>7695</v>
      </c>
      <c r="Y291" s="23">
        <f t="shared" si="10"/>
        <v>10.130134999999999</v>
      </c>
    </row>
    <row r="292" spans="24:25" x14ac:dyDescent="0.25">
      <c r="X292" s="21">
        <f t="shared" si="11"/>
        <v>7722</v>
      </c>
      <c r="Y292" s="23">
        <f t="shared" si="10"/>
        <v>10.162345999999999</v>
      </c>
    </row>
    <row r="293" spans="24:25" x14ac:dyDescent="0.25">
      <c r="X293" s="21">
        <f t="shared" si="11"/>
        <v>7749</v>
      </c>
      <c r="Y293" s="23">
        <f t="shared" si="10"/>
        <v>10.194557</v>
      </c>
    </row>
    <row r="294" spans="24:25" x14ac:dyDescent="0.25">
      <c r="X294" s="21">
        <f t="shared" si="11"/>
        <v>7776</v>
      </c>
      <c r="Y294" s="23">
        <f t="shared" si="10"/>
        <v>10.226768</v>
      </c>
    </row>
    <row r="295" spans="24:25" x14ac:dyDescent="0.25">
      <c r="X295" s="21">
        <f t="shared" si="11"/>
        <v>7803</v>
      </c>
      <c r="Y295" s="23">
        <f t="shared" si="10"/>
        <v>10.258979</v>
      </c>
    </row>
    <row r="296" spans="24:25" x14ac:dyDescent="0.25">
      <c r="X296" s="21">
        <f t="shared" si="11"/>
        <v>7830</v>
      </c>
      <c r="Y296" s="23">
        <f t="shared" si="10"/>
        <v>10.29119</v>
      </c>
    </row>
    <row r="297" spans="24:25" x14ac:dyDescent="0.25">
      <c r="X297" s="21">
        <f t="shared" si="11"/>
        <v>7857</v>
      </c>
      <c r="Y297" s="23">
        <f t="shared" si="10"/>
        <v>10.323401</v>
      </c>
    </row>
    <row r="298" spans="24:25" x14ac:dyDescent="0.25">
      <c r="X298" s="21">
        <f t="shared" si="11"/>
        <v>7884</v>
      </c>
      <c r="Y298" s="23">
        <f t="shared" si="10"/>
        <v>10.355611999999999</v>
      </c>
    </row>
    <row r="299" spans="24:25" x14ac:dyDescent="0.25">
      <c r="X299" s="21">
        <f t="shared" si="11"/>
        <v>7911</v>
      </c>
      <c r="Y299" s="23">
        <f t="shared" si="10"/>
        <v>10.387822999999999</v>
      </c>
    </row>
    <row r="300" spans="24:25" x14ac:dyDescent="0.25">
      <c r="X300" s="21">
        <f t="shared" si="11"/>
        <v>7938</v>
      </c>
      <c r="Y300" s="23">
        <f t="shared" si="10"/>
        <v>10.420033999999999</v>
      </c>
    </row>
    <row r="301" spans="24:25" x14ac:dyDescent="0.25">
      <c r="X301" s="21">
        <f t="shared" si="11"/>
        <v>7965</v>
      </c>
      <c r="Y301" s="23">
        <f t="shared" si="10"/>
        <v>10.452245</v>
      </c>
    </row>
    <row r="302" spans="24:25" x14ac:dyDescent="0.25">
      <c r="X302" s="21">
        <f t="shared" si="11"/>
        <v>7992</v>
      </c>
      <c r="Y302" s="23">
        <f t="shared" si="10"/>
        <v>10.484456</v>
      </c>
    </row>
    <row r="303" spans="24:25" x14ac:dyDescent="0.25">
      <c r="X303" s="21">
        <f t="shared" si="11"/>
        <v>8019</v>
      </c>
      <c r="Y303" s="23">
        <f t="shared" si="10"/>
        <v>10.516667</v>
      </c>
    </row>
    <row r="304" spans="24:25" x14ac:dyDescent="0.25">
      <c r="X304" s="21">
        <f t="shared" si="11"/>
        <v>8046</v>
      </c>
      <c r="Y304" s="23">
        <f t="shared" si="10"/>
        <v>10.548878</v>
      </c>
    </row>
    <row r="305" spans="24:25" x14ac:dyDescent="0.25">
      <c r="X305" s="21">
        <f t="shared" si="11"/>
        <v>8073</v>
      </c>
      <c r="Y305" s="23">
        <f t="shared" si="10"/>
        <v>10.581089</v>
      </c>
    </row>
    <row r="306" spans="24:25" x14ac:dyDescent="0.25">
      <c r="X306" s="21">
        <f t="shared" si="11"/>
        <v>8100</v>
      </c>
      <c r="Y306" s="23">
        <f t="shared" si="10"/>
        <v>10.613299999999999</v>
      </c>
    </row>
    <row r="307" spans="24:25" x14ac:dyDescent="0.25">
      <c r="X307" s="21">
        <f t="shared" si="11"/>
        <v>8127</v>
      </c>
      <c r="Y307" s="23">
        <f t="shared" si="10"/>
        <v>10.645510999999999</v>
      </c>
    </row>
    <row r="308" spans="24:25" x14ac:dyDescent="0.25">
      <c r="X308" s="21">
        <f t="shared" si="11"/>
        <v>8154</v>
      </c>
      <c r="Y308" s="23">
        <f t="shared" si="10"/>
        <v>10.677721999999999</v>
      </c>
    </row>
    <row r="309" spans="24:25" x14ac:dyDescent="0.25">
      <c r="X309" s="21">
        <f t="shared" si="11"/>
        <v>8181</v>
      </c>
      <c r="Y309" s="23">
        <f t="shared" si="10"/>
        <v>10.709932999999999</v>
      </c>
    </row>
    <row r="310" spans="24:25" x14ac:dyDescent="0.25">
      <c r="X310" s="21">
        <f t="shared" si="11"/>
        <v>8208</v>
      </c>
      <c r="Y310" s="23">
        <f t="shared" si="10"/>
        <v>10.742144</v>
      </c>
    </row>
    <row r="311" spans="24:25" x14ac:dyDescent="0.25">
      <c r="X311" s="21">
        <f t="shared" si="11"/>
        <v>8235</v>
      </c>
      <c r="Y311" s="23">
        <f t="shared" si="10"/>
        <v>10.774355</v>
      </c>
    </row>
    <row r="312" spans="24:25" x14ac:dyDescent="0.25">
      <c r="X312" s="21">
        <f t="shared" si="11"/>
        <v>8262</v>
      </c>
      <c r="Y312" s="23">
        <f t="shared" si="10"/>
        <v>10.806566</v>
      </c>
    </row>
    <row r="313" spans="24:25" x14ac:dyDescent="0.25">
      <c r="X313" s="21">
        <f t="shared" si="11"/>
        <v>8289</v>
      </c>
      <c r="Y313" s="23">
        <f t="shared" si="10"/>
        <v>10.838777</v>
      </c>
    </row>
    <row r="314" spans="24:25" x14ac:dyDescent="0.25">
      <c r="X314" s="21">
        <f t="shared" si="11"/>
        <v>8316</v>
      </c>
      <c r="Y314" s="23">
        <f t="shared" si="10"/>
        <v>10.870988000000001</v>
      </c>
    </row>
    <row r="315" spans="24:25" x14ac:dyDescent="0.25">
      <c r="X315" s="21">
        <f t="shared" si="11"/>
        <v>8343</v>
      </c>
      <c r="Y315" s="23">
        <f t="shared" si="10"/>
        <v>10.903198999999999</v>
      </c>
    </row>
    <row r="316" spans="24:25" x14ac:dyDescent="0.25">
      <c r="X316" s="21">
        <f t="shared" si="11"/>
        <v>8370</v>
      </c>
      <c r="Y316" s="23">
        <f t="shared" si="10"/>
        <v>10.935409999999999</v>
      </c>
    </row>
    <row r="317" spans="24:25" x14ac:dyDescent="0.25">
      <c r="X317" s="21">
        <f t="shared" si="11"/>
        <v>8397</v>
      </c>
      <c r="Y317" s="23">
        <f t="shared" si="10"/>
        <v>10.967620999999999</v>
      </c>
    </row>
    <row r="318" spans="24:25" x14ac:dyDescent="0.25">
      <c r="X318" s="21">
        <f t="shared" si="11"/>
        <v>8424</v>
      </c>
      <c r="Y318" s="23">
        <f t="shared" si="10"/>
        <v>10.999832</v>
      </c>
    </row>
    <row r="319" spans="24:25" x14ac:dyDescent="0.25">
      <c r="X319" s="21">
        <f t="shared" si="11"/>
        <v>8451</v>
      </c>
      <c r="Y319" s="23">
        <f t="shared" si="10"/>
        <v>11.032043</v>
      </c>
    </row>
    <row r="320" spans="24:25" x14ac:dyDescent="0.25">
      <c r="X320" s="21">
        <f t="shared" si="11"/>
        <v>8478</v>
      </c>
      <c r="Y320" s="23">
        <f t="shared" si="10"/>
        <v>11.064254</v>
      </c>
    </row>
    <row r="321" spans="24:25" x14ac:dyDescent="0.25">
      <c r="X321" s="21">
        <f t="shared" si="11"/>
        <v>8505</v>
      </c>
      <c r="Y321" s="23">
        <f t="shared" si="10"/>
        <v>11.096465</v>
      </c>
    </row>
    <row r="322" spans="24:25" x14ac:dyDescent="0.25">
      <c r="X322" s="21">
        <f t="shared" si="11"/>
        <v>8532</v>
      </c>
      <c r="Y322" s="23">
        <f t="shared" si="10"/>
        <v>11.128676</v>
      </c>
    </row>
    <row r="323" spans="24:25" x14ac:dyDescent="0.25">
      <c r="X323" s="21">
        <f t="shared" si="11"/>
        <v>8559</v>
      </c>
      <c r="Y323" s="23">
        <f t="shared" si="10"/>
        <v>11.160886999999999</v>
      </c>
    </row>
    <row r="324" spans="24:25" x14ac:dyDescent="0.25">
      <c r="X324" s="21">
        <f t="shared" si="11"/>
        <v>8586</v>
      </c>
      <c r="Y324" s="23">
        <f t="shared" si="10"/>
        <v>11.193097999999999</v>
      </c>
    </row>
    <row r="325" spans="24:25" x14ac:dyDescent="0.25">
      <c r="X325" s="21">
        <f t="shared" si="11"/>
        <v>8613</v>
      </c>
      <c r="Y325" s="23">
        <f t="shared" si="10"/>
        <v>11.225308999999999</v>
      </c>
    </row>
    <row r="326" spans="24:25" x14ac:dyDescent="0.25">
      <c r="X326" s="21">
        <f t="shared" si="11"/>
        <v>8640</v>
      </c>
      <c r="Y326" s="23">
        <f t="shared" ref="Y326:Y389" si="12">IF($K$24&gt;0,IF(X326&lt;$K$21,$K$20*X326,IF(X326&lt;$K$24,($K$22*X326)+$K$23,($K$25*X326)+$K$26)),IF(X326&lt;$K$21,$K$20*X326,($K$22*X326)+$K$23))</f>
        <v>11.25752</v>
      </c>
    </row>
    <row r="327" spans="24:25" x14ac:dyDescent="0.25">
      <c r="X327" s="21">
        <f t="shared" ref="X327:X390" si="13">X326+$AC$5</f>
        <v>8667</v>
      </c>
      <c r="Y327" s="23">
        <f t="shared" si="12"/>
        <v>11.289731</v>
      </c>
    </row>
    <row r="328" spans="24:25" x14ac:dyDescent="0.25">
      <c r="X328" s="21">
        <f t="shared" si="13"/>
        <v>8694</v>
      </c>
      <c r="Y328" s="23">
        <f t="shared" si="12"/>
        <v>11.321942</v>
      </c>
    </row>
    <row r="329" spans="24:25" x14ac:dyDescent="0.25">
      <c r="X329" s="21">
        <f t="shared" si="13"/>
        <v>8721</v>
      </c>
      <c r="Y329" s="23">
        <f t="shared" si="12"/>
        <v>11.354153</v>
      </c>
    </row>
    <row r="330" spans="24:25" x14ac:dyDescent="0.25">
      <c r="X330" s="21">
        <f t="shared" si="13"/>
        <v>8748</v>
      </c>
      <c r="Y330" s="23">
        <f t="shared" si="12"/>
        <v>11.386364</v>
      </c>
    </row>
    <row r="331" spans="24:25" x14ac:dyDescent="0.25">
      <c r="X331" s="21">
        <f t="shared" si="13"/>
        <v>8775</v>
      </c>
      <c r="Y331" s="23">
        <f t="shared" si="12"/>
        <v>11.418575000000001</v>
      </c>
    </row>
    <row r="332" spans="24:25" x14ac:dyDescent="0.25">
      <c r="X332" s="21">
        <f t="shared" si="13"/>
        <v>8802</v>
      </c>
      <c r="Y332" s="23">
        <f t="shared" si="12"/>
        <v>11.450785999999999</v>
      </c>
    </row>
    <row r="333" spans="24:25" x14ac:dyDescent="0.25">
      <c r="X333" s="21">
        <f t="shared" si="13"/>
        <v>8829</v>
      </c>
      <c r="Y333" s="23">
        <f t="shared" si="12"/>
        <v>11.482996999999999</v>
      </c>
    </row>
    <row r="334" spans="24:25" x14ac:dyDescent="0.25">
      <c r="X334" s="21">
        <f t="shared" si="13"/>
        <v>8856</v>
      </c>
      <c r="Y334" s="23">
        <f t="shared" si="12"/>
        <v>11.515207999999999</v>
      </c>
    </row>
    <row r="335" spans="24:25" x14ac:dyDescent="0.25">
      <c r="X335" s="21">
        <f t="shared" si="13"/>
        <v>8883</v>
      </c>
      <c r="Y335" s="23">
        <f t="shared" si="12"/>
        <v>11.547419</v>
      </c>
    </row>
    <row r="336" spans="24:25" x14ac:dyDescent="0.25">
      <c r="X336" s="21">
        <f t="shared" si="13"/>
        <v>8910</v>
      </c>
      <c r="Y336" s="23">
        <f t="shared" si="12"/>
        <v>11.57963</v>
      </c>
    </row>
    <row r="337" spans="24:25" x14ac:dyDescent="0.25">
      <c r="X337" s="21">
        <f t="shared" si="13"/>
        <v>8937</v>
      </c>
      <c r="Y337" s="23">
        <f t="shared" si="12"/>
        <v>11.611841</v>
      </c>
    </row>
    <row r="338" spans="24:25" x14ac:dyDescent="0.25">
      <c r="X338" s="21">
        <f t="shared" si="13"/>
        <v>8964</v>
      </c>
      <c r="Y338" s="23">
        <f t="shared" si="12"/>
        <v>11.644052</v>
      </c>
    </row>
    <row r="339" spans="24:25" x14ac:dyDescent="0.25">
      <c r="X339" s="21">
        <f t="shared" si="13"/>
        <v>8991</v>
      </c>
      <c r="Y339" s="23">
        <f t="shared" si="12"/>
        <v>11.676263000000001</v>
      </c>
    </row>
    <row r="340" spans="24:25" x14ac:dyDescent="0.25">
      <c r="X340" s="21">
        <f t="shared" si="13"/>
        <v>9018</v>
      </c>
      <c r="Y340" s="23">
        <f t="shared" si="12"/>
        <v>11.708473999999999</v>
      </c>
    </row>
    <row r="341" spans="24:25" x14ac:dyDescent="0.25">
      <c r="X341" s="21">
        <f t="shared" si="13"/>
        <v>9045</v>
      </c>
      <c r="Y341" s="23">
        <f t="shared" si="12"/>
        <v>11.740684999999999</v>
      </c>
    </row>
    <row r="342" spans="24:25" x14ac:dyDescent="0.25">
      <c r="X342" s="21">
        <f t="shared" si="13"/>
        <v>9072</v>
      </c>
      <c r="Y342" s="23">
        <f t="shared" si="12"/>
        <v>11.772895999999999</v>
      </c>
    </row>
    <row r="343" spans="24:25" x14ac:dyDescent="0.25">
      <c r="X343" s="21">
        <f t="shared" si="13"/>
        <v>9099</v>
      </c>
      <c r="Y343" s="23">
        <f t="shared" si="12"/>
        <v>11.805107</v>
      </c>
    </row>
    <row r="344" spans="24:25" x14ac:dyDescent="0.25">
      <c r="X344" s="21">
        <f t="shared" si="13"/>
        <v>9126</v>
      </c>
      <c r="Y344" s="23">
        <f t="shared" si="12"/>
        <v>11.837318</v>
      </c>
    </row>
    <row r="345" spans="24:25" x14ac:dyDescent="0.25">
      <c r="X345" s="21">
        <f t="shared" si="13"/>
        <v>9153</v>
      </c>
      <c r="Y345" s="23">
        <f t="shared" si="12"/>
        <v>11.869529</v>
      </c>
    </row>
    <row r="346" spans="24:25" x14ac:dyDescent="0.25">
      <c r="X346" s="21">
        <f t="shared" si="13"/>
        <v>9180</v>
      </c>
      <c r="Y346" s="23">
        <f t="shared" si="12"/>
        <v>11.90174</v>
      </c>
    </row>
    <row r="347" spans="24:25" x14ac:dyDescent="0.25">
      <c r="X347" s="21">
        <f t="shared" si="13"/>
        <v>9207</v>
      </c>
      <c r="Y347" s="23">
        <f t="shared" si="12"/>
        <v>11.933951</v>
      </c>
    </row>
    <row r="348" spans="24:25" x14ac:dyDescent="0.25">
      <c r="X348" s="21">
        <f t="shared" si="13"/>
        <v>9234</v>
      </c>
      <c r="Y348" s="23">
        <f t="shared" si="12"/>
        <v>11.966162000000001</v>
      </c>
    </row>
    <row r="349" spans="24:25" x14ac:dyDescent="0.25">
      <c r="X349" s="21">
        <f t="shared" si="13"/>
        <v>9261</v>
      </c>
      <c r="Y349" s="23">
        <f t="shared" si="12"/>
        <v>11.998372999999999</v>
      </c>
    </row>
    <row r="350" spans="24:25" x14ac:dyDescent="0.25">
      <c r="X350" s="21">
        <f t="shared" si="13"/>
        <v>9288</v>
      </c>
      <c r="Y350" s="23">
        <f t="shared" si="12"/>
        <v>12.030583999999999</v>
      </c>
    </row>
    <row r="351" spans="24:25" x14ac:dyDescent="0.25">
      <c r="X351" s="21">
        <f t="shared" si="13"/>
        <v>9315</v>
      </c>
      <c r="Y351" s="23">
        <f t="shared" si="12"/>
        <v>12.062794999999999</v>
      </c>
    </row>
    <row r="352" spans="24:25" x14ac:dyDescent="0.25">
      <c r="X352" s="21">
        <f t="shared" si="13"/>
        <v>9342</v>
      </c>
      <c r="Y352" s="23">
        <f t="shared" si="12"/>
        <v>12.095006</v>
      </c>
    </row>
    <row r="353" spans="24:25" x14ac:dyDescent="0.25">
      <c r="X353" s="21">
        <f t="shared" si="13"/>
        <v>9369</v>
      </c>
      <c r="Y353" s="23">
        <f t="shared" si="12"/>
        <v>12.127217</v>
      </c>
    </row>
    <row r="354" spans="24:25" x14ac:dyDescent="0.25">
      <c r="X354" s="21">
        <f t="shared" si="13"/>
        <v>9396</v>
      </c>
      <c r="Y354" s="23">
        <f t="shared" si="12"/>
        <v>12.159428</v>
      </c>
    </row>
    <row r="355" spans="24:25" x14ac:dyDescent="0.25">
      <c r="X355" s="21">
        <f t="shared" si="13"/>
        <v>9423</v>
      </c>
      <c r="Y355" s="23">
        <f t="shared" si="12"/>
        <v>12.191639</v>
      </c>
    </row>
    <row r="356" spans="24:25" x14ac:dyDescent="0.25">
      <c r="X356" s="21">
        <f t="shared" si="13"/>
        <v>9450</v>
      </c>
      <c r="Y356" s="23">
        <f t="shared" si="12"/>
        <v>12.223850000000001</v>
      </c>
    </row>
    <row r="357" spans="24:25" x14ac:dyDescent="0.25">
      <c r="X357" s="21">
        <f t="shared" si="13"/>
        <v>9477</v>
      </c>
      <c r="Y357" s="23">
        <f t="shared" si="12"/>
        <v>12.256060999999999</v>
      </c>
    </row>
    <row r="358" spans="24:25" x14ac:dyDescent="0.25">
      <c r="X358" s="21">
        <f t="shared" si="13"/>
        <v>9504</v>
      </c>
      <c r="Y358" s="23">
        <f t="shared" si="12"/>
        <v>12.288271999999999</v>
      </c>
    </row>
    <row r="359" spans="24:25" x14ac:dyDescent="0.25">
      <c r="X359" s="21">
        <f t="shared" si="13"/>
        <v>9531</v>
      </c>
      <c r="Y359" s="23">
        <f t="shared" si="12"/>
        <v>12.320482999999999</v>
      </c>
    </row>
    <row r="360" spans="24:25" x14ac:dyDescent="0.25">
      <c r="X360" s="21">
        <f t="shared" si="13"/>
        <v>9558</v>
      </c>
      <c r="Y360" s="23">
        <f t="shared" si="12"/>
        <v>12.352694</v>
      </c>
    </row>
    <row r="361" spans="24:25" x14ac:dyDescent="0.25">
      <c r="X361" s="21">
        <f t="shared" si="13"/>
        <v>9585</v>
      </c>
      <c r="Y361" s="23">
        <f t="shared" si="12"/>
        <v>12.384905</v>
      </c>
    </row>
    <row r="362" spans="24:25" x14ac:dyDescent="0.25">
      <c r="X362" s="21">
        <f t="shared" si="13"/>
        <v>9612</v>
      </c>
      <c r="Y362" s="23">
        <f t="shared" si="12"/>
        <v>12.417116</v>
      </c>
    </row>
    <row r="363" spans="24:25" x14ac:dyDescent="0.25">
      <c r="X363" s="21">
        <f t="shared" si="13"/>
        <v>9639</v>
      </c>
      <c r="Y363" s="23">
        <f t="shared" si="12"/>
        <v>12.449327</v>
      </c>
    </row>
    <row r="364" spans="24:25" x14ac:dyDescent="0.25">
      <c r="X364" s="21">
        <f t="shared" si="13"/>
        <v>9666</v>
      </c>
      <c r="Y364" s="23">
        <f t="shared" si="12"/>
        <v>12.481538</v>
      </c>
    </row>
    <row r="365" spans="24:25" x14ac:dyDescent="0.25">
      <c r="X365" s="21">
        <f t="shared" si="13"/>
        <v>9693</v>
      </c>
      <c r="Y365" s="23">
        <f t="shared" si="12"/>
        <v>12.513748999999999</v>
      </c>
    </row>
    <row r="366" spans="24:25" x14ac:dyDescent="0.25">
      <c r="X366" s="21">
        <f t="shared" si="13"/>
        <v>9720</v>
      </c>
      <c r="Y366" s="23">
        <f t="shared" si="12"/>
        <v>12.545959999999999</v>
      </c>
    </row>
    <row r="367" spans="24:25" x14ac:dyDescent="0.25">
      <c r="X367" s="21">
        <f t="shared" si="13"/>
        <v>9747</v>
      </c>
      <c r="Y367" s="23">
        <f t="shared" si="12"/>
        <v>12.578170999999999</v>
      </c>
    </row>
    <row r="368" spans="24:25" x14ac:dyDescent="0.25">
      <c r="X368" s="21">
        <f t="shared" si="13"/>
        <v>9774</v>
      </c>
      <c r="Y368" s="23">
        <f t="shared" si="12"/>
        <v>12.610382</v>
      </c>
    </row>
    <row r="369" spans="24:25" x14ac:dyDescent="0.25">
      <c r="X369" s="21">
        <f t="shared" si="13"/>
        <v>9801</v>
      </c>
      <c r="Y369" s="23">
        <f t="shared" si="12"/>
        <v>12.642593</v>
      </c>
    </row>
    <row r="370" spans="24:25" x14ac:dyDescent="0.25">
      <c r="X370" s="21">
        <f t="shared" si="13"/>
        <v>9828</v>
      </c>
      <c r="Y370" s="23">
        <f t="shared" si="12"/>
        <v>12.674804</v>
      </c>
    </row>
    <row r="371" spans="24:25" x14ac:dyDescent="0.25">
      <c r="X371" s="21">
        <f t="shared" si="13"/>
        <v>9855</v>
      </c>
      <c r="Y371" s="23">
        <f t="shared" si="12"/>
        <v>12.707015</v>
      </c>
    </row>
    <row r="372" spans="24:25" x14ac:dyDescent="0.25">
      <c r="X372" s="21">
        <f t="shared" si="13"/>
        <v>9882</v>
      </c>
      <c r="Y372" s="23">
        <f t="shared" si="12"/>
        <v>12.739226</v>
      </c>
    </row>
    <row r="373" spans="24:25" x14ac:dyDescent="0.25">
      <c r="X373" s="21">
        <f t="shared" si="13"/>
        <v>9909</v>
      </c>
      <c r="Y373" s="23">
        <f t="shared" si="12"/>
        <v>12.771437000000001</v>
      </c>
    </row>
    <row r="374" spans="24:25" x14ac:dyDescent="0.25">
      <c r="X374" s="21">
        <f t="shared" si="13"/>
        <v>9936</v>
      </c>
      <c r="Y374" s="23">
        <f t="shared" si="12"/>
        <v>12.803647999999999</v>
      </c>
    </row>
    <row r="375" spans="24:25" x14ac:dyDescent="0.25">
      <c r="X375" s="21">
        <f t="shared" si="13"/>
        <v>9963</v>
      </c>
      <c r="Y375" s="23">
        <f t="shared" si="12"/>
        <v>12.835858999999999</v>
      </c>
    </row>
    <row r="376" spans="24:25" x14ac:dyDescent="0.25">
      <c r="X376" s="21">
        <f t="shared" si="13"/>
        <v>9990</v>
      </c>
      <c r="Y376" s="23">
        <f t="shared" si="12"/>
        <v>12.868069999999999</v>
      </c>
    </row>
    <row r="377" spans="24:25" x14ac:dyDescent="0.25">
      <c r="X377" s="21">
        <f t="shared" si="13"/>
        <v>10017</v>
      </c>
      <c r="Y377" s="23">
        <f t="shared" si="12"/>
        <v>12.900281</v>
      </c>
    </row>
    <row r="378" spans="24:25" x14ac:dyDescent="0.25">
      <c r="X378" s="21">
        <f t="shared" si="13"/>
        <v>10044</v>
      </c>
      <c r="Y378" s="23">
        <f t="shared" si="12"/>
        <v>12.932492</v>
      </c>
    </row>
    <row r="379" spans="24:25" x14ac:dyDescent="0.25">
      <c r="X379" s="21">
        <f t="shared" si="13"/>
        <v>10071</v>
      </c>
      <c r="Y379" s="23">
        <f t="shared" si="12"/>
        <v>12.964703</v>
      </c>
    </row>
    <row r="380" spans="24:25" x14ac:dyDescent="0.25">
      <c r="X380" s="21">
        <f t="shared" si="13"/>
        <v>10098</v>
      </c>
      <c r="Y380" s="23">
        <f t="shared" si="12"/>
        <v>12.996914</v>
      </c>
    </row>
    <row r="381" spans="24:25" x14ac:dyDescent="0.25">
      <c r="X381" s="21">
        <f t="shared" si="13"/>
        <v>10125</v>
      </c>
      <c r="Y381" s="23">
        <f t="shared" si="12"/>
        <v>13.029125000000001</v>
      </c>
    </row>
    <row r="382" spans="24:25" x14ac:dyDescent="0.25">
      <c r="X382" s="21">
        <f t="shared" si="13"/>
        <v>10152</v>
      </c>
      <c r="Y382" s="23">
        <f t="shared" si="12"/>
        <v>13.061335999999999</v>
      </c>
    </row>
    <row r="383" spans="24:25" x14ac:dyDescent="0.25">
      <c r="X383" s="21">
        <f t="shared" si="13"/>
        <v>10179</v>
      </c>
      <c r="Y383" s="23">
        <f t="shared" si="12"/>
        <v>13.093546999999999</v>
      </c>
    </row>
    <row r="384" spans="24:25" x14ac:dyDescent="0.25">
      <c r="X384" s="21">
        <f t="shared" si="13"/>
        <v>10206</v>
      </c>
      <c r="Y384" s="23">
        <f t="shared" si="12"/>
        <v>13.125757999999999</v>
      </c>
    </row>
    <row r="385" spans="24:25" x14ac:dyDescent="0.25">
      <c r="X385" s="21">
        <f t="shared" si="13"/>
        <v>10233</v>
      </c>
      <c r="Y385" s="23">
        <f t="shared" si="12"/>
        <v>13.157969</v>
      </c>
    </row>
    <row r="386" spans="24:25" x14ac:dyDescent="0.25">
      <c r="X386" s="21">
        <f t="shared" si="13"/>
        <v>10260</v>
      </c>
      <c r="Y386" s="23">
        <f t="shared" si="12"/>
        <v>13.19018</v>
      </c>
    </row>
    <row r="387" spans="24:25" x14ac:dyDescent="0.25">
      <c r="X387" s="21">
        <f t="shared" si="13"/>
        <v>10287</v>
      </c>
      <c r="Y387" s="23">
        <f t="shared" si="12"/>
        <v>13.222391</v>
      </c>
    </row>
    <row r="388" spans="24:25" x14ac:dyDescent="0.25">
      <c r="X388" s="21">
        <f t="shared" si="13"/>
        <v>10314</v>
      </c>
      <c r="Y388" s="23">
        <f t="shared" si="12"/>
        <v>13.254602</v>
      </c>
    </row>
    <row r="389" spans="24:25" x14ac:dyDescent="0.25">
      <c r="X389" s="21">
        <f t="shared" si="13"/>
        <v>10341</v>
      </c>
      <c r="Y389" s="23">
        <f t="shared" si="12"/>
        <v>13.286813</v>
      </c>
    </row>
    <row r="390" spans="24:25" x14ac:dyDescent="0.25">
      <c r="X390" s="21">
        <f t="shared" si="13"/>
        <v>10368</v>
      </c>
      <c r="Y390" s="23">
        <f t="shared" ref="Y390:Y453" si="14">IF($K$24&gt;0,IF(X390&lt;$K$21,$K$20*X390,IF(X390&lt;$K$24,($K$22*X390)+$K$23,($K$25*X390)+$K$26)),IF(X390&lt;$K$21,$K$20*X390,($K$22*X390)+$K$23))</f>
        <v>13.319024000000001</v>
      </c>
    </row>
    <row r="391" spans="24:25" x14ac:dyDescent="0.25">
      <c r="X391" s="21">
        <f t="shared" ref="X391:X454" si="15">X390+$AC$5</f>
        <v>10395</v>
      </c>
      <c r="Y391" s="23">
        <f t="shared" si="14"/>
        <v>13.351234999999999</v>
      </c>
    </row>
    <row r="392" spans="24:25" x14ac:dyDescent="0.25">
      <c r="X392" s="21">
        <f t="shared" si="15"/>
        <v>10422</v>
      </c>
      <c r="Y392" s="23">
        <f t="shared" si="14"/>
        <v>13.383445999999999</v>
      </c>
    </row>
    <row r="393" spans="24:25" x14ac:dyDescent="0.25">
      <c r="X393" s="21">
        <f t="shared" si="15"/>
        <v>10449</v>
      </c>
      <c r="Y393" s="23">
        <f t="shared" si="14"/>
        <v>13.415656999999999</v>
      </c>
    </row>
    <row r="394" spans="24:25" x14ac:dyDescent="0.25">
      <c r="X394" s="21">
        <f t="shared" si="15"/>
        <v>10476</v>
      </c>
      <c r="Y394" s="23">
        <f t="shared" si="14"/>
        <v>13.447868</v>
      </c>
    </row>
    <row r="395" spans="24:25" x14ac:dyDescent="0.25">
      <c r="X395" s="21">
        <f t="shared" si="15"/>
        <v>10503</v>
      </c>
      <c r="Y395" s="23">
        <f t="shared" si="14"/>
        <v>13.480079</v>
      </c>
    </row>
    <row r="396" spans="24:25" x14ac:dyDescent="0.25">
      <c r="X396" s="21">
        <f t="shared" si="15"/>
        <v>10530</v>
      </c>
      <c r="Y396" s="23">
        <f t="shared" si="14"/>
        <v>13.51229</v>
      </c>
    </row>
    <row r="397" spans="24:25" x14ac:dyDescent="0.25">
      <c r="X397" s="21">
        <f t="shared" si="15"/>
        <v>10557</v>
      </c>
      <c r="Y397" s="23">
        <f t="shared" si="14"/>
        <v>13.544501</v>
      </c>
    </row>
    <row r="398" spans="24:25" x14ac:dyDescent="0.25">
      <c r="X398" s="21">
        <f t="shared" si="15"/>
        <v>10584</v>
      </c>
      <c r="Y398" s="23">
        <f t="shared" si="14"/>
        <v>13.576712000000001</v>
      </c>
    </row>
    <row r="399" spans="24:25" x14ac:dyDescent="0.25">
      <c r="X399" s="21">
        <f t="shared" si="15"/>
        <v>10611</v>
      </c>
      <c r="Y399" s="23">
        <f t="shared" si="14"/>
        <v>13.608922999999999</v>
      </c>
    </row>
    <row r="400" spans="24:25" x14ac:dyDescent="0.25">
      <c r="X400" s="21">
        <f t="shared" si="15"/>
        <v>10638</v>
      </c>
      <c r="Y400" s="23">
        <f t="shared" si="14"/>
        <v>13.641133999999999</v>
      </c>
    </row>
    <row r="401" spans="24:25" x14ac:dyDescent="0.25">
      <c r="X401" s="21">
        <f t="shared" si="15"/>
        <v>10665</v>
      </c>
      <c r="Y401" s="23">
        <f t="shared" si="14"/>
        <v>13.673344999999999</v>
      </c>
    </row>
    <row r="402" spans="24:25" x14ac:dyDescent="0.25">
      <c r="X402" s="21">
        <f t="shared" si="15"/>
        <v>10692</v>
      </c>
      <c r="Y402" s="23">
        <f t="shared" si="14"/>
        <v>13.705556</v>
      </c>
    </row>
    <row r="403" spans="24:25" x14ac:dyDescent="0.25">
      <c r="X403" s="21">
        <f t="shared" si="15"/>
        <v>10719</v>
      </c>
      <c r="Y403" s="23">
        <f t="shared" si="14"/>
        <v>13.737767</v>
      </c>
    </row>
    <row r="404" spans="24:25" x14ac:dyDescent="0.25">
      <c r="X404" s="21">
        <f t="shared" si="15"/>
        <v>10746</v>
      </c>
      <c r="Y404" s="23">
        <f t="shared" si="14"/>
        <v>13.769978</v>
      </c>
    </row>
    <row r="405" spans="24:25" x14ac:dyDescent="0.25">
      <c r="X405" s="21">
        <f t="shared" si="15"/>
        <v>10773</v>
      </c>
      <c r="Y405" s="23">
        <f t="shared" si="14"/>
        <v>13.802189</v>
      </c>
    </row>
    <row r="406" spans="24:25" x14ac:dyDescent="0.25">
      <c r="X406" s="21">
        <f t="shared" si="15"/>
        <v>10800</v>
      </c>
      <c r="Y406" s="23">
        <f t="shared" si="14"/>
        <v>13.8344</v>
      </c>
    </row>
    <row r="407" spans="24:25" x14ac:dyDescent="0.25">
      <c r="X407" s="21">
        <f t="shared" si="15"/>
        <v>10827</v>
      </c>
      <c r="Y407" s="23">
        <f t="shared" si="14"/>
        <v>13.866611000000001</v>
      </c>
    </row>
    <row r="408" spans="24:25" x14ac:dyDescent="0.25">
      <c r="X408" s="21">
        <f t="shared" si="15"/>
        <v>10854</v>
      </c>
      <c r="Y408" s="23">
        <f t="shared" si="14"/>
        <v>13.898821999999999</v>
      </c>
    </row>
    <row r="409" spans="24:25" x14ac:dyDescent="0.25">
      <c r="X409" s="21">
        <f t="shared" si="15"/>
        <v>10881</v>
      </c>
      <c r="Y409" s="23">
        <f t="shared" si="14"/>
        <v>13.931032999999999</v>
      </c>
    </row>
    <row r="410" spans="24:25" x14ac:dyDescent="0.25">
      <c r="X410" s="21">
        <f t="shared" si="15"/>
        <v>10908</v>
      </c>
      <c r="Y410" s="23">
        <f t="shared" si="14"/>
        <v>13.963244</v>
      </c>
    </row>
    <row r="411" spans="24:25" x14ac:dyDescent="0.25">
      <c r="X411" s="21">
        <f t="shared" si="15"/>
        <v>10935</v>
      </c>
      <c r="Y411" s="23">
        <f t="shared" si="14"/>
        <v>13.995455</v>
      </c>
    </row>
    <row r="412" spans="24:25" x14ac:dyDescent="0.25">
      <c r="X412" s="21">
        <f t="shared" si="15"/>
        <v>10962</v>
      </c>
      <c r="Y412" s="23">
        <f t="shared" si="14"/>
        <v>14.027666</v>
      </c>
    </row>
    <row r="413" spans="24:25" x14ac:dyDescent="0.25">
      <c r="X413" s="21">
        <f t="shared" si="15"/>
        <v>10989</v>
      </c>
      <c r="Y413" s="23">
        <f t="shared" si="14"/>
        <v>14.059877</v>
      </c>
    </row>
    <row r="414" spans="24:25" x14ac:dyDescent="0.25">
      <c r="X414" s="21">
        <f t="shared" si="15"/>
        <v>11016</v>
      </c>
      <c r="Y414" s="23">
        <f t="shared" si="14"/>
        <v>14.092088</v>
      </c>
    </row>
    <row r="415" spans="24:25" x14ac:dyDescent="0.25">
      <c r="X415" s="21">
        <f t="shared" si="15"/>
        <v>11043</v>
      </c>
      <c r="Y415" s="23">
        <f t="shared" si="14"/>
        <v>14.124299000000001</v>
      </c>
    </row>
    <row r="416" spans="24:25" x14ac:dyDescent="0.25">
      <c r="X416" s="21">
        <f t="shared" si="15"/>
        <v>11070</v>
      </c>
      <c r="Y416" s="23">
        <f t="shared" si="14"/>
        <v>14.156509999999999</v>
      </c>
    </row>
    <row r="417" spans="24:25" x14ac:dyDescent="0.25">
      <c r="X417" s="21">
        <f t="shared" si="15"/>
        <v>11097</v>
      </c>
      <c r="Y417" s="23">
        <f t="shared" si="14"/>
        <v>14.188720999999999</v>
      </c>
    </row>
    <row r="418" spans="24:25" x14ac:dyDescent="0.25">
      <c r="X418" s="21">
        <f t="shared" si="15"/>
        <v>11124</v>
      </c>
      <c r="Y418" s="23">
        <f t="shared" si="14"/>
        <v>14.220931999999999</v>
      </c>
    </row>
    <row r="419" spans="24:25" x14ac:dyDescent="0.25">
      <c r="X419" s="21">
        <f t="shared" si="15"/>
        <v>11151</v>
      </c>
      <c r="Y419" s="23">
        <f t="shared" si="14"/>
        <v>14.253143</v>
      </c>
    </row>
    <row r="420" spans="24:25" x14ac:dyDescent="0.25">
      <c r="X420" s="21">
        <f t="shared" si="15"/>
        <v>11178</v>
      </c>
      <c r="Y420" s="23">
        <f t="shared" si="14"/>
        <v>14.285354</v>
      </c>
    </row>
    <row r="421" spans="24:25" x14ac:dyDescent="0.25">
      <c r="X421" s="21">
        <f t="shared" si="15"/>
        <v>11205</v>
      </c>
      <c r="Y421" s="23">
        <f t="shared" si="14"/>
        <v>14.317565</v>
      </c>
    </row>
    <row r="422" spans="24:25" x14ac:dyDescent="0.25">
      <c r="X422" s="21">
        <f t="shared" si="15"/>
        <v>11232</v>
      </c>
      <c r="Y422" s="23">
        <f t="shared" si="14"/>
        <v>14.349776</v>
      </c>
    </row>
    <row r="423" spans="24:25" x14ac:dyDescent="0.25">
      <c r="X423" s="21">
        <f t="shared" si="15"/>
        <v>11259</v>
      </c>
      <c r="Y423" s="23">
        <f t="shared" si="14"/>
        <v>14.381987000000001</v>
      </c>
    </row>
    <row r="424" spans="24:25" x14ac:dyDescent="0.25">
      <c r="X424" s="21">
        <f t="shared" si="15"/>
        <v>11286</v>
      </c>
      <c r="Y424" s="23">
        <f t="shared" si="14"/>
        <v>14.414198000000001</v>
      </c>
    </row>
    <row r="425" spans="24:25" x14ac:dyDescent="0.25">
      <c r="X425" s="21">
        <f t="shared" si="15"/>
        <v>11313</v>
      </c>
      <c r="Y425" s="23">
        <f t="shared" si="14"/>
        <v>14.446408999999999</v>
      </c>
    </row>
    <row r="426" spans="24:25" x14ac:dyDescent="0.25">
      <c r="X426" s="21">
        <f t="shared" si="15"/>
        <v>11340</v>
      </c>
      <c r="Y426" s="23">
        <f t="shared" si="14"/>
        <v>14.478619999999999</v>
      </c>
    </row>
    <row r="427" spans="24:25" x14ac:dyDescent="0.25">
      <c r="X427" s="21">
        <f t="shared" si="15"/>
        <v>11367</v>
      </c>
      <c r="Y427" s="23">
        <f t="shared" si="14"/>
        <v>14.510831</v>
      </c>
    </row>
    <row r="428" spans="24:25" x14ac:dyDescent="0.25">
      <c r="X428" s="21">
        <f t="shared" si="15"/>
        <v>11394</v>
      </c>
      <c r="Y428" s="23">
        <f t="shared" si="14"/>
        <v>14.543042</v>
      </c>
    </row>
    <row r="429" spans="24:25" x14ac:dyDescent="0.25">
      <c r="X429" s="21">
        <f t="shared" si="15"/>
        <v>11421</v>
      </c>
      <c r="Y429" s="23">
        <f t="shared" si="14"/>
        <v>14.575253</v>
      </c>
    </row>
    <row r="430" spans="24:25" x14ac:dyDescent="0.25">
      <c r="X430" s="21">
        <f t="shared" si="15"/>
        <v>11448</v>
      </c>
      <c r="Y430" s="23">
        <f t="shared" si="14"/>
        <v>14.607464</v>
      </c>
    </row>
    <row r="431" spans="24:25" x14ac:dyDescent="0.25">
      <c r="X431" s="21">
        <f t="shared" si="15"/>
        <v>11475</v>
      </c>
      <c r="Y431" s="23">
        <f t="shared" si="14"/>
        <v>14.639675</v>
      </c>
    </row>
    <row r="432" spans="24:25" x14ac:dyDescent="0.25">
      <c r="X432" s="21">
        <f t="shared" si="15"/>
        <v>11502</v>
      </c>
      <c r="Y432" s="23">
        <f t="shared" si="14"/>
        <v>14.671886000000001</v>
      </c>
    </row>
    <row r="433" spans="24:25" x14ac:dyDescent="0.25">
      <c r="X433" s="21">
        <f t="shared" si="15"/>
        <v>11529</v>
      </c>
      <c r="Y433" s="23">
        <f t="shared" si="14"/>
        <v>14.704096999999999</v>
      </c>
    </row>
    <row r="434" spans="24:25" x14ac:dyDescent="0.25">
      <c r="X434" s="21">
        <f t="shared" si="15"/>
        <v>11556</v>
      </c>
      <c r="Y434" s="23">
        <f t="shared" si="14"/>
        <v>14.736307999999999</v>
      </c>
    </row>
    <row r="435" spans="24:25" x14ac:dyDescent="0.25">
      <c r="X435" s="21">
        <f t="shared" si="15"/>
        <v>11583</v>
      </c>
      <c r="Y435" s="23">
        <f t="shared" si="14"/>
        <v>14.768519</v>
      </c>
    </row>
    <row r="436" spans="24:25" x14ac:dyDescent="0.25">
      <c r="X436" s="21">
        <f t="shared" si="15"/>
        <v>11610</v>
      </c>
      <c r="Y436" s="23">
        <f t="shared" si="14"/>
        <v>14.80073</v>
      </c>
    </row>
    <row r="437" spans="24:25" x14ac:dyDescent="0.25">
      <c r="X437" s="21">
        <f t="shared" si="15"/>
        <v>11637</v>
      </c>
      <c r="Y437" s="23">
        <f t="shared" si="14"/>
        <v>14.832941</v>
      </c>
    </row>
    <row r="438" spans="24:25" x14ac:dyDescent="0.25">
      <c r="X438" s="21">
        <f t="shared" si="15"/>
        <v>11664</v>
      </c>
      <c r="Y438" s="23">
        <f t="shared" si="14"/>
        <v>14.865152</v>
      </c>
    </row>
    <row r="439" spans="24:25" x14ac:dyDescent="0.25">
      <c r="X439" s="21">
        <f t="shared" si="15"/>
        <v>11691</v>
      </c>
      <c r="Y439" s="23">
        <f t="shared" si="14"/>
        <v>14.897363</v>
      </c>
    </row>
    <row r="440" spans="24:25" x14ac:dyDescent="0.25">
      <c r="X440" s="21">
        <f t="shared" si="15"/>
        <v>11718</v>
      </c>
      <c r="Y440" s="23">
        <f t="shared" si="14"/>
        <v>14.929574000000001</v>
      </c>
    </row>
    <row r="441" spans="24:25" x14ac:dyDescent="0.25">
      <c r="X441" s="21">
        <f t="shared" si="15"/>
        <v>11745</v>
      </c>
      <c r="Y441" s="23">
        <f t="shared" si="14"/>
        <v>14.961784999999999</v>
      </c>
    </row>
    <row r="442" spans="24:25" x14ac:dyDescent="0.25">
      <c r="X442" s="21">
        <f t="shared" si="15"/>
        <v>11772</v>
      </c>
      <c r="Y442" s="23">
        <f t="shared" si="14"/>
        <v>14.993995999999999</v>
      </c>
    </row>
    <row r="443" spans="24:25" x14ac:dyDescent="0.25">
      <c r="X443" s="21">
        <f t="shared" si="15"/>
        <v>11799</v>
      </c>
      <c r="Y443" s="23">
        <f t="shared" si="14"/>
        <v>15.026206999999999</v>
      </c>
    </row>
    <row r="444" spans="24:25" x14ac:dyDescent="0.25">
      <c r="X444" s="21">
        <f t="shared" si="15"/>
        <v>11826</v>
      </c>
      <c r="Y444" s="23">
        <f t="shared" si="14"/>
        <v>15.058418</v>
      </c>
    </row>
    <row r="445" spans="24:25" x14ac:dyDescent="0.25">
      <c r="X445" s="21">
        <f t="shared" si="15"/>
        <v>11853</v>
      </c>
      <c r="Y445" s="23">
        <f t="shared" si="14"/>
        <v>15.090629</v>
      </c>
    </row>
    <row r="446" spans="24:25" x14ac:dyDescent="0.25">
      <c r="X446" s="21">
        <f t="shared" si="15"/>
        <v>11880</v>
      </c>
      <c r="Y446" s="23">
        <f t="shared" si="14"/>
        <v>15.12284</v>
      </c>
    </row>
    <row r="447" spans="24:25" x14ac:dyDescent="0.25">
      <c r="X447" s="21">
        <f t="shared" si="15"/>
        <v>11907</v>
      </c>
      <c r="Y447" s="23">
        <f t="shared" si="14"/>
        <v>15.155051</v>
      </c>
    </row>
    <row r="448" spans="24:25" x14ac:dyDescent="0.25">
      <c r="X448" s="21">
        <f t="shared" si="15"/>
        <v>11934</v>
      </c>
      <c r="Y448" s="23">
        <f t="shared" si="14"/>
        <v>15.187262</v>
      </c>
    </row>
    <row r="449" spans="24:25" x14ac:dyDescent="0.25">
      <c r="X449" s="21">
        <f t="shared" si="15"/>
        <v>11961</v>
      </c>
      <c r="Y449" s="23">
        <f t="shared" si="14"/>
        <v>15.219473000000001</v>
      </c>
    </row>
    <row r="450" spans="24:25" x14ac:dyDescent="0.25">
      <c r="X450" s="21">
        <f t="shared" si="15"/>
        <v>11988</v>
      </c>
      <c r="Y450" s="23">
        <f t="shared" si="14"/>
        <v>15.251683999999999</v>
      </c>
    </row>
    <row r="451" spans="24:25" x14ac:dyDescent="0.25">
      <c r="X451" s="21">
        <f t="shared" si="15"/>
        <v>12015</v>
      </c>
      <c r="Y451" s="23">
        <f t="shared" si="14"/>
        <v>15.283894999999999</v>
      </c>
    </row>
    <row r="452" spans="24:25" x14ac:dyDescent="0.25">
      <c r="X452" s="21">
        <f t="shared" si="15"/>
        <v>12042</v>
      </c>
      <c r="Y452" s="23">
        <f t="shared" si="14"/>
        <v>15.316106</v>
      </c>
    </row>
    <row r="453" spans="24:25" x14ac:dyDescent="0.25">
      <c r="X453" s="21">
        <f t="shared" si="15"/>
        <v>12069</v>
      </c>
      <c r="Y453" s="23">
        <f t="shared" si="14"/>
        <v>15.348317</v>
      </c>
    </row>
    <row r="454" spans="24:25" x14ac:dyDescent="0.25">
      <c r="X454" s="21">
        <f t="shared" si="15"/>
        <v>12096</v>
      </c>
      <c r="Y454" s="23">
        <f t="shared" ref="Y454:Y506" si="16">IF($K$24&gt;0,IF(X454&lt;$K$21,$K$20*X454,IF(X454&lt;$K$24,($K$22*X454)+$K$23,($K$25*X454)+$K$26)),IF(X454&lt;$K$21,$K$20*X454,($K$22*X454)+$K$23))</f>
        <v>15.380528</v>
      </c>
    </row>
    <row r="455" spans="24:25" x14ac:dyDescent="0.25">
      <c r="X455" s="21">
        <f t="shared" ref="X455:X506" si="17">X454+$AC$5</f>
        <v>12123</v>
      </c>
      <c r="Y455" s="23">
        <f t="shared" si="16"/>
        <v>15.412739</v>
      </c>
    </row>
    <row r="456" spans="24:25" x14ac:dyDescent="0.25">
      <c r="X456" s="21">
        <f t="shared" si="17"/>
        <v>12150</v>
      </c>
      <c r="Y456" s="23">
        <f t="shared" si="16"/>
        <v>15.44495</v>
      </c>
    </row>
    <row r="457" spans="24:25" x14ac:dyDescent="0.25">
      <c r="X457" s="21">
        <f t="shared" si="17"/>
        <v>12177</v>
      </c>
      <c r="Y457" s="23">
        <f t="shared" si="16"/>
        <v>15.477161000000001</v>
      </c>
    </row>
    <row r="458" spans="24:25" x14ac:dyDescent="0.25">
      <c r="X458" s="21">
        <f t="shared" si="17"/>
        <v>12204</v>
      </c>
      <c r="Y458" s="23">
        <f t="shared" si="16"/>
        <v>15.509371999999999</v>
      </c>
    </row>
    <row r="459" spans="24:25" x14ac:dyDescent="0.25">
      <c r="X459" s="21">
        <f t="shared" si="17"/>
        <v>12231</v>
      </c>
      <c r="Y459" s="23">
        <f t="shared" si="16"/>
        <v>15.541582999999999</v>
      </c>
    </row>
    <row r="460" spans="24:25" x14ac:dyDescent="0.25">
      <c r="X460" s="21">
        <f t="shared" si="17"/>
        <v>12258</v>
      </c>
      <c r="Y460" s="23">
        <f t="shared" si="16"/>
        <v>15.573793999999999</v>
      </c>
    </row>
    <row r="461" spans="24:25" x14ac:dyDescent="0.25">
      <c r="X461" s="21">
        <f t="shared" si="17"/>
        <v>12285</v>
      </c>
      <c r="Y461" s="23">
        <f t="shared" si="16"/>
        <v>15.606005</v>
      </c>
    </row>
    <row r="462" spans="24:25" x14ac:dyDescent="0.25">
      <c r="X462" s="21">
        <f t="shared" si="17"/>
        <v>12312</v>
      </c>
      <c r="Y462" s="23">
        <f t="shared" si="16"/>
        <v>15.638216</v>
      </c>
    </row>
    <row r="463" spans="24:25" x14ac:dyDescent="0.25">
      <c r="X463" s="21">
        <f t="shared" si="17"/>
        <v>12339</v>
      </c>
      <c r="Y463" s="23">
        <f t="shared" si="16"/>
        <v>15.670427</v>
      </c>
    </row>
    <row r="464" spans="24:25" x14ac:dyDescent="0.25">
      <c r="X464" s="21">
        <f t="shared" si="17"/>
        <v>12366</v>
      </c>
      <c r="Y464" s="23">
        <f t="shared" si="16"/>
        <v>15.702638</v>
      </c>
    </row>
    <row r="465" spans="24:25" x14ac:dyDescent="0.25">
      <c r="X465" s="21">
        <f t="shared" si="17"/>
        <v>12393</v>
      </c>
      <c r="Y465" s="23">
        <f t="shared" si="16"/>
        <v>15.734849000000001</v>
      </c>
    </row>
    <row r="466" spans="24:25" x14ac:dyDescent="0.25">
      <c r="X466" s="21">
        <f t="shared" si="17"/>
        <v>12420</v>
      </c>
      <c r="Y466" s="23">
        <f t="shared" si="16"/>
        <v>15.767060000000001</v>
      </c>
    </row>
    <row r="467" spans="24:25" x14ac:dyDescent="0.25">
      <c r="X467" s="21">
        <f t="shared" si="17"/>
        <v>12447</v>
      </c>
      <c r="Y467" s="23">
        <f t="shared" si="16"/>
        <v>15.799270999999999</v>
      </c>
    </row>
    <row r="468" spans="24:25" x14ac:dyDescent="0.25">
      <c r="X468" s="21">
        <f t="shared" si="17"/>
        <v>12474</v>
      </c>
      <c r="Y468" s="23">
        <f t="shared" si="16"/>
        <v>15.831481999999999</v>
      </c>
    </row>
    <row r="469" spans="24:25" x14ac:dyDescent="0.25">
      <c r="X469" s="21">
        <f t="shared" si="17"/>
        <v>12501</v>
      </c>
      <c r="Y469" s="23">
        <f t="shared" si="16"/>
        <v>15.863693</v>
      </c>
    </row>
    <row r="470" spans="24:25" x14ac:dyDescent="0.25">
      <c r="X470" s="21">
        <f t="shared" si="17"/>
        <v>12528</v>
      </c>
      <c r="Y470" s="23">
        <f t="shared" si="16"/>
        <v>15.895904</v>
      </c>
    </row>
    <row r="471" spans="24:25" x14ac:dyDescent="0.25">
      <c r="X471" s="21">
        <f t="shared" si="17"/>
        <v>12555</v>
      </c>
      <c r="Y471" s="23">
        <f t="shared" si="16"/>
        <v>15.928115</v>
      </c>
    </row>
    <row r="472" spans="24:25" x14ac:dyDescent="0.25">
      <c r="X472" s="21">
        <f t="shared" si="17"/>
        <v>12582</v>
      </c>
      <c r="Y472" s="23">
        <f t="shared" si="16"/>
        <v>15.960326</v>
      </c>
    </row>
    <row r="473" spans="24:25" x14ac:dyDescent="0.25">
      <c r="X473" s="21">
        <f t="shared" si="17"/>
        <v>12609</v>
      </c>
      <c r="Y473" s="23">
        <f t="shared" si="16"/>
        <v>15.992537</v>
      </c>
    </row>
    <row r="474" spans="24:25" x14ac:dyDescent="0.25">
      <c r="X474" s="21">
        <f t="shared" si="17"/>
        <v>12636</v>
      </c>
      <c r="Y474" s="23">
        <f t="shared" si="16"/>
        <v>16.024748000000002</v>
      </c>
    </row>
    <row r="475" spans="24:25" x14ac:dyDescent="0.25">
      <c r="X475" s="21">
        <f t="shared" si="17"/>
        <v>12663</v>
      </c>
      <c r="Y475" s="23">
        <f t="shared" si="16"/>
        <v>16.056958999999999</v>
      </c>
    </row>
    <row r="476" spans="24:25" x14ac:dyDescent="0.25">
      <c r="X476" s="21">
        <f t="shared" si="17"/>
        <v>12690</v>
      </c>
      <c r="Y476" s="23">
        <f t="shared" si="16"/>
        <v>16.089169999999999</v>
      </c>
    </row>
    <row r="477" spans="24:25" x14ac:dyDescent="0.25">
      <c r="X477" s="21">
        <f t="shared" si="17"/>
        <v>12717</v>
      </c>
      <c r="Y477" s="23">
        <f t="shared" si="16"/>
        <v>16.121381</v>
      </c>
    </row>
    <row r="478" spans="24:25" x14ac:dyDescent="0.25">
      <c r="X478" s="21">
        <f t="shared" si="17"/>
        <v>12744</v>
      </c>
      <c r="Y478" s="23">
        <f t="shared" si="16"/>
        <v>16.153592</v>
      </c>
    </row>
    <row r="479" spans="24:25" x14ac:dyDescent="0.25">
      <c r="X479" s="21">
        <f t="shared" si="17"/>
        <v>12771</v>
      </c>
      <c r="Y479" s="23">
        <f t="shared" si="16"/>
        <v>16.185803</v>
      </c>
    </row>
    <row r="480" spans="24:25" x14ac:dyDescent="0.25">
      <c r="X480" s="21">
        <f t="shared" si="17"/>
        <v>12798</v>
      </c>
      <c r="Y480" s="23">
        <f t="shared" si="16"/>
        <v>16.218014</v>
      </c>
    </row>
    <row r="481" spans="24:25" x14ac:dyDescent="0.25">
      <c r="X481" s="21">
        <f t="shared" si="17"/>
        <v>12825</v>
      </c>
      <c r="Y481" s="23">
        <f t="shared" si="16"/>
        <v>16.250225</v>
      </c>
    </row>
    <row r="482" spans="24:25" x14ac:dyDescent="0.25">
      <c r="X482" s="21">
        <f t="shared" si="17"/>
        <v>12852</v>
      </c>
      <c r="Y482" s="23">
        <f t="shared" si="16"/>
        <v>16.282436000000001</v>
      </c>
    </row>
    <row r="483" spans="24:25" x14ac:dyDescent="0.25">
      <c r="X483" s="21">
        <f t="shared" si="17"/>
        <v>12879</v>
      </c>
      <c r="Y483" s="23">
        <f t="shared" si="16"/>
        <v>16.314647000000001</v>
      </c>
    </row>
    <row r="484" spans="24:25" x14ac:dyDescent="0.25">
      <c r="X484" s="21">
        <f t="shared" si="17"/>
        <v>12906</v>
      </c>
      <c r="Y484" s="23">
        <f t="shared" si="16"/>
        <v>16.346858000000001</v>
      </c>
    </row>
    <row r="485" spans="24:25" x14ac:dyDescent="0.25">
      <c r="X485" s="21">
        <f t="shared" si="17"/>
        <v>12933</v>
      </c>
      <c r="Y485" s="23">
        <f t="shared" si="16"/>
        <v>16.379069000000001</v>
      </c>
    </row>
    <row r="486" spans="24:25" x14ac:dyDescent="0.25">
      <c r="X486" s="21">
        <f t="shared" si="17"/>
        <v>12960</v>
      </c>
      <c r="Y486" s="23">
        <f t="shared" si="16"/>
        <v>16.411280000000001</v>
      </c>
    </row>
    <row r="487" spans="24:25" x14ac:dyDescent="0.25">
      <c r="X487" s="21">
        <f t="shared" si="17"/>
        <v>12987</v>
      </c>
      <c r="Y487" s="23">
        <f t="shared" si="16"/>
        <v>16.443491000000002</v>
      </c>
    </row>
    <row r="488" spans="24:25" x14ac:dyDescent="0.25">
      <c r="X488" s="21">
        <f t="shared" si="17"/>
        <v>13014</v>
      </c>
      <c r="Y488" s="23">
        <f t="shared" si="16"/>
        <v>16.475702000000002</v>
      </c>
    </row>
    <row r="489" spans="24:25" x14ac:dyDescent="0.25">
      <c r="X489" s="21">
        <f t="shared" si="17"/>
        <v>13041</v>
      </c>
      <c r="Y489" s="23">
        <f t="shared" si="16"/>
        <v>16.507913000000002</v>
      </c>
    </row>
    <row r="490" spans="24:25" x14ac:dyDescent="0.25">
      <c r="X490" s="21">
        <f t="shared" si="17"/>
        <v>13068</v>
      </c>
      <c r="Y490" s="23">
        <f t="shared" si="16"/>
        <v>16.540124000000002</v>
      </c>
    </row>
    <row r="491" spans="24:25" x14ac:dyDescent="0.25">
      <c r="X491" s="21">
        <f t="shared" si="17"/>
        <v>13095</v>
      </c>
      <c r="Y491" s="23">
        <f t="shared" si="16"/>
        <v>16.572335000000002</v>
      </c>
    </row>
    <row r="492" spans="24:25" x14ac:dyDescent="0.25">
      <c r="X492" s="21">
        <f t="shared" si="17"/>
        <v>13122</v>
      </c>
      <c r="Y492" s="23">
        <f t="shared" si="16"/>
        <v>16.604545999999999</v>
      </c>
    </row>
    <row r="493" spans="24:25" x14ac:dyDescent="0.25">
      <c r="X493" s="21">
        <f t="shared" si="17"/>
        <v>13149</v>
      </c>
      <c r="Y493" s="23">
        <f t="shared" si="16"/>
        <v>16.636756999999999</v>
      </c>
    </row>
    <row r="494" spans="24:25" x14ac:dyDescent="0.25">
      <c r="X494" s="21">
        <f t="shared" si="17"/>
        <v>13176</v>
      </c>
      <c r="Y494" s="23">
        <f t="shared" si="16"/>
        <v>16.668968</v>
      </c>
    </row>
    <row r="495" spans="24:25" x14ac:dyDescent="0.25">
      <c r="X495" s="21">
        <f t="shared" si="17"/>
        <v>13203</v>
      </c>
      <c r="Y495" s="23">
        <f t="shared" si="16"/>
        <v>16.701179</v>
      </c>
    </row>
    <row r="496" spans="24:25" x14ac:dyDescent="0.25">
      <c r="X496" s="21">
        <f t="shared" si="17"/>
        <v>13230</v>
      </c>
      <c r="Y496" s="23">
        <f t="shared" si="16"/>
        <v>16.73339</v>
      </c>
    </row>
    <row r="497" spans="24:25" x14ac:dyDescent="0.25">
      <c r="X497" s="21">
        <f t="shared" si="17"/>
        <v>13257</v>
      </c>
      <c r="Y497" s="23">
        <f t="shared" si="16"/>
        <v>16.765601</v>
      </c>
    </row>
    <row r="498" spans="24:25" x14ac:dyDescent="0.25">
      <c r="X498" s="21">
        <f t="shared" si="17"/>
        <v>13284</v>
      </c>
      <c r="Y498" s="23">
        <f t="shared" si="16"/>
        <v>16.797812</v>
      </c>
    </row>
    <row r="499" spans="24:25" x14ac:dyDescent="0.25">
      <c r="X499" s="21">
        <f t="shared" si="17"/>
        <v>13311</v>
      </c>
      <c r="Y499" s="23">
        <f t="shared" si="16"/>
        <v>16.830023000000001</v>
      </c>
    </row>
    <row r="500" spans="24:25" x14ac:dyDescent="0.25">
      <c r="X500" s="21">
        <f t="shared" si="17"/>
        <v>13338</v>
      </c>
      <c r="Y500" s="23">
        <f t="shared" si="16"/>
        <v>16.862234000000001</v>
      </c>
    </row>
    <row r="501" spans="24:25" x14ac:dyDescent="0.25">
      <c r="X501" s="21">
        <f t="shared" si="17"/>
        <v>13365</v>
      </c>
      <c r="Y501" s="23">
        <f t="shared" si="16"/>
        <v>16.894445000000001</v>
      </c>
    </row>
    <row r="502" spans="24:25" x14ac:dyDescent="0.25">
      <c r="X502" s="21">
        <f t="shared" si="17"/>
        <v>13392</v>
      </c>
      <c r="Y502" s="23">
        <f t="shared" si="16"/>
        <v>16.926656000000001</v>
      </c>
    </row>
    <row r="503" spans="24:25" x14ac:dyDescent="0.25">
      <c r="X503" s="21">
        <f t="shared" si="17"/>
        <v>13419</v>
      </c>
      <c r="Y503" s="23">
        <f t="shared" si="16"/>
        <v>16.958867000000001</v>
      </c>
    </row>
    <row r="504" spans="24:25" x14ac:dyDescent="0.25">
      <c r="X504" s="21">
        <f t="shared" si="17"/>
        <v>13446</v>
      </c>
      <c r="Y504" s="23">
        <f t="shared" si="16"/>
        <v>16.991078000000002</v>
      </c>
    </row>
    <row r="505" spans="24:25" x14ac:dyDescent="0.25">
      <c r="X505" s="21">
        <f t="shared" si="17"/>
        <v>13473</v>
      </c>
      <c r="Y505" s="23">
        <f t="shared" si="16"/>
        <v>17.023288999999998</v>
      </c>
    </row>
    <row r="506" spans="24:25" ht="16.5" thickBot="1" x14ac:dyDescent="0.3">
      <c r="X506" s="22">
        <f t="shared" si="17"/>
        <v>13500</v>
      </c>
      <c r="Y506" s="23">
        <f t="shared" si="16"/>
        <v>17.055499999999999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0500-000000000000}"/>
  </hyperlinks>
  <pageMargins left="0.7" right="0.7" top="0.75" bottom="0.75" header="0.3" footer="0.3"/>
  <pageSetup scale="5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  <pageSetUpPr fitToPage="1"/>
  </sheetPr>
  <dimension ref="A1:AC506"/>
  <sheetViews>
    <sheetView zoomScale="80" zoomScaleNormal="80" workbookViewId="0">
      <selection activeCell="K9" sqref="K9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13</v>
      </c>
      <c r="K2" s="160" t="str">
        <f>VLOOKUP(J2,'Calcul financement'!B5:F100,2,FALSE)</f>
        <v>Générale complémentaire</v>
      </c>
      <c r="L2" s="160"/>
      <c r="M2" s="160"/>
      <c r="N2" s="161"/>
    </row>
    <row r="4" spans="9:29" ht="16.5" thickBot="1" x14ac:dyDescent="0.3">
      <c r="J4" s="16">
        <f>MAX(IF(K24=0,IF(K21=0,1000,K21*4),K24*2),K9:K15)</f>
        <v>7102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9.9110080000000007</v>
      </c>
      <c r="K5" s="164" t="str">
        <f>CONCATENATE("ÉTC seront financés par les ",J4," PES ","du programme ",LEFT(J2,6))</f>
        <v>ÉTC seront financés par les 7102 PES du programme 000.03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16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16</v>
      </c>
      <c r="Y7" s="23">
        <f t="shared" si="0"/>
        <v>2.4719999999999999E-2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32</v>
      </c>
      <c r="Y8" s="23">
        <f t="shared" si="0"/>
        <v>4.9439999999999998E-2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7102</v>
      </c>
      <c r="L9" s="53">
        <f>IF(K9&gt;0,IF($K$24&gt;0,IF(K9&lt;$K$21,$K$20*K9,IF(K9&lt;$K$24,($K$22*K9)+$K$23,($K$25*K9)+$K$26)),IF(K9&lt;$K$21,$K$20*K9,($K$22*K9)+$K$23)),"")</f>
        <v>9.9110080000000007</v>
      </c>
      <c r="M9" s="54">
        <f>IF(K9&gt;0,L9/K9*1000,"")</f>
        <v>1.395523514502957</v>
      </c>
      <c r="X9" s="21">
        <f t="shared" si="1"/>
        <v>48</v>
      </c>
      <c r="Y9" s="23">
        <f t="shared" si="0"/>
        <v>7.4160000000000004E-2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6931</v>
      </c>
      <c r="L10" s="53">
        <f t="shared" ref="L10:L15" si="2">IF(K10&gt;0,IF($K$24&gt;0,IF(K10&lt;$K$21,$K$20*K10,IF(K10&lt;$K$24,($K$22*K10)+$K$23,($K$25*K10)+$K$26)),IF(K10&lt;$K$21,$K$20*K10,($K$22*K10)+$K$23)),"")</f>
        <v>9.6880240000000004</v>
      </c>
      <c r="M10" s="54">
        <f t="shared" ref="M10:M15" si="3">IF(K10&gt;0,L10/K10*1000,"")</f>
        <v>1.3977815611022941</v>
      </c>
      <c r="X10" s="21">
        <f t="shared" si="1"/>
        <v>64</v>
      </c>
      <c r="Y10" s="23">
        <f t="shared" si="0"/>
        <v>9.8879999999999996E-2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6939</v>
      </c>
      <c r="L11" s="53">
        <f t="shared" si="2"/>
        <v>9.6984560000000002</v>
      </c>
      <c r="M11" s="54">
        <f t="shared" si="3"/>
        <v>1.3976734399769419</v>
      </c>
      <c r="X11" s="21">
        <f t="shared" si="1"/>
        <v>80</v>
      </c>
      <c r="Y11" s="23">
        <f t="shared" si="0"/>
        <v>0.12359999999999999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6856</v>
      </c>
      <c r="L12" s="53">
        <f t="shared" si="2"/>
        <v>9.590224000000001</v>
      </c>
      <c r="M12" s="54">
        <f t="shared" si="3"/>
        <v>1.3988074679113185</v>
      </c>
      <c r="X12" s="21">
        <f t="shared" si="1"/>
        <v>96</v>
      </c>
      <c r="Y12" s="23">
        <f t="shared" si="0"/>
        <v>0.14832000000000001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112</v>
      </c>
      <c r="Y13" s="23">
        <f t="shared" si="0"/>
        <v>0.17304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128</v>
      </c>
      <c r="Y14" s="23">
        <f t="shared" si="0"/>
        <v>0.19775999999999999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144</v>
      </c>
      <c r="Y15" s="23">
        <f t="shared" si="0"/>
        <v>0.22247999999999998</v>
      </c>
    </row>
    <row r="16" spans="9:29" x14ac:dyDescent="0.25">
      <c r="K16" s="10"/>
      <c r="L16" s="10"/>
      <c r="X16" s="21">
        <f t="shared" si="1"/>
        <v>160</v>
      </c>
      <c r="Y16" s="23">
        <f t="shared" si="0"/>
        <v>0.24719999999999998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176</v>
      </c>
      <c r="Y17" s="23">
        <f t="shared" si="0"/>
        <v>0.27192</v>
      </c>
    </row>
    <row r="18" spans="1:25" x14ac:dyDescent="0.25">
      <c r="X18" s="21">
        <f t="shared" si="1"/>
        <v>192</v>
      </c>
      <c r="Y18" s="23">
        <f t="shared" si="0"/>
        <v>0.29664000000000001</v>
      </c>
    </row>
    <row r="19" spans="1:25" x14ac:dyDescent="0.25">
      <c r="X19" s="21">
        <f t="shared" si="1"/>
        <v>208</v>
      </c>
      <c r="Y19" s="23">
        <f t="shared" si="0"/>
        <v>0.92123200000000005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224</v>
      </c>
      <c r="Y20" s="23">
        <f t="shared" si="0"/>
        <v>0.94209600000000004</v>
      </c>
    </row>
    <row r="21" spans="1:25" x14ac:dyDescent="0.25">
      <c r="J21" s="2" t="s">
        <v>123</v>
      </c>
      <c r="K21" s="18">
        <f>VLOOKUP($J$2,Tableau_fin[],8,FALSE)</f>
        <v>200</v>
      </c>
      <c r="X21" s="21">
        <f t="shared" si="1"/>
        <v>240</v>
      </c>
      <c r="Y21" s="23">
        <f t="shared" si="0"/>
        <v>0.96296000000000004</v>
      </c>
    </row>
    <row r="22" spans="1:25" x14ac:dyDescent="0.25">
      <c r="J22" s="26" t="s">
        <v>119</v>
      </c>
      <c r="K22" s="18">
        <f>VLOOKUP($J$2,Tableau_fin[],9,FALSE)</f>
        <v>1.304E-3</v>
      </c>
      <c r="X22" s="21">
        <f t="shared" si="1"/>
        <v>256</v>
      </c>
      <c r="Y22" s="23">
        <f t="shared" si="0"/>
        <v>0.98382400000000003</v>
      </c>
    </row>
    <row r="23" spans="1:25" x14ac:dyDescent="0.25">
      <c r="J23" s="26" t="s">
        <v>120</v>
      </c>
      <c r="K23" s="18">
        <f>VLOOKUP($J$2,Tableau_fin[],10,FALSE)</f>
        <v>0.65</v>
      </c>
      <c r="X23" s="21">
        <f t="shared" si="1"/>
        <v>272</v>
      </c>
      <c r="Y23" s="23">
        <f t="shared" si="0"/>
        <v>1.004688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288</v>
      </c>
      <c r="Y24" s="23">
        <f t="shared" si="0"/>
        <v>1.025552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304</v>
      </c>
      <c r="Y25" s="23">
        <f t="shared" si="0"/>
        <v>1.046416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320</v>
      </c>
      <c r="Y26" s="23">
        <f t="shared" si="0"/>
        <v>1.06728</v>
      </c>
    </row>
    <row r="27" spans="1:25" x14ac:dyDescent="0.25">
      <c r="X27" s="21">
        <f t="shared" si="1"/>
        <v>336</v>
      </c>
      <c r="Y27" s="23">
        <f t="shared" si="0"/>
        <v>1.088144</v>
      </c>
    </row>
    <row r="28" spans="1:25" x14ac:dyDescent="0.25">
      <c r="X28" s="21">
        <f t="shared" si="1"/>
        <v>352</v>
      </c>
      <c r="Y28" s="23">
        <f t="shared" si="0"/>
        <v>1.109008</v>
      </c>
    </row>
    <row r="29" spans="1:25" x14ac:dyDescent="0.25">
      <c r="X29" s="21">
        <f t="shared" si="1"/>
        <v>368</v>
      </c>
      <c r="Y29" s="23">
        <f t="shared" si="0"/>
        <v>1.129872</v>
      </c>
    </row>
    <row r="30" spans="1:25" x14ac:dyDescent="0.25">
      <c r="X30" s="21">
        <f t="shared" si="1"/>
        <v>384</v>
      </c>
      <c r="Y30" s="23">
        <f t="shared" si="0"/>
        <v>1.1507360000000002</v>
      </c>
    </row>
    <row r="31" spans="1:25" x14ac:dyDescent="0.25">
      <c r="A31" s="29"/>
      <c r="B31" s="10"/>
      <c r="C31" s="10"/>
      <c r="X31" s="21">
        <f t="shared" si="1"/>
        <v>400</v>
      </c>
      <c r="Y31" s="23">
        <f t="shared" si="0"/>
        <v>1.1716000000000002</v>
      </c>
    </row>
    <row r="32" spans="1:25" x14ac:dyDescent="0.25">
      <c r="B32" s="10"/>
      <c r="C32" s="10"/>
      <c r="X32" s="21">
        <f t="shared" si="1"/>
        <v>416</v>
      </c>
      <c r="Y32" s="23">
        <f t="shared" si="0"/>
        <v>1.1924640000000002</v>
      </c>
    </row>
    <row r="33" spans="2:25" x14ac:dyDescent="0.25">
      <c r="B33" s="10"/>
      <c r="C33" s="10"/>
      <c r="X33" s="21">
        <f t="shared" si="1"/>
        <v>432</v>
      </c>
      <c r="Y33" s="23">
        <f t="shared" si="0"/>
        <v>1.2133280000000002</v>
      </c>
    </row>
    <row r="34" spans="2:25" x14ac:dyDescent="0.25">
      <c r="X34" s="21">
        <f t="shared" si="1"/>
        <v>448</v>
      </c>
      <c r="Y34" s="23">
        <f t="shared" si="0"/>
        <v>1.2341920000000002</v>
      </c>
    </row>
    <row r="35" spans="2:25" x14ac:dyDescent="0.25">
      <c r="X35" s="21">
        <f t="shared" si="1"/>
        <v>464</v>
      </c>
      <c r="Y35" s="23">
        <f t="shared" si="0"/>
        <v>1.2550560000000002</v>
      </c>
    </row>
    <row r="36" spans="2:25" x14ac:dyDescent="0.25">
      <c r="X36" s="21">
        <f t="shared" si="1"/>
        <v>480</v>
      </c>
      <c r="Y36" s="23">
        <f t="shared" si="0"/>
        <v>1.2759200000000002</v>
      </c>
    </row>
    <row r="37" spans="2:25" x14ac:dyDescent="0.25">
      <c r="X37" s="21">
        <f t="shared" si="1"/>
        <v>496</v>
      </c>
      <c r="Y37" s="23">
        <f t="shared" si="0"/>
        <v>1.2967840000000002</v>
      </c>
    </row>
    <row r="38" spans="2:25" x14ac:dyDescent="0.25">
      <c r="X38" s="21">
        <f t="shared" si="1"/>
        <v>512</v>
      </c>
      <c r="Y38" s="23">
        <f t="shared" si="0"/>
        <v>1.3176480000000002</v>
      </c>
    </row>
    <row r="39" spans="2:25" x14ac:dyDescent="0.25">
      <c r="X39" s="21">
        <f t="shared" si="1"/>
        <v>528</v>
      </c>
      <c r="Y39" s="23">
        <f t="shared" si="0"/>
        <v>1.3385120000000001</v>
      </c>
    </row>
    <row r="40" spans="2:25" x14ac:dyDescent="0.25">
      <c r="X40" s="21">
        <f t="shared" si="1"/>
        <v>544</v>
      </c>
      <c r="Y40" s="23">
        <f t="shared" si="0"/>
        <v>1.3593760000000001</v>
      </c>
    </row>
    <row r="41" spans="2:25" x14ac:dyDescent="0.25">
      <c r="X41" s="21">
        <f t="shared" si="1"/>
        <v>560</v>
      </c>
      <c r="Y41" s="23">
        <f t="shared" si="0"/>
        <v>1.3802400000000001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576</v>
      </c>
      <c r="Y42" s="23">
        <f t="shared" si="0"/>
        <v>1.4011040000000001</v>
      </c>
    </row>
    <row r="43" spans="2:25" x14ac:dyDescent="0.25">
      <c r="X43" s="21">
        <f t="shared" si="1"/>
        <v>592</v>
      </c>
      <c r="Y43" s="23">
        <f t="shared" si="0"/>
        <v>1.4219680000000001</v>
      </c>
    </row>
    <row r="44" spans="2:25" x14ac:dyDescent="0.25">
      <c r="X44" s="21">
        <f t="shared" si="1"/>
        <v>608</v>
      </c>
      <c r="Y44" s="23">
        <f t="shared" si="0"/>
        <v>1.4428320000000001</v>
      </c>
    </row>
    <row r="45" spans="2:25" x14ac:dyDescent="0.25">
      <c r="X45" s="21">
        <f t="shared" si="1"/>
        <v>624</v>
      </c>
      <c r="Y45" s="23">
        <f t="shared" si="0"/>
        <v>1.4636960000000001</v>
      </c>
    </row>
    <row r="46" spans="2:25" x14ac:dyDescent="0.25">
      <c r="X46" s="21">
        <f t="shared" si="1"/>
        <v>640</v>
      </c>
      <c r="Y46" s="23">
        <f t="shared" si="0"/>
        <v>1.4845600000000001</v>
      </c>
    </row>
    <row r="47" spans="2:25" x14ac:dyDescent="0.25">
      <c r="X47" s="21">
        <f t="shared" si="1"/>
        <v>656</v>
      </c>
      <c r="Y47" s="23">
        <f t="shared" si="0"/>
        <v>1.5054240000000001</v>
      </c>
    </row>
    <row r="48" spans="2:25" x14ac:dyDescent="0.25">
      <c r="X48" s="21">
        <f t="shared" si="1"/>
        <v>672</v>
      </c>
      <c r="Y48" s="23">
        <f t="shared" si="0"/>
        <v>1.5262880000000001</v>
      </c>
    </row>
    <row r="49" spans="24:25" x14ac:dyDescent="0.25">
      <c r="X49" s="21">
        <f t="shared" si="1"/>
        <v>688</v>
      </c>
      <c r="Y49" s="23">
        <f t="shared" si="0"/>
        <v>1.5471520000000001</v>
      </c>
    </row>
    <row r="50" spans="24:25" x14ac:dyDescent="0.25">
      <c r="X50" s="21">
        <f t="shared" si="1"/>
        <v>704</v>
      </c>
      <c r="Y50" s="23">
        <f t="shared" si="0"/>
        <v>1.5680160000000001</v>
      </c>
    </row>
    <row r="51" spans="24:25" x14ac:dyDescent="0.25">
      <c r="X51" s="21">
        <f t="shared" si="1"/>
        <v>720</v>
      </c>
      <c r="Y51" s="23">
        <f t="shared" si="0"/>
        <v>1.5888800000000001</v>
      </c>
    </row>
    <row r="52" spans="24:25" x14ac:dyDescent="0.25">
      <c r="X52" s="21">
        <f t="shared" si="1"/>
        <v>736</v>
      </c>
      <c r="Y52" s="23">
        <f t="shared" si="0"/>
        <v>1.6097440000000001</v>
      </c>
    </row>
    <row r="53" spans="24:25" x14ac:dyDescent="0.25">
      <c r="X53" s="21">
        <f t="shared" si="1"/>
        <v>752</v>
      </c>
      <c r="Y53" s="23">
        <f t="shared" si="0"/>
        <v>1.6306080000000001</v>
      </c>
    </row>
    <row r="54" spans="24:25" x14ac:dyDescent="0.25">
      <c r="X54" s="21">
        <f t="shared" si="1"/>
        <v>768</v>
      </c>
      <c r="Y54" s="23">
        <f t="shared" si="0"/>
        <v>1.6514720000000001</v>
      </c>
    </row>
    <row r="55" spans="24:25" x14ac:dyDescent="0.25">
      <c r="X55" s="21">
        <f t="shared" si="1"/>
        <v>784</v>
      </c>
      <c r="Y55" s="23">
        <f t="shared" si="0"/>
        <v>1.672336</v>
      </c>
    </row>
    <row r="56" spans="24:25" x14ac:dyDescent="0.25">
      <c r="X56" s="21">
        <f t="shared" si="1"/>
        <v>800</v>
      </c>
      <c r="Y56" s="23">
        <f t="shared" si="0"/>
        <v>1.6932</v>
      </c>
    </row>
    <row r="57" spans="24:25" x14ac:dyDescent="0.25">
      <c r="X57" s="21">
        <f t="shared" si="1"/>
        <v>816</v>
      </c>
      <c r="Y57" s="23">
        <f t="shared" si="0"/>
        <v>1.714064</v>
      </c>
    </row>
    <row r="58" spans="24:25" x14ac:dyDescent="0.25">
      <c r="X58" s="21">
        <f t="shared" si="1"/>
        <v>832</v>
      </c>
      <c r="Y58" s="23">
        <f t="shared" si="0"/>
        <v>1.734928</v>
      </c>
    </row>
    <row r="59" spans="24:25" x14ac:dyDescent="0.25">
      <c r="X59" s="21">
        <f t="shared" si="1"/>
        <v>848</v>
      </c>
      <c r="Y59" s="23">
        <f t="shared" si="0"/>
        <v>1.755792</v>
      </c>
    </row>
    <row r="60" spans="24:25" x14ac:dyDescent="0.25">
      <c r="X60" s="21">
        <f t="shared" si="1"/>
        <v>864</v>
      </c>
      <c r="Y60" s="23">
        <f t="shared" si="0"/>
        <v>1.776656</v>
      </c>
    </row>
    <row r="61" spans="24:25" x14ac:dyDescent="0.25">
      <c r="X61" s="21">
        <f t="shared" si="1"/>
        <v>880</v>
      </c>
      <c r="Y61" s="23">
        <f t="shared" si="0"/>
        <v>1.79752</v>
      </c>
    </row>
    <row r="62" spans="24:25" x14ac:dyDescent="0.25">
      <c r="X62" s="21">
        <f t="shared" si="1"/>
        <v>896</v>
      </c>
      <c r="Y62" s="23">
        <f t="shared" si="0"/>
        <v>1.818384</v>
      </c>
    </row>
    <row r="63" spans="24:25" x14ac:dyDescent="0.25">
      <c r="X63" s="21">
        <f t="shared" si="1"/>
        <v>912</v>
      </c>
      <c r="Y63" s="23">
        <f t="shared" si="0"/>
        <v>1.839248</v>
      </c>
    </row>
    <row r="64" spans="24:25" x14ac:dyDescent="0.25">
      <c r="X64" s="21">
        <f t="shared" si="1"/>
        <v>928</v>
      </c>
      <c r="Y64" s="23">
        <f t="shared" si="0"/>
        <v>1.860112</v>
      </c>
    </row>
    <row r="65" spans="24:25" x14ac:dyDescent="0.25">
      <c r="X65" s="21">
        <f t="shared" si="1"/>
        <v>944</v>
      </c>
      <c r="Y65" s="23">
        <f t="shared" si="0"/>
        <v>1.880976</v>
      </c>
    </row>
    <row r="66" spans="24:25" x14ac:dyDescent="0.25">
      <c r="X66" s="21">
        <f t="shared" si="1"/>
        <v>960</v>
      </c>
      <c r="Y66" s="23">
        <f t="shared" si="0"/>
        <v>1.90184</v>
      </c>
    </row>
    <row r="67" spans="24:25" x14ac:dyDescent="0.25">
      <c r="X67" s="21">
        <f t="shared" si="1"/>
        <v>976</v>
      </c>
      <c r="Y67" s="23">
        <f t="shared" si="0"/>
        <v>1.922704</v>
      </c>
    </row>
    <row r="68" spans="24:25" x14ac:dyDescent="0.25">
      <c r="X68" s="21">
        <f t="shared" si="1"/>
        <v>992</v>
      </c>
      <c r="Y68" s="23">
        <f t="shared" si="0"/>
        <v>1.943568</v>
      </c>
    </row>
    <row r="69" spans="24:25" x14ac:dyDescent="0.25">
      <c r="X69" s="21">
        <f t="shared" si="1"/>
        <v>1008</v>
      </c>
      <c r="Y69" s="23">
        <f t="shared" si="0"/>
        <v>1.964432</v>
      </c>
    </row>
    <row r="70" spans="24:25" x14ac:dyDescent="0.25">
      <c r="X70" s="21">
        <f t="shared" si="1"/>
        <v>1024</v>
      </c>
      <c r="Y70" s="23">
        <f t="shared" ref="Y70:Y133" si="4">IF($K$24&gt;0,IF(X70&lt;$K$21,$K$20*X70,IF(X70&lt;$K$24,($K$22*X70)+$K$23,($K$25*X70)+$K$26)),IF(X70&lt;$K$21,$K$20*X70,($K$22*X70)+$K$23))</f>
        <v>1.9852959999999999</v>
      </c>
    </row>
    <row r="71" spans="24:25" x14ac:dyDescent="0.25">
      <c r="X71" s="21">
        <f t="shared" ref="X71:X134" si="5">X70+$AC$5</f>
        <v>1040</v>
      </c>
      <c r="Y71" s="23">
        <f t="shared" si="4"/>
        <v>2.0061599999999999</v>
      </c>
    </row>
    <row r="72" spans="24:25" x14ac:dyDescent="0.25">
      <c r="X72" s="21">
        <f t="shared" si="5"/>
        <v>1056</v>
      </c>
      <c r="Y72" s="23">
        <f t="shared" si="4"/>
        <v>2.0270239999999999</v>
      </c>
    </row>
    <row r="73" spans="24:25" x14ac:dyDescent="0.25">
      <c r="X73" s="21">
        <f t="shared" si="5"/>
        <v>1072</v>
      </c>
      <c r="Y73" s="23">
        <f t="shared" si="4"/>
        <v>2.0478879999999999</v>
      </c>
    </row>
    <row r="74" spans="24:25" x14ac:dyDescent="0.25">
      <c r="X74" s="21">
        <f t="shared" si="5"/>
        <v>1088</v>
      </c>
      <c r="Y74" s="23">
        <f t="shared" si="4"/>
        <v>2.0687519999999999</v>
      </c>
    </row>
    <row r="75" spans="24:25" x14ac:dyDescent="0.25">
      <c r="X75" s="21">
        <f t="shared" si="5"/>
        <v>1104</v>
      </c>
      <c r="Y75" s="23">
        <f t="shared" si="4"/>
        <v>2.0896159999999999</v>
      </c>
    </row>
    <row r="76" spans="24:25" x14ac:dyDescent="0.25">
      <c r="X76" s="21">
        <f t="shared" si="5"/>
        <v>1120</v>
      </c>
      <c r="Y76" s="23">
        <f t="shared" si="4"/>
        <v>2.1104799999999999</v>
      </c>
    </row>
    <row r="77" spans="24:25" x14ac:dyDescent="0.25">
      <c r="X77" s="21">
        <f t="shared" si="5"/>
        <v>1136</v>
      </c>
      <c r="Y77" s="23">
        <f t="shared" si="4"/>
        <v>2.1313439999999999</v>
      </c>
    </row>
    <row r="78" spans="24:25" x14ac:dyDescent="0.25">
      <c r="X78" s="21">
        <f t="shared" si="5"/>
        <v>1152</v>
      </c>
      <c r="Y78" s="23">
        <f t="shared" si="4"/>
        <v>2.1522079999999999</v>
      </c>
    </row>
    <row r="79" spans="24:25" x14ac:dyDescent="0.25">
      <c r="X79" s="21">
        <f t="shared" si="5"/>
        <v>1168</v>
      </c>
      <c r="Y79" s="23">
        <f t="shared" si="4"/>
        <v>2.1730719999999999</v>
      </c>
    </row>
    <row r="80" spans="24:25" x14ac:dyDescent="0.25">
      <c r="X80" s="21">
        <f t="shared" si="5"/>
        <v>1184</v>
      </c>
      <c r="Y80" s="23">
        <f t="shared" si="4"/>
        <v>2.1939359999999999</v>
      </c>
    </row>
    <row r="81" spans="24:25" x14ac:dyDescent="0.25">
      <c r="X81" s="21">
        <f t="shared" si="5"/>
        <v>1200</v>
      </c>
      <c r="Y81" s="23">
        <f t="shared" si="4"/>
        <v>2.2147999999999999</v>
      </c>
    </row>
    <row r="82" spans="24:25" x14ac:dyDescent="0.25">
      <c r="X82" s="21">
        <f t="shared" si="5"/>
        <v>1216</v>
      </c>
      <c r="Y82" s="23">
        <f t="shared" si="4"/>
        <v>2.2356639999999999</v>
      </c>
    </row>
    <row r="83" spans="24:25" x14ac:dyDescent="0.25">
      <c r="X83" s="21">
        <f t="shared" si="5"/>
        <v>1232</v>
      </c>
      <c r="Y83" s="23">
        <f t="shared" si="4"/>
        <v>2.2565279999999999</v>
      </c>
    </row>
    <row r="84" spans="24:25" x14ac:dyDescent="0.25">
      <c r="X84" s="21">
        <f t="shared" si="5"/>
        <v>1248</v>
      </c>
      <c r="Y84" s="23">
        <f t="shared" si="4"/>
        <v>2.2773919999999999</v>
      </c>
    </row>
    <row r="85" spans="24:25" x14ac:dyDescent="0.25">
      <c r="X85" s="21">
        <f t="shared" si="5"/>
        <v>1264</v>
      </c>
      <c r="Y85" s="23">
        <f t="shared" si="4"/>
        <v>2.2982559999999999</v>
      </c>
    </row>
    <row r="86" spans="24:25" x14ac:dyDescent="0.25">
      <c r="X86" s="21">
        <f t="shared" si="5"/>
        <v>1280</v>
      </c>
      <c r="Y86" s="23">
        <f t="shared" si="4"/>
        <v>2.3191199999999998</v>
      </c>
    </row>
    <row r="87" spans="24:25" x14ac:dyDescent="0.25">
      <c r="X87" s="21">
        <f t="shared" si="5"/>
        <v>1296</v>
      </c>
      <c r="Y87" s="23">
        <f t="shared" si="4"/>
        <v>2.3399840000000003</v>
      </c>
    </row>
    <row r="88" spans="24:25" x14ac:dyDescent="0.25">
      <c r="X88" s="21">
        <f t="shared" si="5"/>
        <v>1312</v>
      </c>
      <c r="Y88" s="23">
        <f t="shared" si="4"/>
        <v>2.3608480000000003</v>
      </c>
    </row>
    <row r="89" spans="24:25" x14ac:dyDescent="0.25">
      <c r="X89" s="21">
        <f t="shared" si="5"/>
        <v>1328</v>
      </c>
      <c r="Y89" s="23">
        <f t="shared" si="4"/>
        <v>2.3817120000000003</v>
      </c>
    </row>
    <row r="90" spans="24:25" x14ac:dyDescent="0.25">
      <c r="X90" s="21">
        <f t="shared" si="5"/>
        <v>1344</v>
      </c>
      <c r="Y90" s="23">
        <f t="shared" si="4"/>
        <v>2.4025760000000003</v>
      </c>
    </row>
    <row r="91" spans="24:25" x14ac:dyDescent="0.25">
      <c r="X91" s="21">
        <f t="shared" si="5"/>
        <v>1360</v>
      </c>
      <c r="Y91" s="23">
        <f t="shared" si="4"/>
        <v>2.4234400000000003</v>
      </c>
    </row>
    <row r="92" spans="24:25" x14ac:dyDescent="0.25">
      <c r="X92" s="21">
        <f t="shared" si="5"/>
        <v>1376</v>
      </c>
      <c r="Y92" s="23">
        <f t="shared" si="4"/>
        <v>2.4443040000000003</v>
      </c>
    </row>
    <row r="93" spans="24:25" x14ac:dyDescent="0.25">
      <c r="X93" s="21">
        <f t="shared" si="5"/>
        <v>1392</v>
      </c>
      <c r="Y93" s="23">
        <f t="shared" si="4"/>
        <v>2.4651680000000002</v>
      </c>
    </row>
    <row r="94" spans="24:25" x14ac:dyDescent="0.25">
      <c r="X94" s="21">
        <f t="shared" si="5"/>
        <v>1408</v>
      </c>
      <c r="Y94" s="23">
        <f t="shared" si="4"/>
        <v>2.4860320000000002</v>
      </c>
    </row>
    <row r="95" spans="24:25" x14ac:dyDescent="0.25">
      <c r="X95" s="21">
        <f t="shared" si="5"/>
        <v>1424</v>
      </c>
      <c r="Y95" s="23">
        <f t="shared" si="4"/>
        <v>2.5068960000000002</v>
      </c>
    </row>
    <row r="96" spans="24:25" x14ac:dyDescent="0.25">
      <c r="X96" s="21">
        <f t="shared" si="5"/>
        <v>1440</v>
      </c>
      <c r="Y96" s="23">
        <f t="shared" si="4"/>
        <v>2.5277600000000002</v>
      </c>
    </row>
    <row r="97" spans="24:25" x14ac:dyDescent="0.25">
      <c r="X97" s="21">
        <f t="shared" si="5"/>
        <v>1456</v>
      </c>
      <c r="Y97" s="23">
        <f t="shared" si="4"/>
        <v>2.5486240000000002</v>
      </c>
    </row>
    <row r="98" spans="24:25" x14ac:dyDescent="0.25">
      <c r="X98" s="21">
        <f t="shared" si="5"/>
        <v>1472</v>
      </c>
      <c r="Y98" s="23">
        <f t="shared" si="4"/>
        <v>2.5694880000000002</v>
      </c>
    </row>
    <row r="99" spans="24:25" x14ac:dyDescent="0.25">
      <c r="X99" s="21">
        <f t="shared" si="5"/>
        <v>1488</v>
      </c>
      <c r="Y99" s="23">
        <f t="shared" si="4"/>
        <v>2.5903520000000002</v>
      </c>
    </row>
    <row r="100" spans="24:25" x14ac:dyDescent="0.25">
      <c r="X100" s="21">
        <f t="shared" si="5"/>
        <v>1504</v>
      </c>
      <c r="Y100" s="23">
        <f t="shared" si="4"/>
        <v>2.6112160000000002</v>
      </c>
    </row>
    <row r="101" spans="24:25" x14ac:dyDescent="0.25">
      <c r="X101" s="21">
        <f t="shared" si="5"/>
        <v>1520</v>
      </c>
      <c r="Y101" s="23">
        <f t="shared" si="4"/>
        <v>2.6320800000000002</v>
      </c>
    </row>
    <row r="102" spans="24:25" x14ac:dyDescent="0.25">
      <c r="X102" s="21">
        <f t="shared" si="5"/>
        <v>1536</v>
      </c>
      <c r="Y102" s="23">
        <f t="shared" si="4"/>
        <v>2.6529440000000002</v>
      </c>
    </row>
    <row r="103" spans="24:25" x14ac:dyDescent="0.25">
      <c r="X103" s="21">
        <f t="shared" si="5"/>
        <v>1552</v>
      </c>
      <c r="Y103" s="23">
        <f t="shared" si="4"/>
        <v>2.6738080000000002</v>
      </c>
    </row>
    <row r="104" spans="24:25" x14ac:dyDescent="0.25">
      <c r="X104" s="21">
        <f t="shared" si="5"/>
        <v>1568</v>
      </c>
      <c r="Y104" s="23">
        <f t="shared" si="4"/>
        <v>2.6946720000000002</v>
      </c>
    </row>
    <row r="105" spans="24:25" x14ac:dyDescent="0.25">
      <c r="X105" s="21">
        <f t="shared" si="5"/>
        <v>1584</v>
      </c>
      <c r="Y105" s="23">
        <f t="shared" si="4"/>
        <v>2.7155360000000002</v>
      </c>
    </row>
    <row r="106" spans="24:25" x14ac:dyDescent="0.25">
      <c r="X106" s="21">
        <f t="shared" si="5"/>
        <v>1600</v>
      </c>
      <c r="Y106" s="23">
        <f t="shared" si="4"/>
        <v>2.7364000000000002</v>
      </c>
    </row>
    <row r="107" spans="24:25" x14ac:dyDescent="0.25">
      <c r="X107" s="21">
        <f t="shared" si="5"/>
        <v>1616</v>
      </c>
      <c r="Y107" s="23">
        <f t="shared" si="4"/>
        <v>2.7572640000000002</v>
      </c>
    </row>
    <row r="108" spans="24:25" x14ac:dyDescent="0.25">
      <c r="X108" s="21">
        <f t="shared" si="5"/>
        <v>1632</v>
      </c>
      <c r="Y108" s="23">
        <f t="shared" si="4"/>
        <v>2.7781280000000002</v>
      </c>
    </row>
    <row r="109" spans="24:25" x14ac:dyDescent="0.25">
      <c r="X109" s="21">
        <f t="shared" si="5"/>
        <v>1648</v>
      </c>
      <c r="Y109" s="23">
        <f t="shared" si="4"/>
        <v>2.7989920000000001</v>
      </c>
    </row>
    <row r="110" spans="24:25" x14ac:dyDescent="0.25">
      <c r="X110" s="21">
        <f t="shared" si="5"/>
        <v>1664</v>
      </c>
      <c r="Y110" s="23">
        <f t="shared" si="4"/>
        <v>2.8198560000000001</v>
      </c>
    </row>
    <row r="111" spans="24:25" x14ac:dyDescent="0.25">
      <c r="X111" s="21">
        <f t="shared" si="5"/>
        <v>1680</v>
      </c>
      <c r="Y111" s="23">
        <f t="shared" si="4"/>
        <v>2.8407200000000001</v>
      </c>
    </row>
    <row r="112" spans="24:25" x14ac:dyDescent="0.25">
      <c r="X112" s="21">
        <f t="shared" si="5"/>
        <v>1696</v>
      </c>
      <c r="Y112" s="23">
        <f t="shared" si="4"/>
        <v>2.8615840000000001</v>
      </c>
    </row>
    <row r="113" spans="24:25" x14ac:dyDescent="0.25">
      <c r="X113" s="21">
        <f t="shared" si="5"/>
        <v>1712</v>
      </c>
      <c r="Y113" s="23">
        <f t="shared" si="4"/>
        <v>2.8824480000000001</v>
      </c>
    </row>
    <row r="114" spans="24:25" x14ac:dyDescent="0.25">
      <c r="X114" s="21">
        <f t="shared" si="5"/>
        <v>1728</v>
      </c>
      <c r="Y114" s="23">
        <f t="shared" si="4"/>
        <v>2.9033120000000001</v>
      </c>
    </row>
    <row r="115" spans="24:25" x14ac:dyDescent="0.25">
      <c r="X115" s="21">
        <f t="shared" si="5"/>
        <v>1744</v>
      </c>
      <c r="Y115" s="23">
        <f t="shared" si="4"/>
        <v>2.9241760000000001</v>
      </c>
    </row>
    <row r="116" spans="24:25" x14ac:dyDescent="0.25">
      <c r="X116" s="21">
        <f t="shared" si="5"/>
        <v>1760</v>
      </c>
      <c r="Y116" s="23">
        <f t="shared" si="4"/>
        <v>2.9450400000000001</v>
      </c>
    </row>
    <row r="117" spans="24:25" x14ac:dyDescent="0.25">
      <c r="X117" s="21">
        <f t="shared" si="5"/>
        <v>1776</v>
      </c>
      <c r="Y117" s="23">
        <f t="shared" si="4"/>
        <v>2.9659040000000001</v>
      </c>
    </row>
    <row r="118" spans="24:25" x14ac:dyDescent="0.25">
      <c r="X118" s="21">
        <f t="shared" si="5"/>
        <v>1792</v>
      </c>
      <c r="Y118" s="23">
        <f t="shared" si="4"/>
        <v>2.9867680000000001</v>
      </c>
    </row>
    <row r="119" spans="24:25" x14ac:dyDescent="0.25">
      <c r="X119" s="21">
        <f t="shared" si="5"/>
        <v>1808</v>
      </c>
      <c r="Y119" s="23">
        <f t="shared" si="4"/>
        <v>3.0076320000000001</v>
      </c>
    </row>
    <row r="120" spans="24:25" x14ac:dyDescent="0.25">
      <c r="X120" s="21">
        <f t="shared" si="5"/>
        <v>1824</v>
      </c>
      <c r="Y120" s="23">
        <f t="shared" si="4"/>
        <v>3.0284960000000001</v>
      </c>
    </row>
    <row r="121" spans="24:25" x14ac:dyDescent="0.25">
      <c r="X121" s="21">
        <f t="shared" si="5"/>
        <v>1840</v>
      </c>
      <c r="Y121" s="23">
        <f t="shared" si="4"/>
        <v>3.0493600000000001</v>
      </c>
    </row>
    <row r="122" spans="24:25" x14ac:dyDescent="0.25">
      <c r="X122" s="21">
        <f t="shared" si="5"/>
        <v>1856</v>
      </c>
      <c r="Y122" s="23">
        <f t="shared" si="4"/>
        <v>3.0702240000000001</v>
      </c>
    </row>
    <row r="123" spans="24:25" x14ac:dyDescent="0.25">
      <c r="X123" s="21">
        <f t="shared" si="5"/>
        <v>1872</v>
      </c>
      <c r="Y123" s="23">
        <f t="shared" si="4"/>
        <v>3.0910880000000001</v>
      </c>
    </row>
    <row r="124" spans="24:25" x14ac:dyDescent="0.25">
      <c r="X124" s="21">
        <f t="shared" si="5"/>
        <v>1888</v>
      </c>
      <c r="Y124" s="23">
        <f t="shared" si="4"/>
        <v>3.1119520000000001</v>
      </c>
    </row>
    <row r="125" spans="24:25" x14ac:dyDescent="0.25">
      <c r="X125" s="21">
        <f t="shared" si="5"/>
        <v>1904</v>
      </c>
      <c r="Y125" s="23">
        <f t="shared" si="4"/>
        <v>3.132816</v>
      </c>
    </row>
    <row r="126" spans="24:25" x14ac:dyDescent="0.25">
      <c r="X126" s="21">
        <f t="shared" si="5"/>
        <v>1920</v>
      </c>
      <c r="Y126" s="23">
        <f t="shared" si="4"/>
        <v>3.15368</v>
      </c>
    </row>
    <row r="127" spans="24:25" x14ac:dyDescent="0.25">
      <c r="X127" s="21">
        <f t="shared" si="5"/>
        <v>1936</v>
      </c>
      <c r="Y127" s="23">
        <f t="shared" si="4"/>
        <v>3.174544</v>
      </c>
    </row>
    <row r="128" spans="24:25" x14ac:dyDescent="0.25">
      <c r="X128" s="21">
        <f t="shared" si="5"/>
        <v>1952</v>
      </c>
      <c r="Y128" s="23">
        <f t="shared" si="4"/>
        <v>3.195408</v>
      </c>
    </row>
    <row r="129" spans="24:25" x14ac:dyDescent="0.25">
      <c r="X129" s="21">
        <f t="shared" si="5"/>
        <v>1968</v>
      </c>
      <c r="Y129" s="23">
        <f t="shared" si="4"/>
        <v>3.216272</v>
      </c>
    </row>
    <row r="130" spans="24:25" x14ac:dyDescent="0.25">
      <c r="X130" s="21">
        <f t="shared" si="5"/>
        <v>1984</v>
      </c>
      <c r="Y130" s="23">
        <f t="shared" si="4"/>
        <v>3.237136</v>
      </c>
    </row>
    <row r="131" spans="24:25" x14ac:dyDescent="0.25">
      <c r="X131" s="21">
        <f t="shared" si="5"/>
        <v>2000</v>
      </c>
      <c r="Y131" s="23">
        <f t="shared" si="4"/>
        <v>3.258</v>
      </c>
    </row>
    <row r="132" spans="24:25" x14ac:dyDescent="0.25">
      <c r="X132" s="21">
        <f t="shared" si="5"/>
        <v>2016</v>
      </c>
      <c r="Y132" s="23">
        <f t="shared" si="4"/>
        <v>3.278864</v>
      </c>
    </row>
    <row r="133" spans="24:25" x14ac:dyDescent="0.25">
      <c r="X133" s="21">
        <f t="shared" si="5"/>
        <v>2032</v>
      </c>
      <c r="Y133" s="23">
        <f t="shared" si="4"/>
        <v>3.299728</v>
      </c>
    </row>
    <row r="134" spans="24:25" x14ac:dyDescent="0.25">
      <c r="X134" s="21">
        <f t="shared" si="5"/>
        <v>2048</v>
      </c>
      <c r="Y134" s="23">
        <f t="shared" ref="Y134:Y197" si="6">IF($K$24&gt;0,IF(X134&lt;$K$21,$K$20*X134,IF(X134&lt;$K$24,($K$22*X134)+$K$23,($K$25*X134)+$K$26)),IF(X134&lt;$K$21,$K$20*X134,($K$22*X134)+$K$23))</f>
        <v>3.320592</v>
      </c>
    </row>
    <row r="135" spans="24:25" x14ac:dyDescent="0.25">
      <c r="X135" s="21">
        <f t="shared" ref="X135:X198" si="7">X134+$AC$5</f>
        <v>2064</v>
      </c>
      <c r="Y135" s="23">
        <f t="shared" si="6"/>
        <v>3.341456</v>
      </c>
    </row>
    <row r="136" spans="24:25" x14ac:dyDescent="0.25">
      <c r="X136" s="21">
        <f t="shared" si="7"/>
        <v>2080</v>
      </c>
      <c r="Y136" s="23">
        <f t="shared" si="6"/>
        <v>3.36232</v>
      </c>
    </row>
    <row r="137" spans="24:25" x14ac:dyDescent="0.25">
      <c r="X137" s="21">
        <f t="shared" si="7"/>
        <v>2096</v>
      </c>
      <c r="Y137" s="23">
        <f t="shared" si="6"/>
        <v>3.383184</v>
      </c>
    </row>
    <row r="138" spans="24:25" x14ac:dyDescent="0.25">
      <c r="X138" s="21">
        <f t="shared" si="7"/>
        <v>2112</v>
      </c>
      <c r="Y138" s="23">
        <f t="shared" si="6"/>
        <v>3.404048</v>
      </c>
    </row>
    <row r="139" spans="24:25" x14ac:dyDescent="0.25">
      <c r="X139" s="21">
        <f t="shared" si="7"/>
        <v>2128</v>
      </c>
      <c r="Y139" s="23">
        <f t="shared" si="6"/>
        <v>3.424912</v>
      </c>
    </row>
    <row r="140" spans="24:25" x14ac:dyDescent="0.25">
      <c r="X140" s="21">
        <f t="shared" si="7"/>
        <v>2144</v>
      </c>
      <c r="Y140" s="23">
        <f t="shared" si="6"/>
        <v>3.445776</v>
      </c>
    </row>
    <row r="141" spans="24:25" x14ac:dyDescent="0.25">
      <c r="X141" s="21">
        <f t="shared" si="7"/>
        <v>2160</v>
      </c>
      <c r="Y141" s="23">
        <f t="shared" si="6"/>
        <v>3.4666399999999999</v>
      </c>
    </row>
    <row r="142" spans="24:25" x14ac:dyDescent="0.25">
      <c r="X142" s="21">
        <f t="shared" si="7"/>
        <v>2176</v>
      </c>
      <c r="Y142" s="23">
        <f t="shared" si="6"/>
        <v>3.4875039999999999</v>
      </c>
    </row>
    <row r="143" spans="24:25" x14ac:dyDescent="0.25">
      <c r="X143" s="21">
        <f t="shared" si="7"/>
        <v>2192</v>
      </c>
      <c r="Y143" s="23">
        <f t="shared" si="6"/>
        <v>3.5083679999999999</v>
      </c>
    </row>
    <row r="144" spans="24:25" x14ac:dyDescent="0.25">
      <c r="X144" s="21">
        <f t="shared" si="7"/>
        <v>2208</v>
      </c>
      <c r="Y144" s="23">
        <f t="shared" si="6"/>
        <v>3.5292319999999999</v>
      </c>
    </row>
    <row r="145" spans="24:25" x14ac:dyDescent="0.25">
      <c r="X145" s="21">
        <f t="shared" si="7"/>
        <v>2224</v>
      </c>
      <c r="Y145" s="23">
        <f t="shared" si="6"/>
        <v>3.5500959999999999</v>
      </c>
    </row>
    <row r="146" spans="24:25" x14ac:dyDescent="0.25">
      <c r="X146" s="21">
        <f t="shared" si="7"/>
        <v>2240</v>
      </c>
      <c r="Y146" s="23">
        <f t="shared" si="6"/>
        <v>3.5709599999999999</v>
      </c>
    </row>
    <row r="147" spans="24:25" x14ac:dyDescent="0.25">
      <c r="X147" s="21">
        <f t="shared" si="7"/>
        <v>2256</v>
      </c>
      <c r="Y147" s="23">
        <f t="shared" si="6"/>
        <v>3.5918239999999999</v>
      </c>
    </row>
    <row r="148" spans="24:25" x14ac:dyDescent="0.25">
      <c r="X148" s="21">
        <f t="shared" si="7"/>
        <v>2272</v>
      </c>
      <c r="Y148" s="23">
        <f t="shared" si="6"/>
        <v>3.6126879999999999</v>
      </c>
    </row>
    <row r="149" spans="24:25" x14ac:dyDescent="0.25">
      <c r="X149" s="21">
        <f t="shared" si="7"/>
        <v>2288</v>
      </c>
      <c r="Y149" s="23">
        <f t="shared" si="6"/>
        <v>3.6335519999999999</v>
      </c>
    </row>
    <row r="150" spans="24:25" x14ac:dyDescent="0.25">
      <c r="X150" s="21">
        <f t="shared" si="7"/>
        <v>2304</v>
      </c>
      <c r="Y150" s="23">
        <f t="shared" si="6"/>
        <v>3.6544159999999999</v>
      </c>
    </row>
    <row r="151" spans="24:25" x14ac:dyDescent="0.25">
      <c r="X151" s="21">
        <f t="shared" si="7"/>
        <v>2320</v>
      </c>
      <c r="Y151" s="23">
        <f t="shared" si="6"/>
        <v>3.6752799999999999</v>
      </c>
    </row>
    <row r="152" spans="24:25" x14ac:dyDescent="0.25">
      <c r="X152" s="21">
        <f t="shared" si="7"/>
        <v>2336</v>
      </c>
      <c r="Y152" s="23">
        <f t="shared" si="6"/>
        <v>3.6961439999999999</v>
      </c>
    </row>
    <row r="153" spans="24:25" x14ac:dyDescent="0.25">
      <c r="X153" s="21">
        <f t="shared" si="7"/>
        <v>2352</v>
      </c>
      <c r="Y153" s="23">
        <f t="shared" si="6"/>
        <v>3.7170079999999999</v>
      </c>
    </row>
    <row r="154" spans="24:25" x14ac:dyDescent="0.25">
      <c r="X154" s="21">
        <f t="shared" si="7"/>
        <v>2368</v>
      </c>
      <c r="Y154" s="23">
        <f t="shared" si="6"/>
        <v>3.7378719999999999</v>
      </c>
    </row>
    <row r="155" spans="24:25" x14ac:dyDescent="0.25">
      <c r="X155" s="21">
        <f t="shared" si="7"/>
        <v>2384</v>
      </c>
      <c r="Y155" s="23">
        <f t="shared" si="6"/>
        <v>3.7587359999999999</v>
      </c>
    </row>
    <row r="156" spans="24:25" x14ac:dyDescent="0.25">
      <c r="X156" s="21">
        <f t="shared" si="7"/>
        <v>2400</v>
      </c>
      <c r="Y156" s="23">
        <f t="shared" si="6"/>
        <v>3.7795999999999998</v>
      </c>
    </row>
    <row r="157" spans="24:25" x14ac:dyDescent="0.25">
      <c r="X157" s="21">
        <f t="shared" si="7"/>
        <v>2416</v>
      </c>
      <c r="Y157" s="23">
        <f t="shared" si="6"/>
        <v>3.8004639999999998</v>
      </c>
    </row>
    <row r="158" spans="24:25" x14ac:dyDescent="0.25">
      <c r="X158" s="21">
        <f t="shared" si="7"/>
        <v>2432</v>
      </c>
      <c r="Y158" s="23">
        <f t="shared" si="6"/>
        <v>3.8213279999999998</v>
      </c>
    </row>
    <row r="159" spans="24:25" x14ac:dyDescent="0.25">
      <c r="X159" s="21">
        <f t="shared" si="7"/>
        <v>2448</v>
      </c>
      <c r="Y159" s="23">
        <f t="shared" si="6"/>
        <v>3.8421919999999998</v>
      </c>
    </row>
    <row r="160" spans="24:25" x14ac:dyDescent="0.25">
      <c r="X160" s="21">
        <f t="shared" si="7"/>
        <v>2464</v>
      </c>
      <c r="Y160" s="23">
        <f t="shared" si="6"/>
        <v>3.8630559999999998</v>
      </c>
    </row>
    <row r="161" spans="24:25" x14ac:dyDescent="0.25">
      <c r="X161" s="21">
        <f t="shared" si="7"/>
        <v>2480</v>
      </c>
      <c r="Y161" s="23">
        <f t="shared" si="6"/>
        <v>3.8839199999999998</v>
      </c>
    </row>
    <row r="162" spans="24:25" x14ac:dyDescent="0.25">
      <c r="X162" s="21">
        <f t="shared" si="7"/>
        <v>2496</v>
      </c>
      <c r="Y162" s="23">
        <f t="shared" si="6"/>
        <v>3.9047839999999998</v>
      </c>
    </row>
    <row r="163" spans="24:25" x14ac:dyDescent="0.25">
      <c r="X163" s="21">
        <f t="shared" si="7"/>
        <v>2512</v>
      </c>
      <c r="Y163" s="23">
        <f t="shared" si="6"/>
        <v>3.9256479999999998</v>
      </c>
    </row>
    <row r="164" spans="24:25" x14ac:dyDescent="0.25">
      <c r="X164" s="21">
        <f t="shared" si="7"/>
        <v>2528</v>
      </c>
      <c r="Y164" s="23">
        <f t="shared" si="6"/>
        <v>3.9465119999999998</v>
      </c>
    </row>
    <row r="165" spans="24:25" x14ac:dyDescent="0.25">
      <c r="X165" s="21">
        <f t="shared" si="7"/>
        <v>2544</v>
      </c>
      <c r="Y165" s="23">
        <f t="shared" si="6"/>
        <v>3.9673759999999998</v>
      </c>
    </row>
    <row r="166" spans="24:25" x14ac:dyDescent="0.25">
      <c r="X166" s="21">
        <f t="shared" si="7"/>
        <v>2560</v>
      </c>
      <c r="Y166" s="23">
        <f t="shared" si="6"/>
        <v>3.9882399999999998</v>
      </c>
    </row>
    <row r="167" spans="24:25" x14ac:dyDescent="0.25">
      <c r="X167" s="21">
        <f t="shared" si="7"/>
        <v>2576</v>
      </c>
      <c r="Y167" s="23">
        <f t="shared" si="6"/>
        <v>4.0091040000000007</v>
      </c>
    </row>
    <row r="168" spans="24:25" x14ac:dyDescent="0.25">
      <c r="X168" s="21">
        <f t="shared" si="7"/>
        <v>2592</v>
      </c>
      <c r="Y168" s="23">
        <f t="shared" si="6"/>
        <v>4.0299680000000002</v>
      </c>
    </row>
    <row r="169" spans="24:25" x14ac:dyDescent="0.25">
      <c r="X169" s="21">
        <f t="shared" si="7"/>
        <v>2608</v>
      </c>
      <c r="Y169" s="23">
        <f t="shared" si="6"/>
        <v>4.0508320000000007</v>
      </c>
    </row>
    <row r="170" spans="24:25" x14ac:dyDescent="0.25">
      <c r="X170" s="21">
        <f t="shared" si="7"/>
        <v>2624</v>
      </c>
      <c r="Y170" s="23">
        <f t="shared" si="6"/>
        <v>4.0716960000000002</v>
      </c>
    </row>
    <row r="171" spans="24:25" x14ac:dyDescent="0.25">
      <c r="X171" s="21">
        <f t="shared" si="7"/>
        <v>2640</v>
      </c>
      <c r="Y171" s="23">
        <f t="shared" si="6"/>
        <v>4.0925600000000006</v>
      </c>
    </row>
    <row r="172" spans="24:25" x14ac:dyDescent="0.25">
      <c r="X172" s="21">
        <f t="shared" si="7"/>
        <v>2656</v>
      </c>
      <c r="Y172" s="23">
        <f t="shared" si="6"/>
        <v>4.1134240000000002</v>
      </c>
    </row>
    <row r="173" spans="24:25" x14ac:dyDescent="0.25">
      <c r="X173" s="21">
        <f t="shared" si="7"/>
        <v>2672</v>
      </c>
      <c r="Y173" s="23">
        <f t="shared" si="6"/>
        <v>4.1342880000000006</v>
      </c>
    </row>
    <row r="174" spans="24:25" x14ac:dyDescent="0.25">
      <c r="X174" s="21">
        <f t="shared" si="7"/>
        <v>2688</v>
      </c>
      <c r="Y174" s="23">
        <f t="shared" si="6"/>
        <v>4.1551520000000002</v>
      </c>
    </row>
    <row r="175" spans="24:25" x14ac:dyDescent="0.25">
      <c r="X175" s="21">
        <f t="shared" si="7"/>
        <v>2704</v>
      </c>
      <c r="Y175" s="23">
        <f t="shared" si="6"/>
        <v>4.1760160000000006</v>
      </c>
    </row>
    <row r="176" spans="24:25" x14ac:dyDescent="0.25">
      <c r="X176" s="21">
        <f t="shared" si="7"/>
        <v>2720</v>
      </c>
      <c r="Y176" s="23">
        <f t="shared" si="6"/>
        <v>4.1968800000000002</v>
      </c>
    </row>
    <row r="177" spans="24:25" x14ac:dyDescent="0.25">
      <c r="X177" s="21">
        <f t="shared" si="7"/>
        <v>2736</v>
      </c>
      <c r="Y177" s="23">
        <f t="shared" si="6"/>
        <v>4.2177440000000006</v>
      </c>
    </row>
    <row r="178" spans="24:25" x14ac:dyDescent="0.25">
      <c r="X178" s="21">
        <f t="shared" si="7"/>
        <v>2752</v>
      </c>
      <c r="Y178" s="23">
        <f t="shared" si="6"/>
        <v>4.2386080000000002</v>
      </c>
    </row>
    <row r="179" spans="24:25" x14ac:dyDescent="0.25">
      <c r="X179" s="21">
        <f t="shared" si="7"/>
        <v>2768</v>
      </c>
      <c r="Y179" s="23">
        <f t="shared" si="6"/>
        <v>4.2594720000000006</v>
      </c>
    </row>
    <row r="180" spans="24:25" x14ac:dyDescent="0.25">
      <c r="X180" s="21">
        <f t="shared" si="7"/>
        <v>2784</v>
      </c>
      <c r="Y180" s="23">
        <f t="shared" si="6"/>
        <v>4.2803360000000001</v>
      </c>
    </row>
    <row r="181" spans="24:25" x14ac:dyDescent="0.25">
      <c r="X181" s="21">
        <f t="shared" si="7"/>
        <v>2800</v>
      </c>
      <c r="Y181" s="23">
        <f t="shared" si="6"/>
        <v>4.3012000000000006</v>
      </c>
    </row>
    <row r="182" spans="24:25" x14ac:dyDescent="0.25">
      <c r="X182" s="21">
        <f t="shared" si="7"/>
        <v>2816</v>
      </c>
      <c r="Y182" s="23">
        <f t="shared" si="6"/>
        <v>4.3220640000000001</v>
      </c>
    </row>
    <row r="183" spans="24:25" x14ac:dyDescent="0.25">
      <c r="X183" s="21">
        <f t="shared" si="7"/>
        <v>2832</v>
      </c>
      <c r="Y183" s="23">
        <f t="shared" si="6"/>
        <v>4.3429280000000006</v>
      </c>
    </row>
    <row r="184" spans="24:25" x14ac:dyDescent="0.25">
      <c r="X184" s="21">
        <f t="shared" si="7"/>
        <v>2848</v>
      </c>
      <c r="Y184" s="23">
        <f t="shared" si="6"/>
        <v>4.3637920000000001</v>
      </c>
    </row>
    <row r="185" spans="24:25" x14ac:dyDescent="0.25">
      <c r="X185" s="21">
        <f t="shared" si="7"/>
        <v>2864</v>
      </c>
      <c r="Y185" s="23">
        <f t="shared" si="6"/>
        <v>4.3846560000000006</v>
      </c>
    </row>
    <row r="186" spans="24:25" x14ac:dyDescent="0.25">
      <c r="X186" s="21">
        <f t="shared" si="7"/>
        <v>2880</v>
      </c>
      <c r="Y186" s="23">
        <f t="shared" si="6"/>
        <v>4.4055200000000001</v>
      </c>
    </row>
    <row r="187" spans="24:25" x14ac:dyDescent="0.25">
      <c r="X187" s="21">
        <f t="shared" si="7"/>
        <v>2896</v>
      </c>
      <c r="Y187" s="23">
        <f t="shared" si="6"/>
        <v>4.4263840000000005</v>
      </c>
    </row>
    <row r="188" spans="24:25" x14ac:dyDescent="0.25">
      <c r="X188" s="21">
        <f t="shared" si="7"/>
        <v>2912</v>
      </c>
      <c r="Y188" s="23">
        <f t="shared" si="6"/>
        <v>4.4472480000000001</v>
      </c>
    </row>
    <row r="189" spans="24:25" x14ac:dyDescent="0.25">
      <c r="X189" s="21">
        <f t="shared" si="7"/>
        <v>2928</v>
      </c>
      <c r="Y189" s="23">
        <f t="shared" si="6"/>
        <v>4.4681120000000005</v>
      </c>
    </row>
    <row r="190" spans="24:25" x14ac:dyDescent="0.25">
      <c r="X190" s="21">
        <f t="shared" si="7"/>
        <v>2944</v>
      </c>
      <c r="Y190" s="23">
        <f t="shared" si="6"/>
        <v>4.4889760000000001</v>
      </c>
    </row>
    <row r="191" spans="24:25" x14ac:dyDescent="0.25">
      <c r="X191" s="21">
        <f t="shared" si="7"/>
        <v>2960</v>
      </c>
      <c r="Y191" s="23">
        <f t="shared" si="6"/>
        <v>4.5098400000000005</v>
      </c>
    </row>
    <row r="192" spans="24:25" x14ac:dyDescent="0.25">
      <c r="X192" s="21">
        <f t="shared" si="7"/>
        <v>2976</v>
      </c>
      <c r="Y192" s="23">
        <f t="shared" si="6"/>
        <v>4.5307040000000001</v>
      </c>
    </row>
    <row r="193" spans="24:25" x14ac:dyDescent="0.25">
      <c r="X193" s="21">
        <f t="shared" si="7"/>
        <v>2992</v>
      </c>
      <c r="Y193" s="23">
        <f t="shared" si="6"/>
        <v>4.5515680000000005</v>
      </c>
    </row>
    <row r="194" spans="24:25" x14ac:dyDescent="0.25">
      <c r="X194" s="21">
        <f t="shared" si="7"/>
        <v>3008</v>
      </c>
      <c r="Y194" s="23">
        <f t="shared" si="6"/>
        <v>4.5724320000000001</v>
      </c>
    </row>
    <row r="195" spans="24:25" x14ac:dyDescent="0.25">
      <c r="X195" s="21">
        <f t="shared" si="7"/>
        <v>3024</v>
      </c>
      <c r="Y195" s="23">
        <f t="shared" si="6"/>
        <v>4.5932960000000005</v>
      </c>
    </row>
    <row r="196" spans="24:25" x14ac:dyDescent="0.25">
      <c r="X196" s="21">
        <f t="shared" si="7"/>
        <v>3040</v>
      </c>
      <c r="Y196" s="23">
        <f t="shared" si="6"/>
        <v>4.61416</v>
      </c>
    </row>
    <row r="197" spans="24:25" x14ac:dyDescent="0.25">
      <c r="X197" s="21">
        <f t="shared" si="7"/>
        <v>3056</v>
      </c>
      <c r="Y197" s="23">
        <f t="shared" si="6"/>
        <v>4.6350240000000005</v>
      </c>
    </row>
    <row r="198" spans="24:25" x14ac:dyDescent="0.25">
      <c r="X198" s="21">
        <f t="shared" si="7"/>
        <v>3072</v>
      </c>
      <c r="Y198" s="23">
        <f t="shared" ref="Y198:Y261" si="8">IF($K$24&gt;0,IF(X198&lt;$K$21,$K$20*X198,IF(X198&lt;$K$24,($K$22*X198)+$K$23,($K$25*X198)+$K$26)),IF(X198&lt;$K$21,$K$20*X198,($K$22*X198)+$K$23))</f>
        <v>4.6558880000000009</v>
      </c>
    </row>
    <row r="199" spans="24:25" x14ac:dyDescent="0.25">
      <c r="X199" s="21">
        <f t="shared" ref="X199:X262" si="9">X198+$AC$5</f>
        <v>3088</v>
      </c>
      <c r="Y199" s="23">
        <f t="shared" si="8"/>
        <v>4.6767520000000005</v>
      </c>
    </row>
    <row r="200" spans="24:25" x14ac:dyDescent="0.25">
      <c r="X200" s="21">
        <f t="shared" si="9"/>
        <v>3104</v>
      </c>
      <c r="Y200" s="23">
        <f t="shared" si="8"/>
        <v>4.6976160000000009</v>
      </c>
    </row>
    <row r="201" spans="24:25" x14ac:dyDescent="0.25">
      <c r="X201" s="21">
        <f t="shared" si="9"/>
        <v>3120</v>
      </c>
      <c r="Y201" s="23">
        <f t="shared" si="8"/>
        <v>4.7184800000000005</v>
      </c>
    </row>
    <row r="202" spans="24:25" x14ac:dyDescent="0.25">
      <c r="X202" s="21">
        <f t="shared" si="9"/>
        <v>3136</v>
      </c>
      <c r="Y202" s="23">
        <f t="shared" si="8"/>
        <v>4.7393440000000009</v>
      </c>
    </row>
    <row r="203" spans="24:25" x14ac:dyDescent="0.25">
      <c r="X203" s="21">
        <f t="shared" si="9"/>
        <v>3152</v>
      </c>
      <c r="Y203" s="23">
        <f t="shared" si="8"/>
        <v>4.7602080000000004</v>
      </c>
    </row>
    <row r="204" spans="24:25" x14ac:dyDescent="0.25">
      <c r="X204" s="21">
        <f t="shared" si="9"/>
        <v>3168</v>
      </c>
      <c r="Y204" s="23">
        <f t="shared" si="8"/>
        <v>4.7810720000000009</v>
      </c>
    </row>
    <row r="205" spans="24:25" x14ac:dyDescent="0.25">
      <c r="X205" s="21">
        <f t="shared" si="9"/>
        <v>3184</v>
      </c>
      <c r="Y205" s="23">
        <f t="shared" si="8"/>
        <v>4.8019360000000004</v>
      </c>
    </row>
    <row r="206" spans="24:25" x14ac:dyDescent="0.25">
      <c r="X206" s="21">
        <f t="shared" si="9"/>
        <v>3200</v>
      </c>
      <c r="Y206" s="23">
        <f t="shared" si="8"/>
        <v>4.8228000000000009</v>
      </c>
    </row>
    <row r="207" spans="24:25" x14ac:dyDescent="0.25">
      <c r="X207" s="21">
        <f t="shared" si="9"/>
        <v>3216</v>
      </c>
      <c r="Y207" s="23">
        <f t="shared" si="8"/>
        <v>4.8436640000000004</v>
      </c>
    </row>
    <row r="208" spans="24:25" x14ac:dyDescent="0.25">
      <c r="X208" s="21">
        <f t="shared" si="9"/>
        <v>3232</v>
      </c>
      <c r="Y208" s="23">
        <f t="shared" si="8"/>
        <v>4.8645280000000009</v>
      </c>
    </row>
    <row r="209" spans="24:25" x14ac:dyDescent="0.25">
      <c r="X209" s="21">
        <f t="shared" si="9"/>
        <v>3248</v>
      </c>
      <c r="Y209" s="23">
        <f t="shared" si="8"/>
        <v>4.8853920000000004</v>
      </c>
    </row>
    <row r="210" spans="24:25" x14ac:dyDescent="0.25">
      <c r="X210" s="21">
        <f t="shared" si="9"/>
        <v>3264</v>
      </c>
      <c r="Y210" s="23">
        <f t="shared" si="8"/>
        <v>4.9062560000000008</v>
      </c>
    </row>
    <row r="211" spans="24:25" x14ac:dyDescent="0.25">
      <c r="X211" s="21">
        <f t="shared" si="9"/>
        <v>3280</v>
      </c>
      <c r="Y211" s="23">
        <f t="shared" si="8"/>
        <v>4.9271200000000004</v>
      </c>
    </row>
    <row r="212" spans="24:25" x14ac:dyDescent="0.25">
      <c r="X212" s="21">
        <f t="shared" si="9"/>
        <v>3296</v>
      </c>
      <c r="Y212" s="23">
        <f t="shared" si="8"/>
        <v>4.9479840000000008</v>
      </c>
    </row>
    <row r="213" spans="24:25" x14ac:dyDescent="0.25">
      <c r="X213" s="21">
        <f t="shared" si="9"/>
        <v>3312</v>
      </c>
      <c r="Y213" s="23">
        <f t="shared" si="8"/>
        <v>4.9688480000000004</v>
      </c>
    </row>
    <row r="214" spans="24:25" x14ac:dyDescent="0.25">
      <c r="X214" s="21">
        <f t="shared" si="9"/>
        <v>3328</v>
      </c>
      <c r="Y214" s="23">
        <f t="shared" si="8"/>
        <v>4.9897120000000008</v>
      </c>
    </row>
    <row r="215" spans="24:25" x14ac:dyDescent="0.25">
      <c r="X215" s="21">
        <f t="shared" si="9"/>
        <v>3344</v>
      </c>
      <c r="Y215" s="23">
        <f t="shared" si="8"/>
        <v>5.0105760000000004</v>
      </c>
    </row>
    <row r="216" spans="24:25" x14ac:dyDescent="0.25">
      <c r="X216" s="21">
        <f t="shared" si="9"/>
        <v>3360</v>
      </c>
      <c r="Y216" s="23">
        <f t="shared" si="8"/>
        <v>5.0314400000000008</v>
      </c>
    </row>
    <row r="217" spans="24:25" x14ac:dyDescent="0.25">
      <c r="X217" s="21">
        <f t="shared" si="9"/>
        <v>3376</v>
      </c>
      <c r="Y217" s="23">
        <f t="shared" si="8"/>
        <v>5.0523040000000004</v>
      </c>
    </row>
    <row r="218" spans="24:25" x14ac:dyDescent="0.25">
      <c r="X218" s="21">
        <f t="shared" si="9"/>
        <v>3392</v>
      </c>
      <c r="Y218" s="23">
        <f t="shared" si="8"/>
        <v>5.0731680000000008</v>
      </c>
    </row>
    <row r="219" spans="24:25" x14ac:dyDescent="0.25">
      <c r="X219" s="21">
        <f t="shared" si="9"/>
        <v>3408</v>
      </c>
      <c r="Y219" s="23">
        <f t="shared" si="8"/>
        <v>5.0940320000000003</v>
      </c>
    </row>
    <row r="220" spans="24:25" x14ac:dyDescent="0.25">
      <c r="X220" s="21">
        <f t="shared" si="9"/>
        <v>3424</v>
      </c>
      <c r="Y220" s="23">
        <f t="shared" si="8"/>
        <v>5.1148960000000008</v>
      </c>
    </row>
    <row r="221" spans="24:25" x14ac:dyDescent="0.25">
      <c r="X221" s="21">
        <f t="shared" si="9"/>
        <v>3440</v>
      </c>
      <c r="Y221" s="23">
        <f t="shared" si="8"/>
        <v>5.1357600000000003</v>
      </c>
    </row>
    <row r="222" spans="24:25" x14ac:dyDescent="0.25">
      <c r="X222" s="21">
        <f t="shared" si="9"/>
        <v>3456</v>
      </c>
      <c r="Y222" s="23">
        <f t="shared" si="8"/>
        <v>5.1566240000000008</v>
      </c>
    </row>
    <row r="223" spans="24:25" x14ac:dyDescent="0.25">
      <c r="X223" s="21">
        <f t="shared" si="9"/>
        <v>3472</v>
      </c>
      <c r="Y223" s="23">
        <f t="shared" si="8"/>
        <v>5.1774880000000003</v>
      </c>
    </row>
    <row r="224" spans="24:25" x14ac:dyDescent="0.25">
      <c r="X224" s="21">
        <f t="shared" si="9"/>
        <v>3488</v>
      </c>
      <c r="Y224" s="23">
        <f t="shared" si="8"/>
        <v>5.1983520000000007</v>
      </c>
    </row>
    <row r="225" spans="24:25" x14ac:dyDescent="0.25">
      <c r="X225" s="21">
        <f t="shared" si="9"/>
        <v>3504</v>
      </c>
      <c r="Y225" s="23">
        <f t="shared" si="8"/>
        <v>5.2192160000000003</v>
      </c>
    </row>
    <row r="226" spans="24:25" x14ac:dyDescent="0.25">
      <c r="X226" s="21">
        <f t="shared" si="9"/>
        <v>3520</v>
      </c>
      <c r="Y226" s="23">
        <f t="shared" si="8"/>
        <v>5.2400800000000007</v>
      </c>
    </row>
    <row r="227" spans="24:25" x14ac:dyDescent="0.25">
      <c r="X227" s="21">
        <f t="shared" si="9"/>
        <v>3536</v>
      </c>
      <c r="Y227" s="23">
        <f t="shared" si="8"/>
        <v>5.2609440000000003</v>
      </c>
    </row>
    <row r="228" spans="24:25" x14ac:dyDescent="0.25">
      <c r="X228" s="21">
        <f t="shared" si="9"/>
        <v>3552</v>
      </c>
      <c r="Y228" s="23">
        <f t="shared" si="8"/>
        <v>5.2818080000000007</v>
      </c>
    </row>
    <row r="229" spans="24:25" x14ac:dyDescent="0.25">
      <c r="X229" s="21">
        <f t="shared" si="9"/>
        <v>3568</v>
      </c>
      <c r="Y229" s="23">
        <f t="shared" si="8"/>
        <v>5.3026720000000003</v>
      </c>
    </row>
    <row r="230" spans="24:25" x14ac:dyDescent="0.25">
      <c r="X230" s="21">
        <f t="shared" si="9"/>
        <v>3584</v>
      </c>
      <c r="Y230" s="23">
        <f t="shared" si="8"/>
        <v>5.3235360000000007</v>
      </c>
    </row>
    <row r="231" spans="24:25" x14ac:dyDescent="0.25">
      <c r="X231" s="21">
        <f t="shared" si="9"/>
        <v>3600</v>
      </c>
      <c r="Y231" s="23">
        <f t="shared" si="8"/>
        <v>5.3444000000000003</v>
      </c>
    </row>
    <row r="232" spans="24:25" x14ac:dyDescent="0.25">
      <c r="X232" s="21">
        <f t="shared" si="9"/>
        <v>3616</v>
      </c>
      <c r="Y232" s="23">
        <f t="shared" si="8"/>
        <v>5.3652640000000007</v>
      </c>
    </row>
    <row r="233" spans="24:25" x14ac:dyDescent="0.25">
      <c r="X233" s="21">
        <f t="shared" si="9"/>
        <v>3632</v>
      </c>
      <c r="Y233" s="23">
        <f t="shared" si="8"/>
        <v>5.3861280000000002</v>
      </c>
    </row>
    <row r="234" spans="24:25" x14ac:dyDescent="0.25">
      <c r="X234" s="21">
        <f t="shared" si="9"/>
        <v>3648</v>
      </c>
      <c r="Y234" s="23">
        <f t="shared" si="8"/>
        <v>5.4069920000000007</v>
      </c>
    </row>
    <row r="235" spans="24:25" x14ac:dyDescent="0.25">
      <c r="X235" s="21">
        <f t="shared" si="9"/>
        <v>3664</v>
      </c>
      <c r="Y235" s="23">
        <f t="shared" si="8"/>
        <v>5.4278560000000002</v>
      </c>
    </row>
    <row r="236" spans="24:25" x14ac:dyDescent="0.25">
      <c r="X236" s="21">
        <f t="shared" si="9"/>
        <v>3680</v>
      </c>
      <c r="Y236" s="23">
        <f t="shared" si="8"/>
        <v>5.4487200000000007</v>
      </c>
    </row>
    <row r="237" spans="24:25" x14ac:dyDescent="0.25">
      <c r="X237" s="21">
        <f t="shared" si="9"/>
        <v>3696</v>
      </c>
      <c r="Y237" s="23">
        <f t="shared" si="8"/>
        <v>5.4695840000000002</v>
      </c>
    </row>
    <row r="238" spans="24:25" x14ac:dyDescent="0.25">
      <c r="X238" s="21">
        <f t="shared" si="9"/>
        <v>3712</v>
      </c>
      <c r="Y238" s="23">
        <f t="shared" si="8"/>
        <v>5.4904480000000007</v>
      </c>
    </row>
    <row r="239" spans="24:25" x14ac:dyDescent="0.25">
      <c r="X239" s="21">
        <f t="shared" si="9"/>
        <v>3728</v>
      </c>
      <c r="Y239" s="23">
        <f t="shared" si="8"/>
        <v>5.5113120000000002</v>
      </c>
    </row>
    <row r="240" spans="24:25" x14ac:dyDescent="0.25">
      <c r="X240" s="21">
        <f t="shared" si="9"/>
        <v>3744</v>
      </c>
      <c r="Y240" s="23">
        <f t="shared" si="8"/>
        <v>5.5321760000000006</v>
      </c>
    </row>
    <row r="241" spans="24:25" x14ac:dyDescent="0.25">
      <c r="X241" s="21">
        <f t="shared" si="9"/>
        <v>3760</v>
      </c>
      <c r="Y241" s="23">
        <f t="shared" si="8"/>
        <v>5.5530400000000002</v>
      </c>
    </row>
    <row r="242" spans="24:25" x14ac:dyDescent="0.25">
      <c r="X242" s="21">
        <f t="shared" si="9"/>
        <v>3776</v>
      </c>
      <c r="Y242" s="23">
        <f t="shared" si="8"/>
        <v>5.5739040000000006</v>
      </c>
    </row>
    <row r="243" spans="24:25" x14ac:dyDescent="0.25">
      <c r="X243" s="21">
        <f t="shared" si="9"/>
        <v>3792</v>
      </c>
      <c r="Y243" s="23">
        <f t="shared" si="8"/>
        <v>5.5947680000000002</v>
      </c>
    </row>
    <row r="244" spans="24:25" x14ac:dyDescent="0.25">
      <c r="X244" s="21">
        <f t="shared" si="9"/>
        <v>3808</v>
      </c>
      <c r="Y244" s="23">
        <f t="shared" si="8"/>
        <v>5.6156320000000006</v>
      </c>
    </row>
    <row r="245" spans="24:25" x14ac:dyDescent="0.25">
      <c r="X245" s="21">
        <f t="shared" si="9"/>
        <v>3824</v>
      </c>
      <c r="Y245" s="23">
        <f t="shared" si="8"/>
        <v>5.6364960000000002</v>
      </c>
    </row>
    <row r="246" spans="24:25" x14ac:dyDescent="0.25">
      <c r="X246" s="21">
        <f t="shared" si="9"/>
        <v>3840</v>
      </c>
      <c r="Y246" s="23">
        <f t="shared" si="8"/>
        <v>5.6573600000000006</v>
      </c>
    </row>
    <row r="247" spans="24:25" x14ac:dyDescent="0.25">
      <c r="X247" s="21">
        <f t="shared" si="9"/>
        <v>3856</v>
      </c>
      <c r="Y247" s="23">
        <f t="shared" si="8"/>
        <v>5.6782240000000002</v>
      </c>
    </row>
    <row r="248" spans="24:25" x14ac:dyDescent="0.25">
      <c r="X248" s="21">
        <f t="shared" si="9"/>
        <v>3872</v>
      </c>
      <c r="Y248" s="23">
        <f t="shared" si="8"/>
        <v>5.6990880000000006</v>
      </c>
    </row>
    <row r="249" spans="24:25" x14ac:dyDescent="0.25">
      <c r="X249" s="21">
        <f t="shared" si="9"/>
        <v>3888</v>
      </c>
      <c r="Y249" s="23">
        <f t="shared" si="8"/>
        <v>5.7199520000000001</v>
      </c>
    </row>
    <row r="250" spans="24:25" x14ac:dyDescent="0.25">
      <c r="X250" s="21">
        <f t="shared" si="9"/>
        <v>3904</v>
      </c>
      <c r="Y250" s="23">
        <f t="shared" si="8"/>
        <v>5.7408160000000006</v>
      </c>
    </row>
    <row r="251" spans="24:25" x14ac:dyDescent="0.25">
      <c r="X251" s="21">
        <f t="shared" si="9"/>
        <v>3920</v>
      </c>
      <c r="Y251" s="23">
        <f t="shared" si="8"/>
        <v>5.7616800000000001</v>
      </c>
    </row>
    <row r="252" spans="24:25" x14ac:dyDescent="0.25">
      <c r="X252" s="21">
        <f t="shared" si="9"/>
        <v>3936</v>
      </c>
      <c r="Y252" s="23">
        <f t="shared" si="8"/>
        <v>5.7825440000000006</v>
      </c>
    </row>
    <row r="253" spans="24:25" x14ac:dyDescent="0.25">
      <c r="X253" s="21">
        <f t="shared" si="9"/>
        <v>3952</v>
      </c>
      <c r="Y253" s="23">
        <f t="shared" si="8"/>
        <v>5.8034080000000001</v>
      </c>
    </row>
    <row r="254" spans="24:25" x14ac:dyDescent="0.25">
      <c r="X254" s="21">
        <f t="shared" si="9"/>
        <v>3968</v>
      </c>
      <c r="Y254" s="23">
        <f t="shared" si="8"/>
        <v>5.8242720000000006</v>
      </c>
    </row>
    <row r="255" spans="24:25" x14ac:dyDescent="0.25">
      <c r="X255" s="21">
        <f t="shared" si="9"/>
        <v>3984</v>
      </c>
      <c r="Y255" s="23">
        <f t="shared" si="8"/>
        <v>5.8451360000000001</v>
      </c>
    </row>
    <row r="256" spans="24:25" x14ac:dyDescent="0.25">
      <c r="X256" s="21">
        <f t="shared" si="9"/>
        <v>4000</v>
      </c>
      <c r="Y256" s="23">
        <f t="shared" si="8"/>
        <v>5.8660000000000005</v>
      </c>
    </row>
    <row r="257" spans="24:25" x14ac:dyDescent="0.25">
      <c r="X257" s="21">
        <f t="shared" si="9"/>
        <v>4016</v>
      </c>
      <c r="Y257" s="23">
        <f t="shared" si="8"/>
        <v>5.8868640000000001</v>
      </c>
    </row>
    <row r="258" spans="24:25" x14ac:dyDescent="0.25">
      <c r="X258" s="21">
        <f t="shared" si="9"/>
        <v>4032</v>
      </c>
      <c r="Y258" s="23">
        <f t="shared" si="8"/>
        <v>5.9077280000000005</v>
      </c>
    </row>
    <row r="259" spans="24:25" x14ac:dyDescent="0.25">
      <c r="X259" s="21">
        <f t="shared" si="9"/>
        <v>4048</v>
      </c>
      <c r="Y259" s="23">
        <f t="shared" si="8"/>
        <v>5.9285920000000001</v>
      </c>
    </row>
    <row r="260" spans="24:25" x14ac:dyDescent="0.25">
      <c r="X260" s="21">
        <f t="shared" si="9"/>
        <v>4064</v>
      </c>
      <c r="Y260" s="23">
        <f t="shared" si="8"/>
        <v>5.9494560000000005</v>
      </c>
    </row>
    <row r="261" spans="24:25" x14ac:dyDescent="0.25">
      <c r="X261" s="21">
        <f t="shared" si="9"/>
        <v>4080</v>
      </c>
      <c r="Y261" s="23">
        <f t="shared" si="8"/>
        <v>5.9703200000000001</v>
      </c>
    </row>
    <row r="262" spans="24:25" x14ac:dyDescent="0.25">
      <c r="X262" s="21">
        <f t="shared" si="9"/>
        <v>4096</v>
      </c>
      <c r="Y262" s="23">
        <f t="shared" ref="Y262:Y325" si="10">IF($K$24&gt;0,IF(X262&lt;$K$21,$K$20*X262,IF(X262&lt;$K$24,($K$22*X262)+$K$23,($K$25*X262)+$K$26)),IF(X262&lt;$K$21,$K$20*X262,($K$22*X262)+$K$23))</f>
        <v>5.9911840000000005</v>
      </c>
    </row>
    <row r="263" spans="24:25" x14ac:dyDescent="0.25">
      <c r="X263" s="21">
        <f t="shared" ref="X263:X326" si="11">X262+$AC$5</f>
        <v>4112</v>
      </c>
      <c r="Y263" s="23">
        <f t="shared" si="10"/>
        <v>6.0120480000000009</v>
      </c>
    </row>
    <row r="264" spans="24:25" x14ac:dyDescent="0.25">
      <c r="X264" s="21">
        <f t="shared" si="11"/>
        <v>4128</v>
      </c>
      <c r="Y264" s="23">
        <f t="shared" si="10"/>
        <v>6.0329120000000005</v>
      </c>
    </row>
    <row r="265" spans="24:25" x14ac:dyDescent="0.25">
      <c r="X265" s="21">
        <f t="shared" si="11"/>
        <v>4144</v>
      </c>
      <c r="Y265" s="23">
        <f t="shared" si="10"/>
        <v>6.0537760000000009</v>
      </c>
    </row>
    <row r="266" spans="24:25" x14ac:dyDescent="0.25">
      <c r="X266" s="21">
        <f t="shared" si="11"/>
        <v>4160</v>
      </c>
      <c r="Y266" s="23">
        <f t="shared" si="10"/>
        <v>6.0746400000000005</v>
      </c>
    </row>
    <row r="267" spans="24:25" x14ac:dyDescent="0.25">
      <c r="X267" s="21">
        <f t="shared" si="11"/>
        <v>4176</v>
      </c>
      <c r="Y267" s="23">
        <f t="shared" si="10"/>
        <v>6.0955040000000009</v>
      </c>
    </row>
    <row r="268" spans="24:25" x14ac:dyDescent="0.25">
      <c r="X268" s="21">
        <f t="shared" si="11"/>
        <v>4192</v>
      </c>
      <c r="Y268" s="23">
        <f t="shared" si="10"/>
        <v>6.1163680000000005</v>
      </c>
    </row>
    <row r="269" spans="24:25" x14ac:dyDescent="0.25">
      <c r="X269" s="21">
        <f t="shared" si="11"/>
        <v>4208</v>
      </c>
      <c r="Y269" s="23">
        <f t="shared" si="10"/>
        <v>6.1372320000000009</v>
      </c>
    </row>
    <row r="270" spans="24:25" x14ac:dyDescent="0.25">
      <c r="X270" s="21">
        <f t="shared" si="11"/>
        <v>4224</v>
      </c>
      <c r="Y270" s="23">
        <f t="shared" si="10"/>
        <v>6.1580960000000005</v>
      </c>
    </row>
    <row r="271" spans="24:25" x14ac:dyDescent="0.25">
      <c r="X271" s="21">
        <f t="shared" si="11"/>
        <v>4240</v>
      </c>
      <c r="Y271" s="23">
        <f t="shared" si="10"/>
        <v>6.1789600000000009</v>
      </c>
    </row>
    <row r="272" spans="24:25" x14ac:dyDescent="0.25">
      <c r="X272" s="21">
        <f t="shared" si="11"/>
        <v>4256</v>
      </c>
      <c r="Y272" s="23">
        <f t="shared" si="10"/>
        <v>6.1998240000000004</v>
      </c>
    </row>
    <row r="273" spans="24:25" x14ac:dyDescent="0.25">
      <c r="X273" s="21">
        <f t="shared" si="11"/>
        <v>4272</v>
      </c>
      <c r="Y273" s="23">
        <f t="shared" si="10"/>
        <v>6.2206880000000009</v>
      </c>
    </row>
    <row r="274" spans="24:25" x14ac:dyDescent="0.25">
      <c r="X274" s="21">
        <f t="shared" si="11"/>
        <v>4288</v>
      </c>
      <c r="Y274" s="23">
        <f t="shared" si="10"/>
        <v>6.2415520000000004</v>
      </c>
    </row>
    <row r="275" spans="24:25" x14ac:dyDescent="0.25">
      <c r="X275" s="21">
        <f t="shared" si="11"/>
        <v>4304</v>
      </c>
      <c r="Y275" s="23">
        <f t="shared" si="10"/>
        <v>6.2624160000000009</v>
      </c>
    </row>
    <row r="276" spans="24:25" x14ac:dyDescent="0.25">
      <c r="X276" s="21">
        <f t="shared" si="11"/>
        <v>4320</v>
      </c>
      <c r="Y276" s="23">
        <f t="shared" si="10"/>
        <v>6.2832800000000004</v>
      </c>
    </row>
    <row r="277" spans="24:25" x14ac:dyDescent="0.25">
      <c r="X277" s="21">
        <f t="shared" si="11"/>
        <v>4336</v>
      </c>
      <c r="Y277" s="23">
        <f t="shared" si="10"/>
        <v>6.3041440000000009</v>
      </c>
    </row>
    <row r="278" spans="24:25" x14ac:dyDescent="0.25">
      <c r="X278" s="21">
        <f t="shared" si="11"/>
        <v>4352</v>
      </c>
      <c r="Y278" s="23">
        <f t="shared" si="10"/>
        <v>6.3250080000000004</v>
      </c>
    </row>
    <row r="279" spans="24:25" x14ac:dyDescent="0.25">
      <c r="X279" s="21">
        <f t="shared" si="11"/>
        <v>4368</v>
      </c>
      <c r="Y279" s="23">
        <f t="shared" si="10"/>
        <v>6.3458720000000008</v>
      </c>
    </row>
    <row r="280" spans="24:25" x14ac:dyDescent="0.25">
      <c r="X280" s="21">
        <f t="shared" si="11"/>
        <v>4384</v>
      </c>
      <c r="Y280" s="23">
        <f t="shared" si="10"/>
        <v>6.3667360000000004</v>
      </c>
    </row>
    <row r="281" spans="24:25" x14ac:dyDescent="0.25">
      <c r="X281" s="21">
        <f t="shared" si="11"/>
        <v>4400</v>
      </c>
      <c r="Y281" s="23">
        <f t="shared" si="10"/>
        <v>6.3876000000000008</v>
      </c>
    </row>
    <row r="282" spans="24:25" x14ac:dyDescent="0.25">
      <c r="X282" s="21">
        <f t="shared" si="11"/>
        <v>4416</v>
      </c>
      <c r="Y282" s="23">
        <f t="shared" si="10"/>
        <v>6.4084640000000004</v>
      </c>
    </row>
    <row r="283" spans="24:25" x14ac:dyDescent="0.25">
      <c r="X283" s="21">
        <f t="shared" si="11"/>
        <v>4432</v>
      </c>
      <c r="Y283" s="23">
        <f t="shared" si="10"/>
        <v>6.4293280000000008</v>
      </c>
    </row>
    <row r="284" spans="24:25" x14ac:dyDescent="0.25">
      <c r="X284" s="21">
        <f t="shared" si="11"/>
        <v>4448</v>
      </c>
      <c r="Y284" s="23">
        <f t="shared" si="10"/>
        <v>6.4501920000000004</v>
      </c>
    </row>
    <row r="285" spans="24:25" x14ac:dyDescent="0.25">
      <c r="X285" s="21">
        <f t="shared" si="11"/>
        <v>4464</v>
      </c>
      <c r="Y285" s="23">
        <f t="shared" si="10"/>
        <v>6.4710560000000008</v>
      </c>
    </row>
    <row r="286" spans="24:25" x14ac:dyDescent="0.25">
      <c r="X286" s="21">
        <f t="shared" si="11"/>
        <v>4480</v>
      </c>
      <c r="Y286" s="23">
        <f t="shared" si="10"/>
        <v>6.4919200000000004</v>
      </c>
    </row>
    <row r="287" spans="24:25" x14ac:dyDescent="0.25">
      <c r="X287" s="21">
        <f t="shared" si="11"/>
        <v>4496</v>
      </c>
      <c r="Y287" s="23">
        <f t="shared" si="10"/>
        <v>6.5127840000000008</v>
      </c>
    </row>
    <row r="288" spans="24:25" x14ac:dyDescent="0.25">
      <c r="X288" s="21">
        <f t="shared" si="11"/>
        <v>4512</v>
      </c>
      <c r="Y288" s="23">
        <f t="shared" si="10"/>
        <v>6.5336480000000003</v>
      </c>
    </row>
    <row r="289" spans="24:25" x14ac:dyDescent="0.25">
      <c r="X289" s="21">
        <f t="shared" si="11"/>
        <v>4528</v>
      </c>
      <c r="Y289" s="23">
        <f t="shared" si="10"/>
        <v>6.5545120000000008</v>
      </c>
    </row>
    <row r="290" spans="24:25" x14ac:dyDescent="0.25">
      <c r="X290" s="21">
        <f t="shared" si="11"/>
        <v>4544</v>
      </c>
      <c r="Y290" s="23">
        <f t="shared" si="10"/>
        <v>6.5753760000000003</v>
      </c>
    </row>
    <row r="291" spans="24:25" x14ac:dyDescent="0.25">
      <c r="X291" s="21">
        <f t="shared" si="11"/>
        <v>4560</v>
      </c>
      <c r="Y291" s="23">
        <f t="shared" si="10"/>
        <v>6.5962400000000008</v>
      </c>
    </row>
    <row r="292" spans="24:25" x14ac:dyDescent="0.25">
      <c r="X292" s="21">
        <f t="shared" si="11"/>
        <v>4576</v>
      </c>
      <c r="Y292" s="23">
        <f t="shared" si="10"/>
        <v>6.6171040000000003</v>
      </c>
    </row>
    <row r="293" spans="24:25" x14ac:dyDescent="0.25">
      <c r="X293" s="21">
        <f t="shared" si="11"/>
        <v>4592</v>
      </c>
      <c r="Y293" s="23">
        <f t="shared" si="10"/>
        <v>6.6379680000000008</v>
      </c>
    </row>
    <row r="294" spans="24:25" x14ac:dyDescent="0.25">
      <c r="X294" s="21">
        <f t="shared" si="11"/>
        <v>4608</v>
      </c>
      <c r="Y294" s="23">
        <f t="shared" si="10"/>
        <v>6.6588320000000003</v>
      </c>
    </row>
    <row r="295" spans="24:25" x14ac:dyDescent="0.25">
      <c r="X295" s="21">
        <f t="shared" si="11"/>
        <v>4624</v>
      </c>
      <c r="Y295" s="23">
        <f t="shared" si="10"/>
        <v>6.6796960000000007</v>
      </c>
    </row>
    <row r="296" spans="24:25" x14ac:dyDescent="0.25">
      <c r="X296" s="21">
        <f t="shared" si="11"/>
        <v>4640</v>
      </c>
      <c r="Y296" s="23">
        <f t="shared" si="10"/>
        <v>6.7005600000000003</v>
      </c>
    </row>
    <row r="297" spans="24:25" x14ac:dyDescent="0.25">
      <c r="X297" s="21">
        <f t="shared" si="11"/>
        <v>4656</v>
      </c>
      <c r="Y297" s="23">
        <f t="shared" si="10"/>
        <v>6.7214240000000007</v>
      </c>
    </row>
    <row r="298" spans="24:25" x14ac:dyDescent="0.25">
      <c r="X298" s="21">
        <f t="shared" si="11"/>
        <v>4672</v>
      </c>
      <c r="Y298" s="23">
        <f t="shared" si="10"/>
        <v>6.7422880000000003</v>
      </c>
    </row>
    <row r="299" spans="24:25" x14ac:dyDescent="0.25">
      <c r="X299" s="21">
        <f t="shared" si="11"/>
        <v>4688</v>
      </c>
      <c r="Y299" s="23">
        <f t="shared" si="10"/>
        <v>6.7631520000000007</v>
      </c>
    </row>
    <row r="300" spans="24:25" x14ac:dyDescent="0.25">
      <c r="X300" s="21">
        <f t="shared" si="11"/>
        <v>4704</v>
      </c>
      <c r="Y300" s="23">
        <f t="shared" si="10"/>
        <v>6.7840160000000003</v>
      </c>
    </row>
    <row r="301" spans="24:25" x14ac:dyDescent="0.25">
      <c r="X301" s="21">
        <f t="shared" si="11"/>
        <v>4720</v>
      </c>
      <c r="Y301" s="23">
        <f t="shared" si="10"/>
        <v>6.8048800000000007</v>
      </c>
    </row>
    <row r="302" spans="24:25" x14ac:dyDescent="0.25">
      <c r="X302" s="21">
        <f t="shared" si="11"/>
        <v>4736</v>
      </c>
      <c r="Y302" s="23">
        <f t="shared" si="10"/>
        <v>6.8257440000000003</v>
      </c>
    </row>
    <row r="303" spans="24:25" x14ac:dyDescent="0.25">
      <c r="X303" s="21">
        <f t="shared" si="11"/>
        <v>4752</v>
      </c>
      <c r="Y303" s="23">
        <f t="shared" si="10"/>
        <v>6.8466080000000007</v>
      </c>
    </row>
    <row r="304" spans="24:25" x14ac:dyDescent="0.25">
      <c r="X304" s="21">
        <f t="shared" si="11"/>
        <v>4768</v>
      </c>
      <c r="Y304" s="23">
        <f t="shared" si="10"/>
        <v>6.8674720000000002</v>
      </c>
    </row>
    <row r="305" spans="24:25" x14ac:dyDescent="0.25">
      <c r="X305" s="21">
        <f t="shared" si="11"/>
        <v>4784</v>
      </c>
      <c r="Y305" s="23">
        <f t="shared" si="10"/>
        <v>6.8883360000000007</v>
      </c>
    </row>
    <row r="306" spans="24:25" x14ac:dyDescent="0.25">
      <c r="X306" s="21">
        <f t="shared" si="11"/>
        <v>4800</v>
      </c>
      <c r="Y306" s="23">
        <f t="shared" si="10"/>
        <v>6.9092000000000002</v>
      </c>
    </row>
    <row r="307" spans="24:25" x14ac:dyDescent="0.25">
      <c r="X307" s="21">
        <f t="shared" si="11"/>
        <v>4816</v>
      </c>
      <c r="Y307" s="23">
        <f t="shared" si="10"/>
        <v>6.9300640000000007</v>
      </c>
    </row>
    <row r="308" spans="24:25" x14ac:dyDescent="0.25">
      <c r="X308" s="21">
        <f t="shared" si="11"/>
        <v>4832</v>
      </c>
      <c r="Y308" s="23">
        <f t="shared" si="10"/>
        <v>6.9509280000000002</v>
      </c>
    </row>
    <row r="309" spans="24:25" x14ac:dyDescent="0.25">
      <c r="X309" s="21">
        <f t="shared" si="11"/>
        <v>4848</v>
      </c>
      <c r="Y309" s="23">
        <f t="shared" si="10"/>
        <v>6.9717920000000007</v>
      </c>
    </row>
    <row r="310" spans="24:25" x14ac:dyDescent="0.25">
      <c r="X310" s="21">
        <f t="shared" si="11"/>
        <v>4864</v>
      </c>
      <c r="Y310" s="23">
        <f t="shared" si="10"/>
        <v>6.9926560000000002</v>
      </c>
    </row>
    <row r="311" spans="24:25" x14ac:dyDescent="0.25">
      <c r="X311" s="21">
        <f t="shared" si="11"/>
        <v>4880</v>
      </c>
      <c r="Y311" s="23">
        <f t="shared" si="10"/>
        <v>7.0135200000000006</v>
      </c>
    </row>
    <row r="312" spans="24:25" x14ac:dyDescent="0.25">
      <c r="X312" s="21">
        <f t="shared" si="11"/>
        <v>4896</v>
      </c>
      <c r="Y312" s="23">
        <f t="shared" si="10"/>
        <v>7.0343840000000002</v>
      </c>
    </row>
    <row r="313" spans="24:25" x14ac:dyDescent="0.25">
      <c r="X313" s="21">
        <f t="shared" si="11"/>
        <v>4912</v>
      </c>
      <c r="Y313" s="23">
        <f t="shared" si="10"/>
        <v>7.0552480000000006</v>
      </c>
    </row>
    <row r="314" spans="24:25" x14ac:dyDescent="0.25">
      <c r="X314" s="21">
        <f t="shared" si="11"/>
        <v>4928</v>
      </c>
      <c r="Y314" s="23">
        <f t="shared" si="10"/>
        <v>7.0761120000000002</v>
      </c>
    </row>
    <row r="315" spans="24:25" x14ac:dyDescent="0.25">
      <c r="X315" s="21">
        <f t="shared" si="11"/>
        <v>4944</v>
      </c>
      <c r="Y315" s="23">
        <f t="shared" si="10"/>
        <v>7.0969760000000006</v>
      </c>
    </row>
    <row r="316" spans="24:25" x14ac:dyDescent="0.25">
      <c r="X316" s="21">
        <f t="shared" si="11"/>
        <v>4960</v>
      </c>
      <c r="Y316" s="23">
        <f t="shared" si="10"/>
        <v>7.1178400000000002</v>
      </c>
    </row>
    <row r="317" spans="24:25" x14ac:dyDescent="0.25">
      <c r="X317" s="21">
        <f t="shared" si="11"/>
        <v>4976</v>
      </c>
      <c r="Y317" s="23">
        <f t="shared" si="10"/>
        <v>7.1387040000000006</v>
      </c>
    </row>
    <row r="318" spans="24:25" x14ac:dyDescent="0.25">
      <c r="X318" s="21">
        <f t="shared" si="11"/>
        <v>4992</v>
      </c>
      <c r="Y318" s="23">
        <f t="shared" si="10"/>
        <v>7.1595680000000002</v>
      </c>
    </row>
    <row r="319" spans="24:25" x14ac:dyDescent="0.25">
      <c r="X319" s="21">
        <f t="shared" si="11"/>
        <v>5008</v>
      </c>
      <c r="Y319" s="23">
        <f t="shared" si="10"/>
        <v>7.1804320000000006</v>
      </c>
    </row>
    <row r="320" spans="24:25" x14ac:dyDescent="0.25">
      <c r="X320" s="21">
        <f t="shared" si="11"/>
        <v>5024</v>
      </c>
      <c r="Y320" s="23">
        <f t="shared" si="10"/>
        <v>7.2012960000000001</v>
      </c>
    </row>
    <row r="321" spans="24:25" x14ac:dyDescent="0.25">
      <c r="X321" s="21">
        <f t="shared" si="11"/>
        <v>5040</v>
      </c>
      <c r="Y321" s="23">
        <f t="shared" si="10"/>
        <v>7.2221600000000006</v>
      </c>
    </row>
    <row r="322" spans="24:25" x14ac:dyDescent="0.25">
      <c r="X322" s="21">
        <f t="shared" si="11"/>
        <v>5056</v>
      </c>
      <c r="Y322" s="23">
        <f t="shared" si="10"/>
        <v>7.2430240000000001</v>
      </c>
    </row>
    <row r="323" spans="24:25" x14ac:dyDescent="0.25">
      <c r="X323" s="21">
        <f t="shared" si="11"/>
        <v>5072</v>
      </c>
      <c r="Y323" s="23">
        <f t="shared" si="10"/>
        <v>7.2638880000000006</v>
      </c>
    </row>
    <row r="324" spans="24:25" x14ac:dyDescent="0.25">
      <c r="X324" s="21">
        <f t="shared" si="11"/>
        <v>5088</v>
      </c>
      <c r="Y324" s="23">
        <f t="shared" si="10"/>
        <v>7.2847520000000001</v>
      </c>
    </row>
    <row r="325" spans="24:25" x14ac:dyDescent="0.25">
      <c r="X325" s="21">
        <f t="shared" si="11"/>
        <v>5104</v>
      </c>
      <c r="Y325" s="23">
        <f t="shared" si="10"/>
        <v>7.3056160000000006</v>
      </c>
    </row>
    <row r="326" spans="24:25" x14ac:dyDescent="0.25">
      <c r="X326" s="21">
        <f t="shared" si="11"/>
        <v>5120</v>
      </c>
      <c r="Y326" s="23">
        <f t="shared" ref="Y326:Y389" si="12">IF($K$24&gt;0,IF(X326&lt;$K$21,$K$20*X326,IF(X326&lt;$K$24,($K$22*X326)+$K$23,($K$25*X326)+$K$26)),IF(X326&lt;$K$21,$K$20*X326,($K$22*X326)+$K$23))</f>
        <v>7.3264800000000001</v>
      </c>
    </row>
    <row r="327" spans="24:25" x14ac:dyDescent="0.25">
      <c r="X327" s="21">
        <f t="shared" ref="X327:X390" si="13">X326+$AC$5</f>
        <v>5136</v>
      </c>
      <c r="Y327" s="23">
        <f t="shared" si="12"/>
        <v>7.3473440000000005</v>
      </c>
    </row>
    <row r="328" spans="24:25" x14ac:dyDescent="0.25">
      <c r="X328" s="21">
        <f t="shared" si="13"/>
        <v>5152</v>
      </c>
      <c r="Y328" s="23">
        <f t="shared" si="12"/>
        <v>7.368208000000001</v>
      </c>
    </row>
    <row r="329" spans="24:25" x14ac:dyDescent="0.25">
      <c r="X329" s="21">
        <f t="shared" si="13"/>
        <v>5168</v>
      </c>
      <c r="Y329" s="23">
        <f t="shared" si="12"/>
        <v>7.3890720000000005</v>
      </c>
    </row>
    <row r="330" spans="24:25" x14ac:dyDescent="0.25">
      <c r="X330" s="21">
        <f t="shared" si="13"/>
        <v>5184</v>
      </c>
      <c r="Y330" s="23">
        <f t="shared" si="12"/>
        <v>7.409936000000001</v>
      </c>
    </row>
    <row r="331" spans="24:25" x14ac:dyDescent="0.25">
      <c r="X331" s="21">
        <f t="shared" si="13"/>
        <v>5200</v>
      </c>
      <c r="Y331" s="23">
        <f t="shared" si="12"/>
        <v>7.4308000000000005</v>
      </c>
    </row>
    <row r="332" spans="24:25" x14ac:dyDescent="0.25">
      <c r="X332" s="21">
        <f t="shared" si="13"/>
        <v>5216</v>
      </c>
      <c r="Y332" s="23">
        <f t="shared" si="12"/>
        <v>7.451664000000001</v>
      </c>
    </row>
    <row r="333" spans="24:25" x14ac:dyDescent="0.25">
      <c r="X333" s="21">
        <f t="shared" si="13"/>
        <v>5232</v>
      </c>
      <c r="Y333" s="23">
        <f t="shared" si="12"/>
        <v>7.4725280000000005</v>
      </c>
    </row>
    <row r="334" spans="24:25" x14ac:dyDescent="0.25">
      <c r="X334" s="21">
        <f t="shared" si="13"/>
        <v>5248</v>
      </c>
      <c r="Y334" s="23">
        <f t="shared" si="12"/>
        <v>7.4933920000000009</v>
      </c>
    </row>
    <row r="335" spans="24:25" x14ac:dyDescent="0.25">
      <c r="X335" s="21">
        <f t="shared" si="13"/>
        <v>5264</v>
      </c>
      <c r="Y335" s="23">
        <f t="shared" si="12"/>
        <v>7.5142560000000005</v>
      </c>
    </row>
    <row r="336" spans="24:25" x14ac:dyDescent="0.25">
      <c r="X336" s="21">
        <f t="shared" si="13"/>
        <v>5280</v>
      </c>
      <c r="Y336" s="23">
        <f t="shared" si="12"/>
        <v>7.5351200000000009</v>
      </c>
    </row>
    <row r="337" spans="24:25" x14ac:dyDescent="0.25">
      <c r="X337" s="21">
        <f t="shared" si="13"/>
        <v>5296</v>
      </c>
      <c r="Y337" s="23">
        <f t="shared" si="12"/>
        <v>7.5559840000000005</v>
      </c>
    </row>
    <row r="338" spans="24:25" x14ac:dyDescent="0.25">
      <c r="X338" s="21">
        <f t="shared" si="13"/>
        <v>5312</v>
      </c>
      <c r="Y338" s="23">
        <f t="shared" si="12"/>
        <v>7.5768480000000009</v>
      </c>
    </row>
    <row r="339" spans="24:25" x14ac:dyDescent="0.25">
      <c r="X339" s="21">
        <f t="shared" si="13"/>
        <v>5328</v>
      </c>
      <c r="Y339" s="23">
        <f t="shared" si="12"/>
        <v>7.5977120000000005</v>
      </c>
    </row>
    <row r="340" spans="24:25" x14ac:dyDescent="0.25">
      <c r="X340" s="21">
        <f t="shared" si="13"/>
        <v>5344</v>
      </c>
      <c r="Y340" s="23">
        <f t="shared" si="12"/>
        <v>7.6185760000000009</v>
      </c>
    </row>
    <row r="341" spans="24:25" x14ac:dyDescent="0.25">
      <c r="X341" s="21">
        <f t="shared" si="13"/>
        <v>5360</v>
      </c>
      <c r="Y341" s="23">
        <f t="shared" si="12"/>
        <v>7.6394400000000005</v>
      </c>
    </row>
    <row r="342" spans="24:25" x14ac:dyDescent="0.25">
      <c r="X342" s="21">
        <f t="shared" si="13"/>
        <v>5376</v>
      </c>
      <c r="Y342" s="23">
        <f t="shared" si="12"/>
        <v>7.6603040000000009</v>
      </c>
    </row>
    <row r="343" spans="24:25" x14ac:dyDescent="0.25">
      <c r="X343" s="21">
        <f t="shared" si="13"/>
        <v>5392</v>
      </c>
      <c r="Y343" s="23">
        <f t="shared" si="12"/>
        <v>7.6811680000000004</v>
      </c>
    </row>
    <row r="344" spans="24:25" x14ac:dyDescent="0.25">
      <c r="X344" s="21">
        <f t="shared" si="13"/>
        <v>5408</v>
      </c>
      <c r="Y344" s="23">
        <f t="shared" si="12"/>
        <v>7.7020320000000009</v>
      </c>
    </row>
    <row r="345" spans="24:25" x14ac:dyDescent="0.25">
      <c r="X345" s="21">
        <f t="shared" si="13"/>
        <v>5424</v>
      </c>
      <c r="Y345" s="23">
        <f t="shared" si="12"/>
        <v>7.7228960000000004</v>
      </c>
    </row>
    <row r="346" spans="24:25" x14ac:dyDescent="0.25">
      <c r="X346" s="21">
        <f t="shared" si="13"/>
        <v>5440</v>
      </c>
      <c r="Y346" s="23">
        <f t="shared" si="12"/>
        <v>7.7437600000000009</v>
      </c>
    </row>
    <row r="347" spans="24:25" x14ac:dyDescent="0.25">
      <c r="X347" s="21">
        <f t="shared" si="13"/>
        <v>5456</v>
      </c>
      <c r="Y347" s="23">
        <f t="shared" si="12"/>
        <v>7.7646240000000004</v>
      </c>
    </row>
    <row r="348" spans="24:25" x14ac:dyDescent="0.25">
      <c r="X348" s="21">
        <f t="shared" si="13"/>
        <v>5472</v>
      </c>
      <c r="Y348" s="23">
        <f t="shared" si="12"/>
        <v>7.7854880000000009</v>
      </c>
    </row>
    <row r="349" spans="24:25" x14ac:dyDescent="0.25">
      <c r="X349" s="21">
        <f t="shared" si="13"/>
        <v>5488</v>
      </c>
      <c r="Y349" s="23">
        <f t="shared" si="12"/>
        <v>7.8063520000000004</v>
      </c>
    </row>
    <row r="350" spans="24:25" x14ac:dyDescent="0.25">
      <c r="X350" s="21">
        <f t="shared" si="13"/>
        <v>5504</v>
      </c>
      <c r="Y350" s="23">
        <f t="shared" si="12"/>
        <v>7.8272160000000008</v>
      </c>
    </row>
    <row r="351" spans="24:25" x14ac:dyDescent="0.25">
      <c r="X351" s="21">
        <f t="shared" si="13"/>
        <v>5520</v>
      </c>
      <c r="Y351" s="23">
        <f t="shared" si="12"/>
        <v>7.8480800000000004</v>
      </c>
    </row>
    <row r="352" spans="24:25" x14ac:dyDescent="0.25">
      <c r="X352" s="21">
        <f t="shared" si="13"/>
        <v>5536</v>
      </c>
      <c r="Y352" s="23">
        <f t="shared" si="12"/>
        <v>7.8689440000000008</v>
      </c>
    </row>
    <row r="353" spans="24:25" x14ac:dyDescent="0.25">
      <c r="X353" s="21">
        <f t="shared" si="13"/>
        <v>5552</v>
      </c>
      <c r="Y353" s="23">
        <f t="shared" si="12"/>
        <v>7.8898080000000004</v>
      </c>
    </row>
    <row r="354" spans="24:25" x14ac:dyDescent="0.25">
      <c r="X354" s="21">
        <f t="shared" si="13"/>
        <v>5568</v>
      </c>
      <c r="Y354" s="23">
        <f t="shared" si="12"/>
        <v>7.9106720000000008</v>
      </c>
    </row>
    <row r="355" spans="24:25" x14ac:dyDescent="0.25">
      <c r="X355" s="21">
        <f t="shared" si="13"/>
        <v>5584</v>
      </c>
      <c r="Y355" s="23">
        <f t="shared" si="12"/>
        <v>7.9315360000000004</v>
      </c>
    </row>
    <row r="356" spans="24:25" x14ac:dyDescent="0.25">
      <c r="X356" s="21">
        <f t="shared" si="13"/>
        <v>5600</v>
      </c>
      <c r="Y356" s="23">
        <f t="shared" si="12"/>
        <v>7.9524000000000008</v>
      </c>
    </row>
    <row r="357" spans="24:25" x14ac:dyDescent="0.25">
      <c r="X357" s="21">
        <f t="shared" si="13"/>
        <v>5616</v>
      </c>
      <c r="Y357" s="23">
        <f t="shared" si="12"/>
        <v>7.9732640000000004</v>
      </c>
    </row>
    <row r="358" spans="24:25" x14ac:dyDescent="0.25">
      <c r="X358" s="21">
        <f t="shared" si="13"/>
        <v>5632</v>
      </c>
      <c r="Y358" s="23">
        <f t="shared" si="12"/>
        <v>7.9941280000000008</v>
      </c>
    </row>
    <row r="359" spans="24:25" x14ac:dyDescent="0.25">
      <c r="X359" s="21">
        <f t="shared" si="13"/>
        <v>5648</v>
      </c>
      <c r="Y359" s="23">
        <f t="shared" si="12"/>
        <v>8.0149919999999995</v>
      </c>
    </row>
    <row r="360" spans="24:25" x14ac:dyDescent="0.25">
      <c r="X360" s="21">
        <f t="shared" si="13"/>
        <v>5664</v>
      </c>
      <c r="Y360" s="23">
        <f t="shared" si="12"/>
        <v>8.0358560000000008</v>
      </c>
    </row>
    <row r="361" spans="24:25" x14ac:dyDescent="0.25">
      <c r="X361" s="21">
        <f t="shared" si="13"/>
        <v>5680</v>
      </c>
      <c r="Y361" s="23">
        <f t="shared" si="12"/>
        <v>8.0567200000000003</v>
      </c>
    </row>
    <row r="362" spans="24:25" x14ac:dyDescent="0.25">
      <c r="X362" s="21">
        <f t="shared" si="13"/>
        <v>5696</v>
      </c>
      <c r="Y362" s="23">
        <f t="shared" si="12"/>
        <v>8.0775839999999999</v>
      </c>
    </row>
    <row r="363" spans="24:25" x14ac:dyDescent="0.25">
      <c r="X363" s="21">
        <f t="shared" si="13"/>
        <v>5712</v>
      </c>
      <c r="Y363" s="23">
        <f t="shared" si="12"/>
        <v>8.0984479999999994</v>
      </c>
    </row>
    <row r="364" spans="24:25" x14ac:dyDescent="0.25">
      <c r="X364" s="21">
        <f t="shared" si="13"/>
        <v>5728</v>
      </c>
      <c r="Y364" s="23">
        <f t="shared" si="12"/>
        <v>8.1193120000000008</v>
      </c>
    </row>
    <row r="365" spans="24:25" x14ac:dyDescent="0.25">
      <c r="X365" s="21">
        <f t="shared" si="13"/>
        <v>5744</v>
      </c>
      <c r="Y365" s="23">
        <f t="shared" si="12"/>
        <v>8.1401760000000003</v>
      </c>
    </row>
    <row r="366" spans="24:25" x14ac:dyDescent="0.25">
      <c r="X366" s="21">
        <f t="shared" si="13"/>
        <v>5760</v>
      </c>
      <c r="Y366" s="23">
        <f t="shared" si="12"/>
        <v>8.1610399999999998</v>
      </c>
    </row>
    <row r="367" spans="24:25" x14ac:dyDescent="0.25">
      <c r="X367" s="21">
        <f t="shared" si="13"/>
        <v>5776</v>
      </c>
      <c r="Y367" s="23">
        <f t="shared" si="12"/>
        <v>8.1819039999999994</v>
      </c>
    </row>
    <row r="368" spans="24:25" x14ac:dyDescent="0.25">
      <c r="X368" s="21">
        <f t="shared" si="13"/>
        <v>5792</v>
      </c>
      <c r="Y368" s="23">
        <f t="shared" si="12"/>
        <v>8.2027680000000007</v>
      </c>
    </row>
    <row r="369" spans="24:25" x14ac:dyDescent="0.25">
      <c r="X369" s="21">
        <f t="shared" si="13"/>
        <v>5808</v>
      </c>
      <c r="Y369" s="23">
        <f t="shared" si="12"/>
        <v>8.2236320000000003</v>
      </c>
    </row>
    <row r="370" spans="24:25" x14ac:dyDescent="0.25">
      <c r="X370" s="21">
        <f t="shared" si="13"/>
        <v>5824</v>
      </c>
      <c r="Y370" s="23">
        <f t="shared" si="12"/>
        <v>8.2444959999999998</v>
      </c>
    </row>
    <row r="371" spans="24:25" x14ac:dyDescent="0.25">
      <c r="X371" s="21">
        <f t="shared" si="13"/>
        <v>5840</v>
      </c>
      <c r="Y371" s="23">
        <f t="shared" si="12"/>
        <v>8.2653599999999994</v>
      </c>
    </row>
    <row r="372" spans="24:25" x14ac:dyDescent="0.25">
      <c r="X372" s="21">
        <f t="shared" si="13"/>
        <v>5856</v>
      </c>
      <c r="Y372" s="23">
        <f t="shared" si="12"/>
        <v>8.2862240000000007</v>
      </c>
    </row>
    <row r="373" spans="24:25" x14ac:dyDescent="0.25">
      <c r="X373" s="21">
        <f t="shared" si="13"/>
        <v>5872</v>
      </c>
      <c r="Y373" s="23">
        <f t="shared" si="12"/>
        <v>8.3070880000000002</v>
      </c>
    </row>
    <row r="374" spans="24:25" x14ac:dyDescent="0.25">
      <c r="X374" s="21">
        <f t="shared" si="13"/>
        <v>5888</v>
      </c>
      <c r="Y374" s="23">
        <f t="shared" si="12"/>
        <v>8.3279519999999998</v>
      </c>
    </row>
    <row r="375" spans="24:25" x14ac:dyDescent="0.25">
      <c r="X375" s="21">
        <f t="shared" si="13"/>
        <v>5904</v>
      </c>
      <c r="Y375" s="23">
        <f t="shared" si="12"/>
        <v>8.3488159999999993</v>
      </c>
    </row>
    <row r="376" spans="24:25" x14ac:dyDescent="0.25">
      <c r="X376" s="21">
        <f t="shared" si="13"/>
        <v>5920</v>
      </c>
      <c r="Y376" s="23">
        <f t="shared" si="12"/>
        <v>8.3696800000000007</v>
      </c>
    </row>
    <row r="377" spans="24:25" x14ac:dyDescent="0.25">
      <c r="X377" s="21">
        <f t="shared" si="13"/>
        <v>5936</v>
      </c>
      <c r="Y377" s="23">
        <f t="shared" si="12"/>
        <v>8.3905440000000002</v>
      </c>
    </row>
    <row r="378" spans="24:25" x14ac:dyDescent="0.25">
      <c r="X378" s="21">
        <f t="shared" si="13"/>
        <v>5952</v>
      </c>
      <c r="Y378" s="23">
        <f t="shared" si="12"/>
        <v>8.4114079999999998</v>
      </c>
    </row>
    <row r="379" spans="24:25" x14ac:dyDescent="0.25">
      <c r="X379" s="21">
        <f t="shared" si="13"/>
        <v>5968</v>
      </c>
      <c r="Y379" s="23">
        <f t="shared" si="12"/>
        <v>8.4322719999999993</v>
      </c>
    </row>
    <row r="380" spans="24:25" x14ac:dyDescent="0.25">
      <c r="X380" s="21">
        <f t="shared" si="13"/>
        <v>5984</v>
      </c>
      <c r="Y380" s="23">
        <f t="shared" si="12"/>
        <v>8.4531360000000006</v>
      </c>
    </row>
    <row r="381" spans="24:25" x14ac:dyDescent="0.25">
      <c r="X381" s="21">
        <f t="shared" si="13"/>
        <v>6000</v>
      </c>
      <c r="Y381" s="23">
        <f t="shared" si="12"/>
        <v>8.4740000000000002</v>
      </c>
    </row>
    <row r="382" spans="24:25" x14ac:dyDescent="0.25">
      <c r="X382" s="21">
        <f t="shared" si="13"/>
        <v>6016</v>
      </c>
      <c r="Y382" s="23">
        <f t="shared" si="12"/>
        <v>8.4948639999999997</v>
      </c>
    </row>
    <row r="383" spans="24:25" x14ac:dyDescent="0.25">
      <c r="X383" s="21">
        <f t="shared" si="13"/>
        <v>6032</v>
      </c>
      <c r="Y383" s="23">
        <f t="shared" si="12"/>
        <v>8.5157279999999993</v>
      </c>
    </row>
    <row r="384" spans="24:25" x14ac:dyDescent="0.25">
      <c r="X384" s="21">
        <f t="shared" si="13"/>
        <v>6048</v>
      </c>
      <c r="Y384" s="23">
        <f t="shared" si="12"/>
        <v>8.5365920000000006</v>
      </c>
    </row>
    <row r="385" spans="24:25" x14ac:dyDescent="0.25">
      <c r="X385" s="21">
        <f t="shared" si="13"/>
        <v>6064</v>
      </c>
      <c r="Y385" s="23">
        <f t="shared" si="12"/>
        <v>8.5574560000000002</v>
      </c>
    </row>
    <row r="386" spans="24:25" x14ac:dyDescent="0.25">
      <c r="X386" s="21">
        <f t="shared" si="13"/>
        <v>6080</v>
      </c>
      <c r="Y386" s="23">
        <f t="shared" si="12"/>
        <v>8.5783199999999997</v>
      </c>
    </row>
    <row r="387" spans="24:25" x14ac:dyDescent="0.25">
      <c r="X387" s="21">
        <f t="shared" si="13"/>
        <v>6096</v>
      </c>
      <c r="Y387" s="23">
        <f t="shared" si="12"/>
        <v>8.5991839999999993</v>
      </c>
    </row>
    <row r="388" spans="24:25" x14ac:dyDescent="0.25">
      <c r="X388" s="21">
        <f t="shared" si="13"/>
        <v>6112</v>
      </c>
      <c r="Y388" s="23">
        <f t="shared" si="12"/>
        <v>8.6200480000000006</v>
      </c>
    </row>
    <row r="389" spans="24:25" x14ac:dyDescent="0.25">
      <c r="X389" s="21">
        <f t="shared" si="13"/>
        <v>6128</v>
      </c>
      <c r="Y389" s="23">
        <f t="shared" si="12"/>
        <v>8.6409120000000001</v>
      </c>
    </row>
    <row r="390" spans="24:25" x14ac:dyDescent="0.25">
      <c r="X390" s="21">
        <f t="shared" si="13"/>
        <v>6144</v>
      </c>
      <c r="Y390" s="23">
        <f t="shared" ref="Y390:Y453" si="14">IF($K$24&gt;0,IF(X390&lt;$K$21,$K$20*X390,IF(X390&lt;$K$24,($K$22*X390)+$K$23,($K$25*X390)+$K$26)),IF(X390&lt;$K$21,$K$20*X390,($K$22*X390)+$K$23))</f>
        <v>8.6617760000000015</v>
      </c>
    </row>
    <row r="391" spans="24:25" x14ac:dyDescent="0.25">
      <c r="X391" s="21">
        <f t="shared" ref="X391:X454" si="15">X390+$AC$5</f>
        <v>6160</v>
      </c>
      <c r="Y391" s="23">
        <f t="shared" si="14"/>
        <v>8.682640000000001</v>
      </c>
    </row>
    <row r="392" spans="24:25" x14ac:dyDescent="0.25">
      <c r="X392" s="21">
        <f t="shared" si="15"/>
        <v>6176</v>
      </c>
      <c r="Y392" s="23">
        <f t="shared" si="14"/>
        <v>8.7035040000000006</v>
      </c>
    </row>
    <row r="393" spans="24:25" x14ac:dyDescent="0.25">
      <c r="X393" s="21">
        <f t="shared" si="15"/>
        <v>6192</v>
      </c>
      <c r="Y393" s="23">
        <f t="shared" si="14"/>
        <v>8.7243680000000001</v>
      </c>
    </row>
    <row r="394" spans="24:25" x14ac:dyDescent="0.25">
      <c r="X394" s="21">
        <f t="shared" si="15"/>
        <v>6208</v>
      </c>
      <c r="Y394" s="23">
        <f t="shared" si="14"/>
        <v>8.7452320000000014</v>
      </c>
    </row>
    <row r="395" spans="24:25" x14ac:dyDescent="0.25">
      <c r="X395" s="21">
        <f t="shared" si="15"/>
        <v>6224</v>
      </c>
      <c r="Y395" s="23">
        <f t="shared" si="14"/>
        <v>8.766096000000001</v>
      </c>
    </row>
    <row r="396" spans="24:25" x14ac:dyDescent="0.25">
      <c r="X396" s="21">
        <f t="shared" si="15"/>
        <v>6240</v>
      </c>
      <c r="Y396" s="23">
        <f t="shared" si="14"/>
        <v>8.7869600000000005</v>
      </c>
    </row>
    <row r="397" spans="24:25" x14ac:dyDescent="0.25">
      <c r="X397" s="21">
        <f t="shared" si="15"/>
        <v>6256</v>
      </c>
      <c r="Y397" s="23">
        <f t="shared" si="14"/>
        <v>8.8078240000000001</v>
      </c>
    </row>
    <row r="398" spans="24:25" x14ac:dyDescent="0.25">
      <c r="X398" s="21">
        <f t="shared" si="15"/>
        <v>6272</v>
      </c>
      <c r="Y398" s="23">
        <f t="shared" si="14"/>
        <v>8.8286880000000014</v>
      </c>
    </row>
    <row r="399" spans="24:25" x14ac:dyDescent="0.25">
      <c r="X399" s="21">
        <f t="shared" si="15"/>
        <v>6288</v>
      </c>
      <c r="Y399" s="23">
        <f t="shared" si="14"/>
        <v>8.849552000000001</v>
      </c>
    </row>
    <row r="400" spans="24:25" x14ac:dyDescent="0.25">
      <c r="X400" s="21">
        <f t="shared" si="15"/>
        <v>6304</v>
      </c>
      <c r="Y400" s="23">
        <f t="shared" si="14"/>
        <v>8.8704160000000005</v>
      </c>
    </row>
    <row r="401" spans="24:25" x14ac:dyDescent="0.25">
      <c r="X401" s="21">
        <f t="shared" si="15"/>
        <v>6320</v>
      </c>
      <c r="Y401" s="23">
        <f t="shared" si="14"/>
        <v>8.8912800000000001</v>
      </c>
    </row>
    <row r="402" spans="24:25" x14ac:dyDescent="0.25">
      <c r="X402" s="21">
        <f t="shared" si="15"/>
        <v>6336</v>
      </c>
      <c r="Y402" s="23">
        <f t="shared" si="14"/>
        <v>8.9121440000000014</v>
      </c>
    </row>
    <row r="403" spans="24:25" x14ac:dyDescent="0.25">
      <c r="X403" s="21">
        <f t="shared" si="15"/>
        <v>6352</v>
      </c>
      <c r="Y403" s="23">
        <f t="shared" si="14"/>
        <v>8.9330080000000009</v>
      </c>
    </row>
    <row r="404" spans="24:25" x14ac:dyDescent="0.25">
      <c r="X404" s="21">
        <f t="shared" si="15"/>
        <v>6368</v>
      </c>
      <c r="Y404" s="23">
        <f t="shared" si="14"/>
        <v>8.9538720000000005</v>
      </c>
    </row>
    <row r="405" spans="24:25" x14ac:dyDescent="0.25">
      <c r="X405" s="21">
        <f t="shared" si="15"/>
        <v>6384</v>
      </c>
      <c r="Y405" s="23">
        <f t="shared" si="14"/>
        <v>8.974736</v>
      </c>
    </row>
    <row r="406" spans="24:25" x14ac:dyDescent="0.25">
      <c r="X406" s="21">
        <f t="shared" si="15"/>
        <v>6400</v>
      </c>
      <c r="Y406" s="23">
        <f t="shared" si="14"/>
        <v>8.9956000000000014</v>
      </c>
    </row>
    <row r="407" spans="24:25" x14ac:dyDescent="0.25">
      <c r="X407" s="21">
        <f t="shared" si="15"/>
        <v>6416</v>
      </c>
      <c r="Y407" s="23">
        <f t="shared" si="14"/>
        <v>9.0164640000000009</v>
      </c>
    </row>
    <row r="408" spans="24:25" x14ac:dyDescent="0.25">
      <c r="X408" s="21">
        <f t="shared" si="15"/>
        <v>6432</v>
      </c>
      <c r="Y408" s="23">
        <f t="shared" si="14"/>
        <v>9.0373280000000005</v>
      </c>
    </row>
    <row r="409" spans="24:25" x14ac:dyDescent="0.25">
      <c r="X409" s="21">
        <f t="shared" si="15"/>
        <v>6448</v>
      </c>
      <c r="Y409" s="23">
        <f t="shared" si="14"/>
        <v>9.058192</v>
      </c>
    </row>
    <row r="410" spans="24:25" x14ac:dyDescent="0.25">
      <c r="X410" s="21">
        <f t="shared" si="15"/>
        <v>6464</v>
      </c>
      <c r="Y410" s="23">
        <f t="shared" si="14"/>
        <v>9.0790560000000013</v>
      </c>
    </row>
    <row r="411" spans="24:25" x14ac:dyDescent="0.25">
      <c r="X411" s="21">
        <f t="shared" si="15"/>
        <v>6480</v>
      </c>
      <c r="Y411" s="23">
        <f t="shared" si="14"/>
        <v>9.0999200000000009</v>
      </c>
    </row>
    <row r="412" spans="24:25" x14ac:dyDescent="0.25">
      <c r="X412" s="21">
        <f t="shared" si="15"/>
        <v>6496</v>
      </c>
      <c r="Y412" s="23">
        <f t="shared" si="14"/>
        <v>9.1207840000000004</v>
      </c>
    </row>
    <row r="413" spans="24:25" x14ac:dyDescent="0.25">
      <c r="X413" s="21">
        <f t="shared" si="15"/>
        <v>6512</v>
      </c>
      <c r="Y413" s="23">
        <f t="shared" si="14"/>
        <v>9.141648</v>
      </c>
    </row>
    <row r="414" spans="24:25" x14ac:dyDescent="0.25">
      <c r="X414" s="21">
        <f t="shared" si="15"/>
        <v>6528</v>
      </c>
      <c r="Y414" s="23">
        <f t="shared" si="14"/>
        <v>9.1625120000000013</v>
      </c>
    </row>
    <row r="415" spans="24:25" x14ac:dyDescent="0.25">
      <c r="X415" s="21">
        <f t="shared" si="15"/>
        <v>6544</v>
      </c>
      <c r="Y415" s="23">
        <f t="shared" si="14"/>
        <v>9.1833760000000009</v>
      </c>
    </row>
    <row r="416" spans="24:25" x14ac:dyDescent="0.25">
      <c r="X416" s="21">
        <f t="shared" si="15"/>
        <v>6560</v>
      </c>
      <c r="Y416" s="23">
        <f t="shared" si="14"/>
        <v>9.2042400000000004</v>
      </c>
    </row>
    <row r="417" spans="24:25" x14ac:dyDescent="0.25">
      <c r="X417" s="21">
        <f t="shared" si="15"/>
        <v>6576</v>
      </c>
      <c r="Y417" s="23">
        <f t="shared" si="14"/>
        <v>9.225104</v>
      </c>
    </row>
    <row r="418" spans="24:25" x14ac:dyDescent="0.25">
      <c r="X418" s="21">
        <f t="shared" si="15"/>
        <v>6592</v>
      </c>
      <c r="Y418" s="23">
        <f t="shared" si="14"/>
        <v>9.2459680000000013</v>
      </c>
    </row>
    <row r="419" spans="24:25" x14ac:dyDescent="0.25">
      <c r="X419" s="21">
        <f t="shared" si="15"/>
        <v>6608</v>
      </c>
      <c r="Y419" s="23">
        <f t="shared" si="14"/>
        <v>9.2668320000000008</v>
      </c>
    </row>
    <row r="420" spans="24:25" x14ac:dyDescent="0.25">
      <c r="X420" s="21">
        <f t="shared" si="15"/>
        <v>6624</v>
      </c>
      <c r="Y420" s="23">
        <f t="shared" si="14"/>
        <v>9.2876960000000004</v>
      </c>
    </row>
    <row r="421" spans="24:25" x14ac:dyDescent="0.25">
      <c r="X421" s="21">
        <f t="shared" si="15"/>
        <v>6640</v>
      </c>
      <c r="Y421" s="23">
        <f t="shared" si="14"/>
        <v>9.3085599999999999</v>
      </c>
    </row>
    <row r="422" spans="24:25" x14ac:dyDescent="0.25">
      <c r="X422" s="21">
        <f t="shared" si="15"/>
        <v>6656</v>
      </c>
      <c r="Y422" s="23">
        <f t="shared" si="14"/>
        <v>9.3294240000000013</v>
      </c>
    </row>
    <row r="423" spans="24:25" x14ac:dyDescent="0.25">
      <c r="X423" s="21">
        <f t="shared" si="15"/>
        <v>6672</v>
      </c>
      <c r="Y423" s="23">
        <f t="shared" si="14"/>
        <v>9.3502880000000008</v>
      </c>
    </row>
    <row r="424" spans="24:25" x14ac:dyDescent="0.25">
      <c r="X424" s="21">
        <f t="shared" si="15"/>
        <v>6688</v>
      </c>
      <c r="Y424" s="23">
        <f t="shared" si="14"/>
        <v>9.3711520000000004</v>
      </c>
    </row>
    <row r="425" spans="24:25" x14ac:dyDescent="0.25">
      <c r="X425" s="21">
        <f t="shared" si="15"/>
        <v>6704</v>
      </c>
      <c r="Y425" s="23">
        <f t="shared" si="14"/>
        <v>9.3920159999999999</v>
      </c>
    </row>
    <row r="426" spans="24:25" x14ac:dyDescent="0.25">
      <c r="X426" s="21">
        <f t="shared" si="15"/>
        <v>6720</v>
      </c>
      <c r="Y426" s="23">
        <f t="shared" si="14"/>
        <v>9.4128800000000012</v>
      </c>
    </row>
    <row r="427" spans="24:25" x14ac:dyDescent="0.25">
      <c r="X427" s="21">
        <f t="shared" si="15"/>
        <v>6736</v>
      </c>
      <c r="Y427" s="23">
        <f t="shared" si="14"/>
        <v>9.4337440000000008</v>
      </c>
    </row>
    <row r="428" spans="24:25" x14ac:dyDescent="0.25">
      <c r="X428" s="21">
        <f t="shared" si="15"/>
        <v>6752</v>
      </c>
      <c r="Y428" s="23">
        <f t="shared" si="14"/>
        <v>9.4546080000000003</v>
      </c>
    </row>
    <row r="429" spans="24:25" x14ac:dyDescent="0.25">
      <c r="X429" s="21">
        <f t="shared" si="15"/>
        <v>6768</v>
      </c>
      <c r="Y429" s="23">
        <f t="shared" si="14"/>
        <v>9.4754719999999999</v>
      </c>
    </row>
    <row r="430" spans="24:25" x14ac:dyDescent="0.25">
      <c r="X430" s="21">
        <f t="shared" si="15"/>
        <v>6784</v>
      </c>
      <c r="Y430" s="23">
        <f t="shared" si="14"/>
        <v>9.4963360000000012</v>
      </c>
    </row>
    <row r="431" spans="24:25" x14ac:dyDescent="0.25">
      <c r="X431" s="21">
        <f t="shared" si="15"/>
        <v>6800</v>
      </c>
      <c r="Y431" s="23">
        <f t="shared" si="14"/>
        <v>9.5172000000000008</v>
      </c>
    </row>
    <row r="432" spans="24:25" x14ac:dyDescent="0.25">
      <c r="X432" s="21">
        <f t="shared" si="15"/>
        <v>6816</v>
      </c>
      <c r="Y432" s="23">
        <f t="shared" si="14"/>
        <v>9.5380640000000003</v>
      </c>
    </row>
    <row r="433" spans="24:25" x14ac:dyDescent="0.25">
      <c r="X433" s="21">
        <f t="shared" si="15"/>
        <v>6832</v>
      </c>
      <c r="Y433" s="23">
        <f t="shared" si="14"/>
        <v>9.5589279999999999</v>
      </c>
    </row>
    <row r="434" spans="24:25" x14ac:dyDescent="0.25">
      <c r="X434" s="21">
        <f t="shared" si="15"/>
        <v>6848</v>
      </c>
      <c r="Y434" s="23">
        <f t="shared" si="14"/>
        <v>9.5797920000000012</v>
      </c>
    </row>
    <row r="435" spans="24:25" x14ac:dyDescent="0.25">
      <c r="X435" s="21">
        <f t="shared" si="15"/>
        <v>6864</v>
      </c>
      <c r="Y435" s="23">
        <f t="shared" si="14"/>
        <v>9.6006560000000007</v>
      </c>
    </row>
    <row r="436" spans="24:25" x14ac:dyDescent="0.25">
      <c r="X436" s="21">
        <f t="shared" si="15"/>
        <v>6880</v>
      </c>
      <c r="Y436" s="23">
        <f t="shared" si="14"/>
        <v>9.6215200000000003</v>
      </c>
    </row>
    <row r="437" spans="24:25" x14ac:dyDescent="0.25">
      <c r="X437" s="21">
        <f t="shared" si="15"/>
        <v>6896</v>
      </c>
      <c r="Y437" s="23">
        <f t="shared" si="14"/>
        <v>9.6423839999999998</v>
      </c>
    </row>
    <row r="438" spans="24:25" x14ac:dyDescent="0.25">
      <c r="X438" s="21">
        <f t="shared" si="15"/>
        <v>6912</v>
      </c>
      <c r="Y438" s="23">
        <f t="shared" si="14"/>
        <v>9.6632480000000012</v>
      </c>
    </row>
    <row r="439" spans="24:25" x14ac:dyDescent="0.25">
      <c r="X439" s="21">
        <f t="shared" si="15"/>
        <v>6928</v>
      </c>
      <c r="Y439" s="23">
        <f t="shared" si="14"/>
        <v>9.6841120000000007</v>
      </c>
    </row>
    <row r="440" spans="24:25" x14ac:dyDescent="0.25">
      <c r="X440" s="21">
        <f t="shared" si="15"/>
        <v>6944</v>
      </c>
      <c r="Y440" s="23">
        <f t="shared" si="14"/>
        <v>9.7049760000000003</v>
      </c>
    </row>
    <row r="441" spans="24:25" x14ac:dyDescent="0.25">
      <c r="X441" s="21">
        <f t="shared" si="15"/>
        <v>6960</v>
      </c>
      <c r="Y441" s="23">
        <f t="shared" si="14"/>
        <v>9.7258399999999998</v>
      </c>
    </row>
    <row r="442" spans="24:25" x14ac:dyDescent="0.25">
      <c r="X442" s="21">
        <f t="shared" si="15"/>
        <v>6976</v>
      </c>
      <c r="Y442" s="23">
        <f t="shared" si="14"/>
        <v>9.7467040000000011</v>
      </c>
    </row>
    <row r="443" spans="24:25" x14ac:dyDescent="0.25">
      <c r="X443" s="21">
        <f t="shared" si="15"/>
        <v>6992</v>
      </c>
      <c r="Y443" s="23">
        <f t="shared" si="14"/>
        <v>9.7675680000000007</v>
      </c>
    </row>
    <row r="444" spans="24:25" x14ac:dyDescent="0.25">
      <c r="X444" s="21">
        <f t="shared" si="15"/>
        <v>7008</v>
      </c>
      <c r="Y444" s="23">
        <f t="shared" si="14"/>
        <v>9.7884320000000002</v>
      </c>
    </row>
    <row r="445" spans="24:25" x14ac:dyDescent="0.25">
      <c r="X445" s="21">
        <f t="shared" si="15"/>
        <v>7024</v>
      </c>
      <c r="Y445" s="23">
        <f t="shared" si="14"/>
        <v>9.8092959999999998</v>
      </c>
    </row>
    <row r="446" spans="24:25" x14ac:dyDescent="0.25">
      <c r="X446" s="21">
        <f t="shared" si="15"/>
        <v>7040</v>
      </c>
      <c r="Y446" s="23">
        <f t="shared" si="14"/>
        <v>9.8301600000000011</v>
      </c>
    </row>
    <row r="447" spans="24:25" x14ac:dyDescent="0.25">
      <c r="X447" s="21">
        <f t="shared" si="15"/>
        <v>7056</v>
      </c>
      <c r="Y447" s="23">
        <f t="shared" si="14"/>
        <v>9.8510240000000007</v>
      </c>
    </row>
    <row r="448" spans="24:25" x14ac:dyDescent="0.25">
      <c r="X448" s="21">
        <f t="shared" si="15"/>
        <v>7072</v>
      </c>
      <c r="Y448" s="23">
        <f t="shared" si="14"/>
        <v>9.8718880000000002</v>
      </c>
    </row>
    <row r="449" spans="24:25" x14ac:dyDescent="0.25">
      <c r="X449" s="21">
        <f t="shared" si="15"/>
        <v>7088</v>
      </c>
      <c r="Y449" s="23">
        <f t="shared" si="14"/>
        <v>9.8927519999999998</v>
      </c>
    </row>
    <row r="450" spans="24:25" x14ac:dyDescent="0.25">
      <c r="X450" s="21">
        <f t="shared" si="15"/>
        <v>7104</v>
      </c>
      <c r="Y450" s="23">
        <f t="shared" si="14"/>
        <v>9.9136160000000011</v>
      </c>
    </row>
    <row r="451" spans="24:25" x14ac:dyDescent="0.25">
      <c r="X451" s="21">
        <f t="shared" si="15"/>
        <v>7120</v>
      </c>
      <c r="Y451" s="23">
        <f t="shared" si="14"/>
        <v>9.9344800000000006</v>
      </c>
    </row>
    <row r="452" spans="24:25" x14ac:dyDescent="0.25">
      <c r="X452" s="21">
        <f t="shared" si="15"/>
        <v>7136</v>
      </c>
      <c r="Y452" s="23">
        <f t="shared" si="14"/>
        <v>9.9553440000000002</v>
      </c>
    </row>
    <row r="453" spans="24:25" x14ac:dyDescent="0.25">
      <c r="X453" s="21">
        <f t="shared" si="15"/>
        <v>7152</v>
      </c>
      <c r="Y453" s="23">
        <f t="shared" si="14"/>
        <v>9.9762079999999997</v>
      </c>
    </row>
    <row r="454" spans="24:25" x14ac:dyDescent="0.25">
      <c r="X454" s="21">
        <f t="shared" si="15"/>
        <v>7168</v>
      </c>
      <c r="Y454" s="23">
        <f t="shared" ref="Y454:Y506" si="16">IF($K$24&gt;0,IF(X454&lt;$K$21,$K$20*X454,IF(X454&lt;$K$24,($K$22*X454)+$K$23,($K$25*X454)+$K$26)),IF(X454&lt;$K$21,$K$20*X454,($K$22*X454)+$K$23))</f>
        <v>9.9970720000000011</v>
      </c>
    </row>
    <row r="455" spans="24:25" x14ac:dyDescent="0.25">
      <c r="X455" s="21">
        <f t="shared" ref="X455:X506" si="17">X454+$AC$5</f>
        <v>7184</v>
      </c>
      <c r="Y455" s="23">
        <f t="shared" si="16"/>
        <v>10.017936000000001</v>
      </c>
    </row>
    <row r="456" spans="24:25" x14ac:dyDescent="0.25">
      <c r="X456" s="21">
        <f t="shared" si="17"/>
        <v>7200</v>
      </c>
      <c r="Y456" s="23">
        <f t="shared" si="16"/>
        <v>10.0388</v>
      </c>
    </row>
    <row r="457" spans="24:25" x14ac:dyDescent="0.25">
      <c r="X457" s="21">
        <f t="shared" si="17"/>
        <v>7216</v>
      </c>
      <c r="Y457" s="23">
        <f t="shared" si="16"/>
        <v>10.059664000000001</v>
      </c>
    </row>
    <row r="458" spans="24:25" x14ac:dyDescent="0.25">
      <c r="X458" s="21">
        <f t="shared" si="17"/>
        <v>7232</v>
      </c>
      <c r="Y458" s="23">
        <f t="shared" si="16"/>
        <v>10.080528000000001</v>
      </c>
    </row>
    <row r="459" spans="24:25" x14ac:dyDescent="0.25">
      <c r="X459" s="21">
        <f t="shared" si="17"/>
        <v>7248</v>
      </c>
      <c r="Y459" s="23">
        <f t="shared" si="16"/>
        <v>10.101392000000001</v>
      </c>
    </row>
    <row r="460" spans="24:25" x14ac:dyDescent="0.25">
      <c r="X460" s="21">
        <f t="shared" si="17"/>
        <v>7264</v>
      </c>
      <c r="Y460" s="23">
        <f t="shared" si="16"/>
        <v>10.122256</v>
      </c>
    </row>
    <row r="461" spans="24:25" x14ac:dyDescent="0.25">
      <c r="X461" s="21">
        <f t="shared" si="17"/>
        <v>7280</v>
      </c>
      <c r="Y461" s="23">
        <f t="shared" si="16"/>
        <v>10.143120000000001</v>
      </c>
    </row>
    <row r="462" spans="24:25" x14ac:dyDescent="0.25">
      <c r="X462" s="21">
        <f t="shared" si="17"/>
        <v>7296</v>
      </c>
      <c r="Y462" s="23">
        <f t="shared" si="16"/>
        <v>10.163984000000001</v>
      </c>
    </row>
    <row r="463" spans="24:25" x14ac:dyDescent="0.25">
      <c r="X463" s="21">
        <f t="shared" si="17"/>
        <v>7312</v>
      </c>
      <c r="Y463" s="23">
        <f t="shared" si="16"/>
        <v>10.184848000000001</v>
      </c>
    </row>
    <row r="464" spans="24:25" x14ac:dyDescent="0.25">
      <c r="X464" s="21">
        <f t="shared" si="17"/>
        <v>7328</v>
      </c>
      <c r="Y464" s="23">
        <f t="shared" si="16"/>
        <v>10.205712</v>
      </c>
    </row>
    <row r="465" spans="24:25" x14ac:dyDescent="0.25">
      <c r="X465" s="21">
        <f t="shared" si="17"/>
        <v>7344</v>
      </c>
      <c r="Y465" s="23">
        <f t="shared" si="16"/>
        <v>10.226576000000001</v>
      </c>
    </row>
    <row r="466" spans="24:25" x14ac:dyDescent="0.25">
      <c r="X466" s="21">
        <f t="shared" si="17"/>
        <v>7360</v>
      </c>
      <c r="Y466" s="23">
        <f t="shared" si="16"/>
        <v>10.247440000000001</v>
      </c>
    </row>
    <row r="467" spans="24:25" x14ac:dyDescent="0.25">
      <c r="X467" s="21">
        <f t="shared" si="17"/>
        <v>7376</v>
      </c>
      <c r="Y467" s="23">
        <f t="shared" si="16"/>
        <v>10.268304000000001</v>
      </c>
    </row>
    <row r="468" spans="24:25" x14ac:dyDescent="0.25">
      <c r="X468" s="21">
        <f t="shared" si="17"/>
        <v>7392</v>
      </c>
      <c r="Y468" s="23">
        <f t="shared" si="16"/>
        <v>10.289168</v>
      </c>
    </row>
    <row r="469" spans="24:25" x14ac:dyDescent="0.25">
      <c r="X469" s="21">
        <f t="shared" si="17"/>
        <v>7408</v>
      </c>
      <c r="Y469" s="23">
        <f t="shared" si="16"/>
        <v>10.310032000000001</v>
      </c>
    </row>
    <row r="470" spans="24:25" x14ac:dyDescent="0.25">
      <c r="X470" s="21">
        <f t="shared" si="17"/>
        <v>7424</v>
      </c>
      <c r="Y470" s="23">
        <f t="shared" si="16"/>
        <v>10.330896000000001</v>
      </c>
    </row>
    <row r="471" spans="24:25" x14ac:dyDescent="0.25">
      <c r="X471" s="21">
        <f t="shared" si="17"/>
        <v>7440</v>
      </c>
      <c r="Y471" s="23">
        <f t="shared" si="16"/>
        <v>10.351760000000001</v>
      </c>
    </row>
    <row r="472" spans="24:25" x14ac:dyDescent="0.25">
      <c r="X472" s="21">
        <f t="shared" si="17"/>
        <v>7456</v>
      </c>
      <c r="Y472" s="23">
        <f t="shared" si="16"/>
        <v>10.372624</v>
      </c>
    </row>
    <row r="473" spans="24:25" x14ac:dyDescent="0.25">
      <c r="X473" s="21">
        <f t="shared" si="17"/>
        <v>7472</v>
      </c>
      <c r="Y473" s="23">
        <f t="shared" si="16"/>
        <v>10.393488000000001</v>
      </c>
    </row>
    <row r="474" spans="24:25" x14ac:dyDescent="0.25">
      <c r="X474" s="21">
        <f t="shared" si="17"/>
        <v>7488</v>
      </c>
      <c r="Y474" s="23">
        <f t="shared" si="16"/>
        <v>10.414352000000001</v>
      </c>
    </row>
    <row r="475" spans="24:25" x14ac:dyDescent="0.25">
      <c r="X475" s="21">
        <f t="shared" si="17"/>
        <v>7504</v>
      </c>
      <c r="Y475" s="23">
        <f t="shared" si="16"/>
        <v>10.435216</v>
      </c>
    </row>
    <row r="476" spans="24:25" x14ac:dyDescent="0.25">
      <c r="X476" s="21">
        <f t="shared" si="17"/>
        <v>7520</v>
      </c>
      <c r="Y476" s="23">
        <f t="shared" si="16"/>
        <v>10.45608</v>
      </c>
    </row>
    <row r="477" spans="24:25" x14ac:dyDescent="0.25">
      <c r="X477" s="21">
        <f t="shared" si="17"/>
        <v>7536</v>
      </c>
      <c r="Y477" s="23">
        <f t="shared" si="16"/>
        <v>10.476944000000001</v>
      </c>
    </row>
    <row r="478" spans="24:25" x14ac:dyDescent="0.25">
      <c r="X478" s="21">
        <f t="shared" si="17"/>
        <v>7552</v>
      </c>
      <c r="Y478" s="23">
        <f t="shared" si="16"/>
        <v>10.497808000000001</v>
      </c>
    </row>
    <row r="479" spans="24:25" x14ac:dyDescent="0.25">
      <c r="X479" s="21">
        <f t="shared" si="17"/>
        <v>7568</v>
      </c>
      <c r="Y479" s="23">
        <f t="shared" si="16"/>
        <v>10.518672</v>
      </c>
    </row>
    <row r="480" spans="24:25" x14ac:dyDescent="0.25">
      <c r="X480" s="21">
        <f t="shared" si="17"/>
        <v>7584</v>
      </c>
      <c r="Y480" s="23">
        <f t="shared" si="16"/>
        <v>10.539536</v>
      </c>
    </row>
    <row r="481" spans="24:25" x14ac:dyDescent="0.25">
      <c r="X481" s="21">
        <f t="shared" si="17"/>
        <v>7600</v>
      </c>
      <c r="Y481" s="23">
        <f t="shared" si="16"/>
        <v>10.560400000000001</v>
      </c>
    </row>
    <row r="482" spans="24:25" x14ac:dyDescent="0.25">
      <c r="X482" s="21">
        <f t="shared" si="17"/>
        <v>7616</v>
      </c>
      <c r="Y482" s="23">
        <f t="shared" si="16"/>
        <v>10.581264000000001</v>
      </c>
    </row>
    <row r="483" spans="24:25" x14ac:dyDescent="0.25">
      <c r="X483" s="21">
        <f t="shared" si="17"/>
        <v>7632</v>
      </c>
      <c r="Y483" s="23">
        <f t="shared" si="16"/>
        <v>10.602128</v>
      </c>
    </row>
    <row r="484" spans="24:25" x14ac:dyDescent="0.25">
      <c r="X484" s="21">
        <f t="shared" si="17"/>
        <v>7648</v>
      </c>
      <c r="Y484" s="23">
        <f t="shared" si="16"/>
        <v>10.622992</v>
      </c>
    </row>
    <row r="485" spans="24:25" x14ac:dyDescent="0.25">
      <c r="X485" s="21">
        <f t="shared" si="17"/>
        <v>7664</v>
      </c>
      <c r="Y485" s="23">
        <f t="shared" si="16"/>
        <v>10.643856000000001</v>
      </c>
    </row>
    <row r="486" spans="24:25" x14ac:dyDescent="0.25">
      <c r="X486" s="21">
        <f t="shared" si="17"/>
        <v>7680</v>
      </c>
      <c r="Y486" s="23">
        <f t="shared" si="16"/>
        <v>10.664720000000001</v>
      </c>
    </row>
    <row r="487" spans="24:25" x14ac:dyDescent="0.25">
      <c r="X487" s="21">
        <f t="shared" si="17"/>
        <v>7696</v>
      </c>
      <c r="Y487" s="23">
        <f t="shared" si="16"/>
        <v>10.685584</v>
      </c>
    </row>
    <row r="488" spans="24:25" x14ac:dyDescent="0.25">
      <c r="X488" s="21">
        <f t="shared" si="17"/>
        <v>7712</v>
      </c>
      <c r="Y488" s="23">
        <f t="shared" si="16"/>
        <v>10.706448</v>
      </c>
    </row>
    <row r="489" spans="24:25" x14ac:dyDescent="0.25">
      <c r="X489" s="21">
        <f t="shared" si="17"/>
        <v>7728</v>
      </c>
      <c r="Y489" s="23">
        <f t="shared" si="16"/>
        <v>10.727312000000001</v>
      </c>
    </row>
    <row r="490" spans="24:25" x14ac:dyDescent="0.25">
      <c r="X490" s="21">
        <f t="shared" si="17"/>
        <v>7744</v>
      </c>
      <c r="Y490" s="23">
        <f t="shared" si="16"/>
        <v>10.748176000000001</v>
      </c>
    </row>
    <row r="491" spans="24:25" x14ac:dyDescent="0.25">
      <c r="X491" s="21">
        <f t="shared" si="17"/>
        <v>7760</v>
      </c>
      <c r="Y491" s="23">
        <f t="shared" si="16"/>
        <v>10.76904</v>
      </c>
    </row>
    <row r="492" spans="24:25" x14ac:dyDescent="0.25">
      <c r="X492" s="21">
        <f t="shared" si="17"/>
        <v>7776</v>
      </c>
      <c r="Y492" s="23">
        <f t="shared" si="16"/>
        <v>10.789904</v>
      </c>
    </row>
    <row r="493" spans="24:25" x14ac:dyDescent="0.25">
      <c r="X493" s="21">
        <f t="shared" si="17"/>
        <v>7792</v>
      </c>
      <c r="Y493" s="23">
        <f t="shared" si="16"/>
        <v>10.810768000000001</v>
      </c>
    </row>
    <row r="494" spans="24:25" x14ac:dyDescent="0.25">
      <c r="X494" s="21">
        <f t="shared" si="17"/>
        <v>7808</v>
      </c>
      <c r="Y494" s="23">
        <f t="shared" si="16"/>
        <v>10.831632000000001</v>
      </c>
    </row>
    <row r="495" spans="24:25" x14ac:dyDescent="0.25">
      <c r="X495" s="21">
        <f t="shared" si="17"/>
        <v>7824</v>
      </c>
      <c r="Y495" s="23">
        <f t="shared" si="16"/>
        <v>10.852496</v>
      </c>
    </row>
    <row r="496" spans="24:25" x14ac:dyDescent="0.25">
      <c r="X496" s="21">
        <f t="shared" si="17"/>
        <v>7840</v>
      </c>
      <c r="Y496" s="23">
        <f t="shared" si="16"/>
        <v>10.87336</v>
      </c>
    </row>
    <row r="497" spans="24:25" x14ac:dyDescent="0.25">
      <c r="X497" s="21">
        <f t="shared" si="17"/>
        <v>7856</v>
      </c>
      <c r="Y497" s="23">
        <f t="shared" si="16"/>
        <v>10.894224000000001</v>
      </c>
    </row>
    <row r="498" spans="24:25" x14ac:dyDescent="0.25">
      <c r="X498" s="21">
        <f t="shared" si="17"/>
        <v>7872</v>
      </c>
      <c r="Y498" s="23">
        <f t="shared" si="16"/>
        <v>10.915088000000001</v>
      </c>
    </row>
    <row r="499" spans="24:25" x14ac:dyDescent="0.25">
      <c r="X499" s="21">
        <f t="shared" si="17"/>
        <v>7888</v>
      </c>
      <c r="Y499" s="23">
        <f t="shared" si="16"/>
        <v>10.935952</v>
      </c>
    </row>
    <row r="500" spans="24:25" x14ac:dyDescent="0.25">
      <c r="X500" s="21">
        <f t="shared" si="17"/>
        <v>7904</v>
      </c>
      <c r="Y500" s="23">
        <f t="shared" si="16"/>
        <v>10.956816</v>
      </c>
    </row>
    <row r="501" spans="24:25" x14ac:dyDescent="0.25">
      <c r="X501" s="21">
        <f t="shared" si="17"/>
        <v>7920</v>
      </c>
      <c r="Y501" s="23">
        <f t="shared" si="16"/>
        <v>10.977680000000001</v>
      </c>
    </row>
    <row r="502" spans="24:25" x14ac:dyDescent="0.25">
      <c r="X502" s="21">
        <f t="shared" si="17"/>
        <v>7936</v>
      </c>
      <c r="Y502" s="23">
        <f t="shared" si="16"/>
        <v>10.998544000000001</v>
      </c>
    </row>
    <row r="503" spans="24:25" x14ac:dyDescent="0.25">
      <c r="X503" s="21">
        <f t="shared" si="17"/>
        <v>7952</v>
      </c>
      <c r="Y503" s="23">
        <f t="shared" si="16"/>
        <v>11.019408</v>
      </c>
    </row>
    <row r="504" spans="24:25" x14ac:dyDescent="0.25">
      <c r="X504" s="21">
        <f t="shared" si="17"/>
        <v>7968</v>
      </c>
      <c r="Y504" s="23">
        <f t="shared" si="16"/>
        <v>11.040272</v>
      </c>
    </row>
    <row r="505" spans="24:25" x14ac:dyDescent="0.25">
      <c r="X505" s="21">
        <f t="shared" si="17"/>
        <v>7984</v>
      </c>
      <c r="Y505" s="23">
        <f t="shared" si="16"/>
        <v>11.061136000000001</v>
      </c>
    </row>
    <row r="506" spans="24:25" ht="16.5" thickBot="1" x14ac:dyDescent="0.3">
      <c r="X506" s="22">
        <f t="shared" si="17"/>
        <v>8000</v>
      </c>
      <c r="Y506" s="23">
        <f t="shared" si="16"/>
        <v>11.082000000000001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0600-000000000000}"/>
  </hyperlinks>
  <pageMargins left="0.7" right="0.7" top="0.75" bottom="0.75" header="0.3" footer="0.3"/>
  <pageSetup scale="5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249977111117893"/>
    <pageSetUpPr fitToPage="1"/>
  </sheetPr>
  <dimension ref="A1:AC506"/>
  <sheetViews>
    <sheetView zoomScale="80" zoomScaleNormal="80" workbookViewId="0">
      <selection activeCell="K9" sqref="K9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15</v>
      </c>
      <c r="K2" s="160" t="str">
        <f>VLOOKUP(J2,'Calcul financement'!B5:F100,2,FALSE)</f>
        <v>Mise à niveau</v>
      </c>
      <c r="L2" s="160"/>
      <c r="M2" s="160"/>
      <c r="N2" s="161"/>
    </row>
    <row r="4" spans="9:29" ht="16.5" thickBot="1" x14ac:dyDescent="0.3">
      <c r="J4" s="16">
        <f>MAX(IF(K24=0,IF(K21=0,1000,K21*4),K24*2),K9:K15)</f>
        <v>5330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7.3176300000000003</v>
      </c>
      <c r="K5" s="164" t="str">
        <f>CONCATENATE("ÉTC seront financés par les ",J4," PES ","du programme ",LEFT(J2,6))</f>
        <v>ÉTC seront financés par les 5330 PES du programme 000.05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12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12</v>
      </c>
      <c r="Y7" s="23">
        <f t="shared" si="0"/>
        <v>1.8540000000000001E-2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24</v>
      </c>
      <c r="Y8" s="23">
        <f t="shared" si="0"/>
        <v>3.7080000000000002E-2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5330</v>
      </c>
      <c r="L9" s="53">
        <f>IF(K9&gt;0,IF($K$24&gt;0,IF(K9&lt;$K$21,$K$20*K9,IF(K9&lt;$K$24,($K$22*K9)+$K$23,($K$25*K9)+$K$26)),IF(K9&lt;$K$21,$K$20*K9,($K$22*K9)+$K$23)),"")</f>
        <v>7.3176300000000003</v>
      </c>
      <c r="M9" s="54">
        <f>IF(K9&gt;0,L9/K9*1000,"")</f>
        <v>1.3729136960600377</v>
      </c>
      <c r="X9" s="21">
        <f t="shared" si="1"/>
        <v>36</v>
      </c>
      <c r="Y9" s="23">
        <f t="shared" si="0"/>
        <v>5.5619999999999996E-2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5222</v>
      </c>
      <c r="L10" s="53">
        <f t="shared" ref="L10:L15" si="2">IF(K10&gt;0,IF($K$24&gt;0,IF(K10&lt;$K$21,$K$20*K10,IF(K10&lt;$K$24,($K$22*K10)+$K$23,($K$25*K10)+$K$26)),IF(K10&lt;$K$21,$K$20*K10,($K$22*K10)+$K$23)),"")</f>
        <v>7.1760420000000007</v>
      </c>
      <c r="M10" s="54">
        <f t="shared" ref="M10:M15" si="3">IF(K10&gt;0,L10/K10*1000,"")</f>
        <v>1.3741941784756799</v>
      </c>
      <c r="X10" s="21">
        <f t="shared" si="1"/>
        <v>48</v>
      </c>
      <c r="Y10" s="23">
        <f t="shared" si="0"/>
        <v>7.4160000000000004E-2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4933</v>
      </c>
      <c r="L11" s="53">
        <f t="shared" si="2"/>
        <v>6.7971630000000003</v>
      </c>
      <c r="M11" s="54">
        <f t="shared" si="3"/>
        <v>1.3778964119197243</v>
      </c>
      <c r="X11" s="21">
        <f t="shared" si="1"/>
        <v>60</v>
      </c>
      <c r="Y11" s="23">
        <f t="shared" si="0"/>
        <v>9.2699999999999991E-2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1719</v>
      </c>
      <c r="L12" s="53">
        <f t="shared" si="2"/>
        <v>2.583609</v>
      </c>
      <c r="M12" s="54">
        <f t="shared" si="3"/>
        <v>1.5029720767888306</v>
      </c>
      <c r="X12" s="21">
        <f t="shared" si="1"/>
        <v>72</v>
      </c>
      <c r="Y12" s="23">
        <f t="shared" si="0"/>
        <v>0.11123999999999999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84</v>
      </c>
      <c r="Y13" s="23">
        <f t="shared" si="0"/>
        <v>0.12978000000000001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96</v>
      </c>
      <c r="Y14" s="23">
        <f t="shared" si="0"/>
        <v>0.14832000000000001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108</v>
      </c>
      <c r="Y15" s="23">
        <f t="shared" si="0"/>
        <v>0.16685999999999998</v>
      </c>
    </row>
    <row r="16" spans="9:29" x14ac:dyDescent="0.25">
      <c r="K16" s="10"/>
      <c r="L16" s="10"/>
      <c r="X16" s="21">
        <f t="shared" si="1"/>
        <v>120</v>
      </c>
      <c r="Y16" s="23">
        <f t="shared" si="0"/>
        <v>0.18539999999999998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132</v>
      </c>
      <c r="Y17" s="23">
        <f t="shared" si="0"/>
        <v>0.20393999999999998</v>
      </c>
    </row>
    <row r="18" spans="1:25" x14ac:dyDescent="0.25">
      <c r="X18" s="21">
        <f t="shared" si="1"/>
        <v>144</v>
      </c>
      <c r="Y18" s="23">
        <f t="shared" si="0"/>
        <v>0.22247999999999998</v>
      </c>
    </row>
    <row r="19" spans="1:25" x14ac:dyDescent="0.25">
      <c r="X19" s="21">
        <f t="shared" si="1"/>
        <v>156</v>
      </c>
      <c r="Y19" s="23">
        <f t="shared" si="0"/>
        <v>0.24101999999999998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168</v>
      </c>
      <c r="Y20" s="23">
        <f t="shared" si="0"/>
        <v>0.25956000000000001</v>
      </c>
    </row>
    <row r="21" spans="1:25" x14ac:dyDescent="0.25">
      <c r="J21" s="2" t="s">
        <v>123</v>
      </c>
      <c r="K21" s="18">
        <f>VLOOKUP($J$2,Tableau_fin[],8,FALSE)</f>
        <v>200</v>
      </c>
      <c r="X21" s="21">
        <f t="shared" si="1"/>
        <v>180</v>
      </c>
      <c r="Y21" s="23">
        <f t="shared" si="0"/>
        <v>0.27810000000000001</v>
      </c>
    </row>
    <row r="22" spans="1:25" x14ac:dyDescent="0.25">
      <c r="J22" s="26" t="s">
        <v>119</v>
      </c>
      <c r="K22" s="18">
        <f>VLOOKUP($J$2,Tableau_fin[],9,FALSE)</f>
        <v>2.5360000000000001E-3</v>
      </c>
      <c r="X22" s="21">
        <f t="shared" si="1"/>
        <v>192</v>
      </c>
      <c r="Y22" s="23">
        <f t="shared" si="0"/>
        <v>0.29664000000000001</v>
      </c>
    </row>
    <row r="23" spans="1:25" x14ac:dyDescent="0.25">
      <c r="J23" s="26" t="s">
        <v>120</v>
      </c>
      <c r="K23" s="18">
        <f>VLOOKUP($J$2,Tableau_fin[],10,FALSE)</f>
        <v>-0.02</v>
      </c>
      <c r="X23" s="21">
        <f t="shared" si="1"/>
        <v>204</v>
      </c>
      <c r="Y23" s="23">
        <f t="shared" si="0"/>
        <v>0.49734400000000001</v>
      </c>
    </row>
    <row r="24" spans="1:25" x14ac:dyDescent="0.25">
      <c r="J24" s="26" t="s">
        <v>124</v>
      </c>
      <c r="K24" s="18">
        <f>VLOOKUP($J$2,Tableau_fin[],11,FALSE)</f>
        <v>286</v>
      </c>
      <c r="X24" s="21">
        <f t="shared" si="1"/>
        <v>216</v>
      </c>
      <c r="Y24" s="23">
        <f t="shared" si="0"/>
        <v>0.52777600000000002</v>
      </c>
    </row>
    <row r="25" spans="1:25" x14ac:dyDescent="0.25">
      <c r="J25" s="26" t="s">
        <v>121</v>
      </c>
      <c r="K25" s="18">
        <f>VLOOKUP($J$2,Tableau_fin[],12,FALSE)</f>
        <v>1.3110000000000001E-3</v>
      </c>
      <c r="X25" s="21">
        <f t="shared" si="1"/>
        <v>228</v>
      </c>
      <c r="Y25" s="23">
        <f t="shared" si="0"/>
        <v>0.55820800000000004</v>
      </c>
    </row>
    <row r="26" spans="1:25" x14ac:dyDescent="0.25">
      <c r="J26" s="26" t="s">
        <v>122</v>
      </c>
      <c r="K26" s="18">
        <f>VLOOKUP($J$2,Tableau_fin[],13,FALSE)</f>
        <v>0.33</v>
      </c>
      <c r="X26" s="21">
        <f t="shared" si="1"/>
        <v>240</v>
      </c>
      <c r="Y26" s="23">
        <f t="shared" si="0"/>
        <v>0.58864000000000005</v>
      </c>
    </row>
    <row r="27" spans="1:25" x14ac:dyDescent="0.25">
      <c r="X27" s="21">
        <f t="shared" si="1"/>
        <v>252</v>
      </c>
      <c r="Y27" s="23">
        <f t="shared" si="0"/>
        <v>0.61907199999999996</v>
      </c>
    </row>
    <row r="28" spans="1:25" x14ac:dyDescent="0.25">
      <c r="X28" s="21">
        <f t="shared" si="1"/>
        <v>264</v>
      </c>
      <c r="Y28" s="23">
        <f t="shared" si="0"/>
        <v>0.64950399999999997</v>
      </c>
    </row>
    <row r="29" spans="1:25" x14ac:dyDescent="0.25">
      <c r="X29" s="21">
        <f t="shared" si="1"/>
        <v>276</v>
      </c>
      <c r="Y29" s="23">
        <f t="shared" si="0"/>
        <v>0.67993599999999998</v>
      </c>
    </row>
    <row r="30" spans="1:25" x14ac:dyDescent="0.25">
      <c r="X30" s="21">
        <f t="shared" si="1"/>
        <v>288</v>
      </c>
      <c r="Y30" s="23">
        <f t="shared" si="0"/>
        <v>0.70756799999999997</v>
      </c>
    </row>
    <row r="31" spans="1:25" x14ac:dyDescent="0.25">
      <c r="A31" s="29"/>
      <c r="B31" s="10"/>
      <c r="C31" s="10"/>
      <c r="X31" s="21">
        <f t="shared" si="1"/>
        <v>300</v>
      </c>
      <c r="Y31" s="23">
        <f t="shared" si="0"/>
        <v>0.72330000000000005</v>
      </c>
    </row>
    <row r="32" spans="1:25" x14ac:dyDescent="0.25">
      <c r="B32" s="10"/>
      <c r="C32" s="10"/>
      <c r="X32" s="21">
        <f t="shared" si="1"/>
        <v>312</v>
      </c>
      <c r="Y32" s="23">
        <f t="shared" si="0"/>
        <v>0.73903200000000002</v>
      </c>
    </row>
    <row r="33" spans="2:25" x14ac:dyDescent="0.25">
      <c r="B33" s="10"/>
      <c r="C33" s="10"/>
      <c r="X33" s="21">
        <f t="shared" si="1"/>
        <v>324</v>
      </c>
      <c r="Y33" s="23">
        <f t="shared" si="0"/>
        <v>0.75476399999999999</v>
      </c>
    </row>
    <row r="34" spans="2:25" x14ac:dyDescent="0.25">
      <c r="X34" s="21">
        <f t="shared" si="1"/>
        <v>336</v>
      </c>
      <c r="Y34" s="23">
        <f t="shared" si="0"/>
        <v>0.77049600000000007</v>
      </c>
    </row>
    <row r="35" spans="2:25" x14ac:dyDescent="0.25">
      <c r="X35" s="21">
        <f t="shared" si="1"/>
        <v>348</v>
      </c>
      <c r="Y35" s="23">
        <f t="shared" si="0"/>
        <v>0.78622800000000004</v>
      </c>
    </row>
    <row r="36" spans="2:25" x14ac:dyDescent="0.25">
      <c r="X36" s="21">
        <f t="shared" si="1"/>
        <v>360</v>
      </c>
      <c r="Y36" s="23">
        <f t="shared" si="0"/>
        <v>0.80196000000000001</v>
      </c>
    </row>
    <row r="37" spans="2:25" x14ac:dyDescent="0.25">
      <c r="X37" s="21">
        <f t="shared" si="1"/>
        <v>372</v>
      </c>
      <c r="Y37" s="23">
        <f t="shared" si="0"/>
        <v>0.81769200000000009</v>
      </c>
    </row>
    <row r="38" spans="2:25" x14ac:dyDescent="0.25">
      <c r="X38" s="21">
        <f t="shared" si="1"/>
        <v>384</v>
      </c>
      <c r="Y38" s="23">
        <f t="shared" si="0"/>
        <v>0.83342400000000016</v>
      </c>
    </row>
    <row r="39" spans="2:25" x14ac:dyDescent="0.25">
      <c r="X39" s="21">
        <f t="shared" si="1"/>
        <v>396</v>
      </c>
      <c r="Y39" s="23">
        <f t="shared" si="0"/>
        <v>0.84915600000000002</v>
      </c>
    </row>
    <row r="40" spans="2:25" x14ac:dyDescent="0.25">
      <c r="X40" s="21">
        <f t="shared" si="1"/>
        <v>408</v>
      </c>
      <c r="Y40" s="23">
        <f t="shared" si="0"/>
        <v>0.8648880000000001</v>
      </c>
    </row>
    <row r="41" spans="2:25" x14ac:dyDescent="0.25">
      <c r="X41" s="21">
        <f t="shared" si="1"/>
        <v>420</v>
      </c>
      <c r="Y41" s="23">
        <f t="shared" si="0"/>
        <v>0.88061999999999996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432</v>
      </c>
      <c r="Y42" s="23">
        <f t="shared" si="0"/>
        <v>0.89635200000000004</v>
      </c>
    </row>
    <row r="43" spans="2:25" x14ac:dyDescent="0.25">
      <c r="X43" s="21">
        <f t="shared" si="1"/>
        <v>444</v>
      </c>
      <c r="Y43" s="23">
        <f t="shared" si="0"/>
        <v>0.91208400000000012</v>
      </c>
    </row>
    <row r="44" spans="2:25" x14ac:dyDescent="0.25">
      <c r="X44" s="21">
        <f t="shared" si="1"/>
        <v>456</v>
      </c>
      <c r="Y44" s="23">
        <f t="shared" si="0"/>
        <v>0.92781599999999997</v>
      </c>
    </row>
    <row r="45" spans="2:25" x14ac:dyDescent="0.25">
      <c r="X45" s="21">
        <f t="shared" si="1"/>
        <v>468</v>
      </c>
      <c r="Y45" s="23">
        <f t="shared" si="0"/>
        <v>0.94354800000000005</v>
      </c>
    </row>
    <row r="46" spans="2:25" x14ac:dyDescent="0.25">
      <c r="X46" s="21">
        <f t="shared" si="1"/>
        <v>480</v>
      </c>
      <c r="Y46" s="23">
        <f t="shared" si="0"/>
        <v>0.95928000000000013</v>
      </c>
    </row>
    <row r="47" spans="2:25" x14ac:dyDescent="0.25">
      <c r="X47" s="21">
        <f t="shared" si="1"/>
        <v>492</v>
      </c>
      <c r="Y47" s="23">
        <f t="shared" si="0"/>
        <v>0.97501199999999999</v>
      </c>
    </row>
    <row r="48" spans="2:25" x14ac:dyDescent="0.25">
      <c r="X48" s="21">
        <f t="shared" si="1"/>
        <v>504</v>
      </c>
      <c r="Y48" s="23">
        <f t="shared" si="0"/>
        <v>0.99074400000000007</v>
      </c>
    </row>
    <row r="49" spans="24:25" x14ac:dyDescent="0.25">
      <c r="X49" s="21">
        <f t="shared" si="1"/>
        <v>516</v>
      </c>
      <c r="Y49" s="23">
        <f t="shared" si="0"/>
        <v>1.0064760000000001</v>
      </c>
    </row>
    <row r="50" spans="24:25" x14ac:dyDescent="0.25">
      <c r="X50" s="21">
        <f t="shared" si="1"/>
        <v>528</v>
      </c>
      <c r="Y50" s="23">
        <f t="shared" si="0"/>
        <v>1.022208</v>
      </c>
    </row>
    <row r="51" spans="24:25" x14ac:dyDescent="0.25">
      <c r="X51" s="21">
        <f t="shared" si="1"/>
        <v>540</v>
      </c>
      <c r="Y51" s="23">
        <f t="shared" si="0"/>
        <v>1.0379400000000001</v>
      </c>
    </row>
    <row r="52" spans="24:25" x14ac:dyDescent="0.25">
      <c r="X52" s="21">
        <f t="shared" si="1"/>
        <v>552</v>
      </c>
      <c r="Y52" s="23">
        <f t="shared" si="0"/>
        <v>1.0536720000000002</v>
      </c>
    </row>
    <row r="53" spans="24:25" x14ac:dyDescent="0.25">
      <c r="X53" s="21">
        <f t="shared" si="1"/>
        <v>564</v>
      </c>
      <c r="Y53" s="23">
        <f t="shared" si="0"/>
        <v>1.069404</v>
      </c>
    </row>
    <row r="54" spans="24:25" x14ac:dyDescent="0.25">
      <c r="X54" s="21">
        <f t="shared" si="1"/>
        <v>576</v>
      </c>
      <c r="Y54" s="23">
        <f t="shared" si="0"/>
        <v>1.0851360000000001</v>
      </c>
    </row>
    <row r="55" spans="24:25" x14ac:dyDescent="0.25">
      <c r="X55" s="21">
        <f t="shared" si="1"/>
        <v>588</v>
      </c>
      <c r="Y55" s="23">
        <f t="shared" si="0"/>
        <v>1.1008680000000002</v>
      </c>
    </row>
    <row r="56" spans="24:25" x14ac:dyDescent="0.25">
      <c r="X56" s="21">
        <f t="shared" si="1"/>
        <v>600</v>
      </c>
      <c r="Y56" s="23">
        <f t="shared" si="0"/>
        <v>1.1166</v>
      </c>
    </row>
    <row r="57" spans="24:25" x14ac:dyDescent="0.25">
      <c r="X57" s="21">
        <f t="shared" si="1"/>
        <v>612</v>
      </c>
      <c r="Y57" s="23">
        <f t="shared" si="0"/>
        <v>1.1323320000000001</v>
      </c>
    </row>
    <row r="58" spans="24:25" x14ac:dyDescent="0.25">
      <c r="X58" s="21">
        <f t="shared" si="1"/>
        <v>624</v>
      </c>
      <c r="Y58" s="23">
        <f t="shared" si="0"/>
        <v>1.148064</v>
      </c>
    </row>
    <row r="59" spans="24:25" x14ac:dyDescent="0.25">
      <c r="X59" s="21">
        <f t="shared" si="1"/>
        <v>636</v>
      </c>
      <c r="Y59" s="23">
        <f t="shared" si="0"/>
        <v>1.1637960000000001</v>
      </c>
    </row>
    <row r="60" spans="24:25" x14ac:dyDescent="0.25">
      <c r="X60" s="21">
        <f t="shared" si="1"/>
        <v>648</v>
      </c>
      <c r="Y60" s="23">
        <f t="shared" si="0"/>
        <v>1.1795280000000001</v>
      </c>
    </row>
    <row r="61" spans="24:25" x14ac:dyDescent="0.25">
      <c r="X61" s="21">
        <f t="shared" si="1"/>
        <v>660</v>
      </c>
      <c r="Y61" s="23">
        <f t="shared" si="0"/>
        <v>1.19526</v>
      </c>
    </row>
    <row r="62" spans="24:25" x14ac:dyDescent="0.25">
      <c r="X62" s="21">
        <f t="shared" si="1"/>
        <v>672</v>
      </c>
      <c r="Y62" s="23">
        <f t="shared" si="0"/>
        <v>1.2109920000000001</v>
      </c>
    </row>
    <row r="63" spans="24:25" x14ac:dyDescent="0.25">
      <c r="X63" s="21">
        <f t="shared" si="1"/>
        <v>684</v>
      </c>
      <c r="Y63" s="23">
        <f t="shared" si="0"/>
        <v>1.2267240000000001</v>
      </c>
    </row>
    <row r="64" spans="24:25" x14ac:dyDescent="0.25">
      <c r="X64" s="21">
        <f t="shared" si="1"/>
        <v>696</v>
      </c>
      <c r="Y64" s="23">
        <f t="shared" si="0"/>
        <v>1.242456</v>
      </c>
    </row>
    <row r="65" spans="24:25" x14ac:dyDescent="0.25">
      <c r="X65" s="21">
        <f t="shared" si="1"/>
        <v>708</v>
      </c>
      <c r="Y65" s="23">
        <f t="shared" si="0"/>
        <v>1.2581880000000001</v>
      </c>
    </row>
    <row r="66" spans="24:25" x14ac:dyDescent="0.25">
      <c r="X66" s="21">
        <f t="shared" si="1"/>
        <v>720</v>
      </c>
      <c r="Y66" s="23">
        <f t="shared" si="0"/>
        <v>1.2739200000000002</v>
      </c>
    </row>
    <row r="67" spans="24:25" x14ac:dyDescent="0.25">
      <c r="X67" s="21">
        <f t="shared" si="1"/>
        <v>732</v>
      </c>
      <c r="Y67" s="23">
        <f t="shared" si="0"/>
        <v>1.289652</v>
      </c>
    </row>
    <row r="68" spans="24:25" x14ac:dyDescent="0.25">
      <c r="X68" s="21">
        <f t="shared" si="1"/>
        <v>744</v>
      </c>
      <c r="Y68" s="23">
        <f t="shared" si="0"/>
        <v>1.3053840000000001</v>
      </c>
    </row>
    <row r="69" spans="24:25" x14ac:dyDescent="0.25">
      <c r="X69" s="21">
        <f t="shared" si="1"/>
        <v>756</v>
      </c>
      <c r="Y69" s="23">
        <f t="shared" si="0"/>
        <v>1.3211160000000002</v>
      </c>
    </row>
    <row r="70" spans="24:25" x14ac:dyDescent="0.25">
      <c r="X70" s="21">
        <f t="shared" si="1"/>
        <v>768</v>
      </c>
      <c r="Y70" s="23">
        <f t="shared" ref="Y70:Y133" si="4">IF($K$24&gt;0,IF(X70&lt;$K$21,$K$20*X70,IF(X70&lt;$K$24,($K$22*X70)+$K$23,($K$25*X70)+$K$26)),IF(X70&lt;$K$21,$K$20*X70,($K$22*X70)+$K$23))</f>
        <v>1.3368480000000003</v>
      </c>
    </row>
    <row r="71" spans="24:25" x14ac:dyDescent="0.25">
      <c r="X71" s="21">
        <f t="shared" ref="X71:X134" si="5">X70+$AC$5</f>
        <v>780</v>
      </c>
      <c r="Y71" s="23">
        <f t="shared" si="4"/>
        <v>1.3525800000000001</v>
      </c>
    </row>
    <row r="72" spans="24:25" x14ac:dyDescent="0.25">
      <c r="X72" s="21">
        <f t="shared" si="5"/>
        <v>792</v>
      </c>
      <c r="Y72" s="23">
        <f t="shared" si="4"/>
        <v>1.3683120000000002</v>
      </c>
    </row>
    <row r="73" spans="24:25" x14ac:dyDescent="0.25">
      <c r="X73" s="21">
        <f t="shared" si="5"/>
        <v>804</v>
      </c>
      <c r="Y73" s="23">
        <f t="shared" si="4"/>
        <v>1.3840440000000001</v>
      </c>
    </row>
    <row r="74" spans="24:25" x14ac:dyDescent="0.25">
      <c r="X74" s="21">
        <f t="shared" si="5"/>
        <v>816</v>
      </c>
      <c r="Y74" s="23">
        <f t="shared" si="4"/>
        <v>1.3997760000000001</v>
      </c>
    </row>
    <row r="75" spans="24:25" x14ac:dyDescent="0.25">
      <c r="X75" s="21">
        <f t="shared" si="5"/>
        <v>828</v>
      </c>
      <c r="Y75" s="23">
        <f t="shared" si="4"/>
        <v>1.4155080000000002</v>
      </c>
    </row>
    <row r="76" spans="24:25" x14ac:dyDescent="0.25">
      <c r="X76" s="21">
        <f t="shared" si="5"/>
        <v>840</v>
      </c>
      <c r="Y76" s="23">
        <f t="shared" si="4"/>
        <v>1.4312400000000001</v>
      </c>
    </row>
    <row r="77" spans="24:25" x14ac:dyDescent="0.25">
      <c r="X77" s="21">
        <f t="shared" si="5"/>
        <v>852</v>
      </c>
      <c r="Y77" s="23">
        <f t="shared" si="4"/>
        <v>1.4469720000000001</v>
      </c>
    </row>
    <row r="78" spans="24:25" x14ac:dyDescent="0.25">
      <c r="X78" s="21">
        <f t="shared" si="5"/>
        <v>864</v>
      </c>
      <c r="Y78" s="23">
        <f t="shared" si="4"/>
        <v>1.4627040000000002</v>
      </c>
    </row>
    <row r="79" spans="24:25" x14ac:dyDescent="0.25">
      <c r="X79" s="21">
        <f t="shared" si="5"/>
        <v>876</v>
      </c>
      <c r="Y79" s="23">
        <f t="shared" si="4"/>
        <v>1.4784360000000001</v>
      </c>
    </row>
    <row r="80" spans="24:25" x14ac:dyDescent="0.25">
      <c r="X80" s="21">
        <f t="shared" si="5"/>
        <v>888</v>
      </c>
      <c r="Y80" s="23">
        <f t="shared" si="4"/>
        <v>1.4941680000000002</v>
      </c>
    </row>
    <row r="81" spans="24:25" x14ac:dyDescent="0.25">
      <c r="X81" s="21">
        <f t="shared" si="5"/>
        <v>900</v>
      </c>
      <c r="Y81" s="23">
        <f t="shared" si="4"/>
        <v>1.5099000000000002</v>
      </c>
    </row>
    <row r="82" spans="24:25" x14ac:dyDescent="0.25">
      <c r="X82" s="21">
        <f t="shared" si="5"/>
        <v>912</v>
      </c>
      <c r="Y82" s="23">
        <f t="shared" si="4"/>
        <v>1.5256320000000001</v>
      </c>
    </row>
    <row r="83" spans="24:25" x14ac:dyDescent="0.25">
      <c r="X83" s="21">
        <f t="shared" si="5"/>
        <v>924</v>
      </c>
      <c r="Y83" s="23">
        <f t="shared" si="4"/>
        <v>1.5413640000000002</v>
      </c>
    </row>
    <row r="84" spans="24:25" x14ac:dyDescent="0.25">
      <c r="X84" s="21">
        <f t="shared" si="5"/>
        <v>936</v>
      </c>
      <c r="Y84" s="23">
        <f t="shared" si="4"/>
        <v>1.5570960000000003</v>
      </c>
    </row>
    <row r="85" spans="24:25" x14ac:dyDescent="0.25">
      <c r="X85" s="21">
        <f t="shared" si="5"/>
        <v>948</v>
      </c>
      <c r="Y85" s="23">
        <f t="shared" si="4"/>
        <v>1.5728280000000001</v>
      </c>
    </row>
    <row r="86" spans="24:25" x14ac:dyDescent="0.25">
      <c r="X86" s="21">
        <f t="shared" si="5"/>
        <v>960</v>
      </c>
      <c r="Y86" s="23">
        <f t="shared" si="4"/>
        <v>1.5885600000000002</v>
      </c>
    </row>
    <row r="87" spans="24:25" x14ac:dyDescent="0.25">
      <c r="X87" s="21">
        <f t="shared" si="5"/>
        <v>972</v>
      </c>
      <c r="Y87" s="23">
        <f t="shared" si="4"/>
        <v>1.6042920000000003</v>
      </c>
    </row>
    <row r="88" spans="24:25" x14ac:dyDescent="0.25">
      <c r="X88" s="21">
        <f t="shared" si="5"/>
        <v>984</v>
      </c>
      <c r="Y88" s="23">
        <f t="shared" si="4"/>
        <v>1.6200240000000001</v>
      </c>
    </row>
    <row r="89" spans="24:25" x14ac:dyDescent="0.25">
      <c r="X89" s="21">
        <f t="shared" si="5"/>
        <v>996</v>
      </c>
      <c r="Y89" s="23">
        <f t="shared" si="4"/>
        <v>1.6357560000000002</v>
      </c>
    </row>
    <row r="90" spans="24:25" x14ac:dyDescent="0.25">
      <c r="X90" s="21">
        <f t="shared" si="5"/>
        <v>1008</v>
      </c>
      <c r="Y90" s="23">
        <f t="shared" si="4"/>
        <v>1.6514880000000001</v>
      </c>
    </row>
    <row r="91" spans="24:25" x14ac:dyDescent="0.25">
      <c r="X91" s="21">
        <f t="shared" si="5"/>
        <v>1020</v>
      </c>
      <c r="Y91" s="23">
        <f t="shared" si="4"/>
        <v>1.6672200000000001</v>
      </c>
    </row>
    <row r="92" spans="24:25" x14ac:dyDescent="0.25">
      <c r="X92" s="21">
        <f t="shared" si="5"/>
        <v>1032</v>
      </c>
      <c r="Y92" s="23">
        <f t="shared" si="4"/>
        <v>1.6829520000000002</v>
      </c>
    </row>
    <row r="93" spans="24:25" x14ac:dyDescent="0.25">
      <c r="X93" s="21">
        <f t="shared" si="5"/>
        <v>1044</v>
      </c>
      <c r="Y93" s="23">
        <f t="shared" si="4"/>
        <v>1.6986840000000001</v>
      </c>
    </row>
    <row r="94" spans="24:25" x14ac:dyDescent="0.25">
      <c r="X94" s="21">
        <f t="shared" si="5"/>
        <v>1056</v>
      </c>
      <c r="Y94" s="23">
        <f t="shared" si="4"/>
        <v>1.7144160000000002</v>
      </c>
    </row>
    <row r="95" spans="24:25" x14ac:dyDescent="0.25">
      <c r="X95" s="21">
        <f t="shared" si="5"/>
        <v>1068</v>
      </c>
      <c r="Y95" s="23">
        <f t="shared" si="4"/>
        <v>1.7301480000000002</v>
      </c>
    </row>
    <row r="96" spans="24:25" x14ac:dyDescent="0.25">
      <c r="X96" s="21">
        <f t="shared" si="5"/>
        <v>1080</v>
      </c>
      <c r="Y96" s="23">
        <f t="shared" si="4"/>
        <v>1.7458800000000001</v>
      </c>
    </row>
    <row r="97" spans="24:25" x14ac:dyDescent="0.25">
      <c r="X97" s="21">
        <f t="shared" si="5"/>
        <v>1092</v>
      </c>
      <c r="Y97" s="23">
        <f t="shared" si="4"/>
        <v>1.7616120000000002</v>
      </c>
    </row>
    <row r="98" spans="24:25" x14ac:dyDescent="0.25">
      <c r="X98" s="21">
        <f t="shared" si="5"/>
        <v>1104</v>
      </c>
      <c r="Y98" s="23">
        <f t="shared" si="4"/>
        <v>1.7773440000000003</v>
      </c>
    </row>
    <row r="99" spans="24:25" x14ac:dyDescent="0.25">
      <c r="X99" s="21">
        <f t="shared" si="5"/>
        <v>1116</v>
      </c>
      <c r="Y99" s="23">
        <f t="shared" si="4"/>
        <v>1.7930760000000001</v>
      </c>
    </row>
    <row r="100" spans="24:25" x14ac:dyDescent="0.25">
      <c r="X100" s="21">
        <f t="shared" si="5"/>
        <v>1128</v>
      </c>
      <c r="Y100" s="23">
        <f t="shared" si="4"/>
        <v>1.8088080000000002</v>
      </c>
    </row>
    <row r="101" spans="24:25" x14ac:dyDescent="0.25">
      <c r="X101" s="21">
        <f t="shared" si="5"/>
        <v>1140</v>
      </c>
      <c r="Y101" s="23">
        <f t="shared" si="4"/>
        <v>1.8245400000000003</v>
      </c>
    </row>
    <row r="102" spans="24:25" x14ac:dyDescent="0.25">
      <c r="X102" s="21">
        <f t="shared" si="5"/>
        <v>1152</v>
      </c>
      <c r="Y102" s="23">
        <f t="shared" si="4"/>
        <v>1.8402720000000001</v>
      </c>
    </row>
    <row r="103" spans="24:25" x14ac:dyDescent="0.25">
      <c r="X103" s="21">
        <f t="shared" si="5"/>
        <v>1164</v>
      </c>
      <c r="Y103" s="23">
        <f t="shared" si="4"/>
        <v>1.8560040000000002</v>
      </c>
    </row>
    <row r="104" spans="24:25" x14ac:dyDescent="0.25">
      <c r="X104" s="21">
        <f t="shared" si="5"/>
        <v>1176</v>
      </c>
      <c r="Y104" s="23">
        <f t="shared" si="4"/>
        <v>1.8717360000000003</v>
      </c>
    </row>
    <row r="105" spans="24:25" x14ac:dyDescent="0.25">
      <c r="X105" s="21">
        <f t="shared" si="5"/>
        <v>1188</v>
      </c>
      <c r="Y105" s="23">
        <f t="shared" si="4"/>
        <v>1.8874680000000001</v>
      </c>
    </row>
    <row r="106" spans="24:25" x14ac:dyDescent="0.25">
      <c r="X106" s="21">
        <f t="shared" si="5"/>
        <v>1200</v>
      </c>
      <c r="Y106" s="23">
        <f t="shared" si="4"/>
        <v>1.9032000000000002</v>
      </c>
    </row>
    <row r="107" spans="24:25" x14ac:dyDescent="0.25">
      <c r="X107" s="21">
        <f t="shared" si="5"/>
        <v>1212</v>
      </c>
      <c r="Y107" s="23">
        <f t="shared" si="4"/>
        <v>1.9189320000000001</v>
      </c>
    </row>
    <row r="108" spans="24:25" x14ac:dyDescent="0.25">
      <c r="X108" s="21">
        <f t="shared" si="5"/>
        <v>1224</v>
      </c>
      <c r="Y108" s="23">
        <f t="shared" si="4"/>
        <v>1.9346640000000002</v>
      </c>
    </row>
    <row r="109" spans="24:25" x14ac:dyDescent="0.25">
      <c r="X109" s="21">
        <f t="shared" si="5"/>
        <v>1236</v>
      </c>
      <c r="Y109" s="23">
        <f t="shared" si="4"/>
        <v>1.9503960000000002</v>
      </c>
    </row>
    <row r="110" spans="24:25" x14ac:dyDescent="0.25">
      <c r="X110" s="21">
        <f t="shared" si="5"/>
        <v>1248</v>
      </c>
      <c r="Y110" s="23">
        <f t="shared" si="4"/>
        <v>1.9661280000000001</v>
      </c>
    </row>
    <row r="111" spans="24:25" x14ac:dyDescent="0.25">
      <c r="X111" s="21">
        <f t="shared" si="5"/>
        <v>1260</v>
      </c>
      <c r="Y111" s="23">
        <f t="shared" si="4"/>
        <v>1.9818600000000002</v>
      </c>
    </row>
    <row r="112" spans="24:25" x14ac:dyDescent="0.25">
      <c r="X112" s="21">
        <f t="shared" si="5"/>
        <v>1272</v>
      </c>
      <c r="Y112" s="23">
        <f t="shared" si="4"/>
        <v>1.9975920000000003</v>
      </c>
    </row>
    <row r="113" spans="24:25" x14ac:dyDescent="0.25">
      <c r="X113" s="21">
        <f t="shared" si="5"/>
        <v>1284</v>
      </c>
      <c r="Y113" s="23">
        <f t="shared" si="4"/>
        <v>2.0133239999999999</v>
      </c>
    </row>
    <row r="114" spans="24:25" x14ac:dyDescent="0.25">
      <c r="X114" s="21">
        <f t="shared" si="5"/>
        <v>1296</v>
      </c>
      <c r="Y114" s="23">
        <f t="shared" si="4"/>
        <v>2.0290560000000002</v>
      </c>
    </row>
    <row r="115" spans="24:25" x14ac:dyDescent="0.25">
      <c r="X115" s="21">
        <f t="shared" si="5"/>
        <v>1308</v>
      </c>
      <c r="Y115" s="23">
        <f t="shared" si="4"/>
        <v>2.044788</v>
      </c>
    </row>
    <row r="116" spans="24:25" x14ac:dyDescent="0.25">
      <c r="X116" s="21">
        <f t="shared" si="5"/>
        <v>1320</v>
      </c>
      <c r="Y116" s="23">
        <f t="shared" si="4"/>
        <v>2.0605199999999999</v>
      </c>
    </row>
    <row r="117" spans="24:25" x14ac:dyDescent="0.25">
      <c r="X117" s="21">
        <f t="shared" si="5"/>
        <v>1332</v>
      </c>
      <c r="Y117" s="23">
        <f t="shared" si="4"/>
        <v>2.0762520000000002</v>
      </c>
    </row>
    <row r="118" spans="24:25" x14ac:dyDescent="0.25">
      <c r="X118" s="21">
        <f t="shared" si="5"/>
        <v>1344</v>
      </c>
      <c r="Y118" s="23">
        <f t="shared" si="4"/>
        <v>2.0919840000000001</v>
      </c>
    </row>
    <row r="119" spans="24:25" x14ac:dyDescent="0.25">
      <c r="X119" s="21">
        <f t="shared" si="5"/>
        <v>1356</v>
      </c>
      <c r="Y119" s="23">
        <f t="shared" si="4"/>
        <v>2.1077159999999999</v>
      </c>
    </row>
    <row r="120" spans="24:25" x14ac:dyDescent="0.25">
      <c r="X120" s="21">
        <f t="shared" si="5"/>
        <v>1368</v>
      </c>
      <c r="Y120" s="23">
        <f t="shared" si="4"/>
        <v>2.1234480000000002</v>
      </c>
    </row>
    <row r="121" spans="24:25" x14ac:dyDescent="0.25">
      <c r="X121" s="21">
        <f t="shared" si="5"/>
        <v>1380</v>
      </c>
      <c r="Y121" s="23">
        <f t="shared" si="4"/>
        <v>2.1391800000000001</v>
      </c>
    </row>
    <row r="122" spans="24:25" x14ac:dyDescent="0.25">
      <c r="X122" s="21">
        <f t="shared" si="5"/>
        <v>1392</v>
      </c>
      <c r="Y122" s="23">
        <f t="shared" si="4"/>
        <v>2.1549119999999999</v>
      </c>
    </row>
    <row r="123" spans="24:25" x14ac:dyDescent="0.25">
      <c r="X123" s="21">
        <f t="shared" si="5"/>
        <v>1404</v>
      </c>
      <c r="Y123" s="23">
        <f t="shared" si="4"/>
        <v>2.1706440000000002</v>
      </c>
    </row>
    <row r="124" spans="24:25" x14ac:dyDescent="0.25">
      <c r="X124" s="21">
        <f t="shared" si="5"/>
        <v>1416</v>
      </c>
      <c r="Y124" s="23">
        <f t="shared" si="4"/>
        <v>2.1863760000000001</v>
      </c>
    </row>
    <row r="125" spans="24:25" x14ac:dyDescent="0.25">
      <c r="X125" s="21">
        <f t="shared" si="5"/>
        <v>1428</v>
      </c>
      <c r="Y125" s="23">
        <f t="shared" si="4"/>
        <v>2.202108</v>
      </c>
    </row>
    <row r="126" spans="24:25" x14ac:dyDescent="0.25">
      <c r="X126" s="21">
        <f t="shared" si="5"/>
        <v>1440</v>
      </c>
      <c r="Y126" s="23">
        <f t="shared" si="4"/>
        <v>2.2178400000000003</v>
      </c>
    </row>
    <row r="127" spans="24:25" x14ac:dyDescent="0.25">
      <c r="X127" s="21">
        <f t="shared" si="5"/>
        <v>1452</v>
      </c>
      <c r="Y127" s="23">
        <f t="shared" si="4"/>
        <v>2.2335720000000001</v>
      </c>
    </row>
    <row r="128" spans="24:25" x14ac:dyDescent="0.25">
      <c r="X128" s="21">
        <f t="shared" si="5"/>
        <v>1464</v>
      </c>
      <c r="Y128" s="23">
        <f t="shared" si="4"/>
        <v>2.249304</v>
      </c>
    </row>
    <row r="129" spans="24:25" x14ac:dyDescent="0.25">
      <c r="X129" s="21">
        <f t="shared" si="5"/>
        <v>1476</v>
      </c>
      <c r="Y129" s="23">
        <f t="shared" si="4"/>
        <v>2.2650360000000003</v>
      </c>
    </row>
    <row r="130" spans="24:25" x14ac:dyDescent="0.25">
      <c r="X130" s="21">
        <f t="shared" si="5"/>
        <v>1488</v>
      </c>
      <c r="Y130" s="23">
        <f t="shared" si="4"/>
        <v>2.2807680000000001</v>
      </c>
    </row>
    <row r="131" spans="24:25" x14ac:dyDescent="0.25">
      <c r="X131" s="21">
        <f t="shared" si="5"/>
        <v>1500</v>
      </c>
      <c r="Y131" s="23">
        <f t="shared" si="4"/>
        <v>2.2965</v>
      </c>
    </row>
    <row r="132" spans="24:25" x14ac:dyDescent="0.25">
      <c r="X132" s="21">
        <f t="shared" si="5"/>
        <v>1512</v>
      </c>
      <c r="Y132" s="23">
        <f t="shared" si="4"/>
        <v>2.3122320000000003</v>
      </c>
    </row>
    <row r="133" spans="24:25" x14ac:dyDescent="0.25">
      <c r="X133" s="21">
        <f t="shared" si="5"/>
        <v>1524</v>
      </c>
      <c r="Y133" s="23">
        <f t="shared" si="4"/>
        <v>2.3279640000000001</v>
      </c>
    </row>
    <row r="134" spans="24:25" x14ac:dyDescent="0.25">
      <c r="X134" s="21">
        <f t="shared" si="5"/>
        <v>1536</v>
      </c>
      <c r="Y134" s="23">
        <f t="shared" ref="Y134:Y197" si="6">IF($K$24&gt;0,IF(X134&lt;$K$21,$K$20*X134,IF(X134&lt;$K$24,($K$22*X134)+$K$23,($K$25*X134)+$K$26)),IF(X134&lt;$K$21,$K$20*X134,($K$22*X134)+$K$23))</f>
        <v>2.3436960000000004</v>
      </c>
    </row>
    <row r="135" spans="24:25" x14ac:dyDescent="0.25">
      <c r="X135" s="21">
        <f t="shared" ref="X135:X198" si="7">X134+$AC$5</f>
        <v>1548</v>
      </c>
      <c r="Y135" s="23">
        <f t="shared" si="6"/>
        <v>2.3594280000000003</v>
      </c>
    </row>
    <row r="136" spans="24:25" x14ac:dyDescent="0.25">
      <c r="X136" s="21">
        <f t="shared" si="7"/>
        <v>1560</v>
      </c>
      <c r="Y136" s="23">
        <f t="shared" si="6"/>
        <v>2.3751600000000002</v>
      </c>
    </row>
    <row r="137" spans="24:25" x14ac:dyDescent="0.25">
      <c r="X137" s="21">
        <f t="shared" si="7"/>
        <v>1572</v>
      </c>
      <c r="Y137" s="23">
        <f t="shared" si="6"/>
        <v>2.390892</v>
      </c>
    </row>
    <row r="138" spans="24:25" x14ac:dyDescent="0.25">
      <c r="X138" s="21">
        <f t="shared" si="7"/>
        <v>1584</v>
      </c>
      <c r="Y138" s="23">
        <f t="shared" si="6"/>
        <v>2.4066240000000003</v>
      </c>
    </row>
    <row r="139" spans="24:25" x14ac:dyDescent="0.25">
      <c r="X139" s="21">
        <f t="shared" si="7"/>
        <v>1596</v>
      </c>
      <c r="Y139" s="23">
        <f t="shared" si="6"/>
        <v>2.4223560000000002</v>
      </c>
    </row>
    <row r="140" spans="24:25" x14ac:dyDescent="0.25">
      <c r="X140" s="21">
        <f t="shared" si="7"/>
        <v>1608</v>
      </c>
      <c r="Y140" s="23">
        <f t="shared" si="6"/>
        <v>2.438088</v>
      </c>
    </row>
    <row r="141" spans="24:25" x14ac:dyDescent="0.25">
      <c r="X141" s="21">
        <f t="shared" si="7"/>
        <v>1620</v>
      </c>
      <c r="Y141" s="23">
        <f t="shared" si="6"/>
        <v>2.4538200000000003</v>
      </c>
    </row>
    <row r="142" spans="24:25" x14ac:dyDescent="0.25">
      <c r="X142" s="21">
        <f t="shared" si="7"/>
        <v>1632</v>
      </c>
      <c r="Y142" s="23">
        <f t="shared" si="6"/>
        <v>2.4695520000000002</v>
      </c>
    </row>
    <row r="143" spans="24:25" x14ac:dyDescent="0.25">
      <c r="X143" s="21">
        <f t="shared" si="7"/>
        <v>1644</v>
      </c>
      <c r="Y143" s="23">
        <f t="shared" si="6"/>
        <v>2.485284</v>
      </c>
    </row>
    <row r="144" spans="24:25" x14ac:dyDescent="0.25">
      <c r="X144" s="21">
        <f t="shared" si="7"/>
        <v>1656</v>
      </c>
      <c r="Y144" s="23">
        <f t="shared" si="6"/>
        <v>2.5010160000000003</v>
      </c>
    </row>
    <row r="145" spans="24:25" x14ac:dyDescent="0.25">
      <c r="X145" s="21">
        <f t="shared" si="7"/>
        <v>1668</v>
      </c>
      <c r="Y145" s="23">
        <f t="shared" si="6"/>
        <v>2.5167480000000002</v>
      </c>
    </row>
    <row r="146" spans="24:25" x14ac:dyDescent="0.25">
      <c r="X146" s="21">
        <f t="shared" si="7"/>
        <v>1680</v>
      </c>
      <c r="Y146" s="23">
        <f t="shared" si="6"/>
        <v>2.5324800000000001</v>
      </c>
    </row>
    <row r="147" spans="24:25" x14ac:dyDescent="0.25">
      <c r="X147" s="21">
        <f t="shared" si="7"/>
        <v>1692</v>
      </c>
      <c r="Y147" s="23">
        <f t="shared" si="6"/>
        <v>2.5482120000000004</v>
      </c>
    </row>
    <row r="148" spans="24:25" x14ac:dyDescent="0.25">
      <c r="X148" s="21">
        <f t="shared" si="7"/>
        <v>1704</v>
      </c>
      <c r="Y148" s="23">
        <f t="shared" si="6"/>
        <v>2.5639440000000002</v>
      </c>
    </row>
    <row r="149" spans="24:25" x14ac:dyDescent="0.25">
      <c r="X149" s="21">
        <f t="shared" si="7"/>
        <v>1716</v>
      </c>
      <c r="Y149" s="23">
        <f t="shared" si="6"/>
        <v>2.5796760000000001</v>
      </c>
    </row>
    <row r="150" spans="24:25" x14ac:dyDescent="0.25">
      <c r="X150" s="21">
        <f t="shared" si="7"/>
        <v>1728</v>
      </c>
      <c r="Y150" s="23">
        <f t="shared" si="6"/>
        <v>2.5954080000000004</v>
      </c>
    </row>
    <row r="151" spans="24:25" x14ac:dyDescent="0.25">
      <c r="X151" s="21">
        <f t="shared" si="7"/>
        <v>1740</v>
      </c>
      <c r="Y151" s="23">
        <f t="shared" si="6"/>
        <v>2.6111400000000002</v>
      </c>
    </row>
    <row r="152" spans="24:25" x14ac:dyDescent="0.25">
      <c r="X152" s="21">
        <f t="shared" si="7"/>
        <v>1752</v>
      </c>
      <c r="Y152" s="23">
        <f t="shared" si="6"/>
        <v>2.6268720000000001</v>
      </c>
    </row>
    <row r="153" spans="24:25" x14ac:dyDescent="0.25">
      <c r="X153" s="21">
        <f t="shared" si="7"/>
        <v>1764</v>
      </c>
      <c r="Y153" s="23">
        <f t="shared" si="6"/>
        <v>2.6426040000000004</v>
      </c>
    </row>
    <row r="154" spans="24:25" x14ac:dyDescent="0.25">
      <c r="X154" s="21">
        <f t="shared" si="7"/>
        <v>1776</v>
      </c>
      <c r="Y154" s="23">
        <f t="shared" si="6"/>
        <v>2.6583360000000003</v>
      </c>
    </row>
    <row r="155" spans="24:25" x14ac:dyDescent="0.25">
      <c r="X155" s="21">
        <f t="shared" si="7"/>
        <v>1788</v>
      </c>
      <c r="Y155" s="23">
        <f t="shared" si="6"/>
        <v>2.6740680000000001</v>
      </c>
    </row>
    <row r="156" spans="24:25" x14ac:dyDescent="0.25">
      <c r="X156" s="21">
        <f t="shared" si="7"/>
        <v>1800</v>
      </c>
      <c r="Y156" s="23">
        <f t="shared" si="6"/>
        <v>2.6898000000000004</v>
      </c>
    </row>
    <row r="157" spans="24:25" x14ac:dyDescent="0.25">
      <c r="X157" s="21">
        <f t="shared" si="7"/>
        <v>1812</v>
      </c>
      <c r="Y157" s="23">
        <f t="shared" si="6"/>
        <v>2.7055320000000003</v>
      </c>
    </row>
    <row r="158" spans="24:25" x14ac:dyDescent="0.25">
      <c r="X158" s="21">
        <f t="shared" si="7"/>
        <v>1824</v>
      </c>
      <c r="Y158" s="23">
        <f t="shared" si="6"/>
        <v>2.7212640000000001</v>
      </c>
    </row>
    <row r="159" spans="24:25" x14ac:dyDescent="0.25">
      <c r="X159" s="21">
        <f t="shared" si="7"/>
        <v>1836</v>
      </c>
      <c r="Y159" s="23">
        <f t="shared" si="6"/>
        <v>2.7369960000000004</v>
      </c>
    </row>
    <row r="160" spans="24:25" x14ac:dyDescent="0.25">
      <c r="X160" s="21">
        <f t="shared" si="7"/>
        <v>1848</v>
      </c>
      <c r="Y160" s="23">
        <f t="shared" si="6"/>
        <v>2.7527280000000003</v>
      </c>
    </row>
    <row r="161" spans="24:25" x14ac:dyDescent="0.25">
      <c r="X161" s="21">
        <f t="shared" si="7"/>
        <v>1860</v>
      </c>
      <c r="Y161" s="23">
        <f t="shared" si="6"/>
        <v>2.7684600000000001</v>
      </c>
    </row>
    <row r="162" spans="24:25" x14ac:dyDescent="0.25">
      <c r="X162" s="21">
        <f t="shared" si="7"/>
        <v>1872</v>
      </c>
      <c r="Y162" s="23">
        <f t="shared" si="6"/>
        <v>2.7841920000000004</v>
      </c>
    </row>
    <row r="163" spans="24:25" x14ac:dyDescent="0.25">
      <c r="X163" s="21">
        <f t="shared" si="7"/>
        <v>1884</v>
      </c>
      <c r="Y163" s="23">
        <f t="shared" si="6"/>
        <v>2.7999240000000003</v>
      </c>
    </row>
    <row r="164" spans="24:25" x14ac:dyDescent="0.25">
      <c r="X164" s="21">
        <f t="shared" si="7"/>
        <v>1896</v>
      </c>
      <c r="Y164" s="23">
        <f t="shared" si="6"/>
        <v>2.8156560000000002</v>
      </c>
    </row>
    <row r="165" spans="24:25" x14ac:dyDescent="0.25">
      <c r="X165" s="21">
        <f t="shared" si="7"/>
        <v>1908</v>
      </c>
      <c r="Y165" s="23">
        <f t="shared" si="6"/>
        <v>2.8313880000000005</v>
      </c>
    </row>
    <row r="166" spans="24:25" x14ac:dyDescent="0.25">
      <c r="X166" s="21">
        <f t="shared" si="7"/>
        <v>1920</v>
      </c>
      <c r="Y166" s="23">
        <f t="shared" si="6"/>
        <v>2.8471200000000003</v>
      </c>
    </row>
    <row r="167" spans="24:25" x14ac:dyDescent="0.25">
      <c r="X167" s="21">
        <f t="shared" si="7"/>
        <v>1932</v>
      </c>
      <c r="Y167" s="23">
        <f t="shared" si="6"/>
        <v>2.8628520000000002</v>
      </c>
    </row>
    <row r="168" spans="24:25" x14ac:dyDescent="0.25">
      <c r="X168" s="21">
        <f t="shared" si="7"/>
        <v>1944</v>
      </c>
      <c r="Y168" s="23">
        <f t="shared" si="6"/>
        <v>2.8785840000000005</v>
      </c>
    </row>
    <row r="169" spans="24:25" x14ac:dyDescent="0.25">
      <c r="X169" s="21">
        <f t="shared" si="7"/>
        <v>1956</v>
      </c>
      <c r="Y169" s="23">
        <f t="shared" si="6"/>
        <v>2.8943160000000003</v>
      </c>
    </row>
    <row r="170" spans="24:25" x14ac:dyDescent="0.25">
      <c r="X170" s="21">
        <f t="shared" si="7"/>
        <v>1968</v>
      </c>
      <c r="Y170" s="23">
        <f t="shared" si="6"/>
        <v>2.9100480000000002</v>
      </c>
    </row>
    <row r="171" spans="24:25" x14ac:dyDescent="0.25">
      <c r="X171" s="21">
        <f t="shared" si="7"/>
        <v>1980</v>
      </c>
      <c r="Y171" s="23">
        <f t="shared" si="6"/>
        <v>2.92578</v>
      </c>
    </row>
    <row r="172" spans="24:25" x14ac:dyDescent="0.25">
      <c r="X172" s="21">
        <f t="shared" si="7"/>
        <v>1992</v>
      </c>
      <c r="Y172" s="23">
        <f t="shared" si="6"/>
        <v>2.9415120000000003</v>
      </c>
    </row>
    <row r="173" spans="24:25" x14ac:dyDescent="0.25">
      <c r="X173" s="21">
        <f t="shared" si="7"/>
        <v>2004</v>
      </c>
      <c r="Y173" s="23">
        <f t="shared" si="6"/>
        <v>2.9572440000000002</v>
      </c>
    </row>
    <row r="174" spans="24:25" x14ac:dyDescent="0.25">
      <c r="X174" s="21">
        <f t="shared" si="7"/>
        <v>2016</v>
      </c>
      <c r="Y174" s="23">
        <f t="shared" si="6"/>
        <v>2.9729760000000001</v>
      </c>
    </row>
    <row r="175" spans="24:25" x14ac:dyDescent="0.25">
      <c r="X175" s="21">
        <f t="shared" si="7"/>
        <v>2028</v>
      </c>
      <c r="Y175" s="23">
        <f t="shared" si="6"/>
        <v>2.9887080000000004</v>
      </c>
    </row>
    <row r="176" spans="24:25" x14ac:dyDescent="0.25">
      <c r="X176" s="21">
        <f t="shared" si="7"/>
        <v>2040</v>
      </c>
      <c r="Y176" s="23">
        <f t="shared" si="6"/>
        <v>3.0044400000000002</v>
      </c>
    </row>
    <row r="177" spans="24:25" x14ac:dyDescent="0.25">
      <c r="X177" s="21">
        <f t="shared" si="7"/>
        <v>2052</v>
      </c>
      <c r="Y177" s="23">
        <f t="shared" si="6"/>
        <v>3.0201720000000001</v>
      </c>
    </row>
    <row r="178" spans="24:25" x14ac:dyDescent="0.25">
      <c r="X178" s="21">
        <f t="shared" si="7"/>
        <v>2064</v>
      </c>
      <c r="Y178" s="23">
        <f t="shared" si="6"/>
        <v>3.0359040000000004</v>
      </c>
    </row>
    <row r="179" spans="24:25" x14ac:dyDescent="0.25">
      <c r="X179" s="21">
        <f t="shared" si="7"/>
        <v>2076</v>
      </c>
      <c r="Y179" s="23">
        <f t="shared" si="6"/>
        <v>3.0516360000000002</v>
      </c>
    </row>
    <row r="180" spans="24:25" x14ac:dyDescent="0.25">
      <c r="X180" s="21">
        <f t="shared" si="7"/>
        <v>2088</v>
      </c>
      <c r="Y180" s="23">
        <f t="shared" si="6"/>
        <v>3.0673680000000001</v>
      </c>
    </row>
    <row r="181" spans="24:25" x14ac:dyDescent="0.25">
      <c r="X181" s="21">
        <f t="shared" si="7"/>
        <v>2100</v>
      </c>
      <c r="Y181" s="23">
        <f t="shared" si="6"/>
        <v>3.0831000000000004</v>
      </c>
    </row>
    <row r="182" spans="24:25" x14ac:dyDescent="0.25">
      <c r="X182" s="21">
        <f t="shared" si="7"/>
        <v>2112</v>
      </c>
      <c r="Y182" s="23">
        <f t="shared" si="6"/>
        <v>3.0988320000000003</v>
      </c>
    </row>
    <row r="183" spans="24:25" x14ac:dyDescent="0.25">
      <c r="X183" s="21">
        <f t="shared" si="7"/>
        <v>2124</v>
      </c>
      <c r="Y183" s="23">
        <f t="shared" si="6"/>
        <v>3.1145640000000001</v>
      </c>
    </row>
    <row r="184" spans="24:25" x14ac:dyDescent="0.25">
      <c r="X184" s="21">
        <f t="shared" si="7"/>
        <v>2136</v>
      </c>
      <c r="Y184" s="23">
        <f t="shared" si="6"/>
        <v>3.1302960000000004</v>
      </c>
    </row>
    <row r="185" spans="24:25" x14ac:dyDescent="0.25">
      <c r="X185" s="21">
        <f t="shared" si="7"/>
        <v>2148</v>
      </c>
      <c r="Y185" s="23">
        <f t="shared" si="6"/>
        <v>3.1460280000000003</v>
      </c>
    </row>
    <row r="186" spans="24:25" x14ac:dyDescent="0.25">
      <c r="X186" s="21">
        <f t="shared" si="7"/>
        <v>2160</v>
      </c>
      <c r="Y186" s="23">
        <f t="shared" si="6"/>
        <v>3.1617600000000001</v>
      </c>
    </row>
    <row r="187" spans="24:25" x14ac:dyDescent="0.25">
      <c r="X187" s="21">
        <f t="shared" si="7"/>
        <v>2172</v>
      </c>
      <c r="Y187" s="23">
        <f t="shared" si="6"/>
        <v>3.1774920000000004</v>
      </c>
    </row>
    <row r="188" spans="24:25" x14ac:dyDescent="0.25">
      <c r="X188" s="21">
        <f t="shared" si="7"/>
        <v>2184</v>
      </c>
      <c r="Y188" s="23">
        <f t="shared" si="6"/>
        <v>3.1932240000000003</v>
      </c>
    </row>
    <row r="189" spans="24:25" x14ac:dyDescent="0.25">
      <c r="X189" s="21">
        <f t="shared" si="7"/>
        <v>2196</v>
      </c>
      <c r="Y189" s="23">
        <f t="shared" si="6"/>
        <v>3.2089560000000001</v>
      </c>
    </row>
    <row r="190" spans="24:25" x14ac:dyDescent="0.25">
      <c r="X190" s="21">
        <f t="shared" si="7"/>
        <v>2208</v>
      </c>
      <c r="Y190" s="23">
        <f t="shared" si="6"/>
        <v>3.2246880000000004</v>
      </c>
    </row>
    <row r="191" spans="24:25" x14ac:dyDescent="0.25">
      <c r="X191" s="21">
        <f t="shared" si="7"/>
        <v>2220</v>
      </c>
      <c r="Y191" s="23">
        <f t="shared" si="6"/>
        <v>3.2404200000000003</v>
      </c>
    </row>
    <row r="192" spans="24:25" x14ac:dyDescent="0.25">
      <c r="X192" s="21">
        <f t="shared" si="7"/>
        <v>2232</v>
      </c>
      <c r="Y192" s="23">
        <f t="shared" si="6"/>
        <v>3.2561520000000002</v>
      </c>
    </row>
    <row r="193" spans="24:25" x14ac:dyDescent="0.25">
      <c r="X193" s="21">
        <f t="shared" si="7"/>
        <v>2244</v>
      </c>
      <c r="Y193" s="23">
        <f t="shared" si="6"/>
        <v>3.2718840000000005</v>
      </c>
    </row>
    <row r="194" spans="24:25" x14ac:dyDescent="0.25">
      <c r="X194" s="21">
        <f t="shared" si="7"/>
        <v>2256</v>
      </c>
      <c r="Y194" s="23">
        <f t="shared" si="6"/>
        <v>3.2876160000000003</v>
      </c>
    </row>
    <row r="195" spans="24:25" x14ac:dyDescent="0.25">
      <c r="X195" s="21">
        <f t="shared" si="7"/>
        <v>2268</v>
      </c>
      <c r="Y195" s="23">
        <f t="shared" si="6"/>
        <v>3.3033480000000002</v>
      </c>
    </row>
    <row r="196" spans="24:25" x14ac:dyDescent="0.25">
      <c r="X196" s="21">
        <f t="shared" si="7"/>
        <v>2280</v>
      </c>
      <c r="Y196" s="23">
        <f t="shared" si="6"/>
        <v>3.3190800000000005</v>
      </c>
    </row>
    <row r="197" spans="24:25" x14ac:dyDescent="0.25">
      <c r="X197" s="21">
        <f t="shared" si="7"/>
        <v>2292</v>
      </c>
      <c r="Y197" s="23">
        <f t="shared" si="6"/>
        <v>3.3348120000000003</v>
      </c>
    </row>
    <row r="198" spans="24:25" x14ac:dyDescent="0.25">
      <c r="X198" s="21">
        <f t="shared" si="7"/>
        <v>2304</v>
      </c>
      <c r="Y198" s="23">
        <f t="shared" ref="Y198:Y261" si="8">IF($K$24&gt;0,IF(X198&lt;$K$21,$K$20*X198,IF(X198&lt;$K$24,($K$22*X198)+$K$23,($K$25*X198)+$K$26)),IF(X198&lt;$K$21,$K$20*X198,($K$22*X198)+$K$23))</f>
        <v>3.3505440000000002</v>
      </c>
    </row>
    <row r="199" spans="24:25" x14ac:dyDescent="0.25">
      <c r="X199" s="21">
        <f t="shared" ref="X199:X262" si="9">X198+$AC$5</f>
        <v>2316</v>
      </c>
      <c r="Y199" s="23">
        <f t="shared" si="8"/>
        <v>3.3662760000000005</v>
      </c>
    </row>
    <row r="200" spans="24:25" x14ac:dyDescent="0.25">
      <c r="X200" s="21">
        <f t="shared" si="9"/>
        <v>2328</v>
      </c>
      <c r="Y200" s="23">
        <f t="shared" si="8"/>
        <v>3.3820080000000003</v>
      </c>
    </row>
    <row r="201" spans="24:25" x14ac:dyDescent="0.25">
      <c r="X201" s="21">
        <f t="shared" si="9"/>
        <v>2340</v>
      </c>
      <c r="Y201" s="23">
        <f t="shared" si="8"/>
        <v>3.3977400000000002</v>
      </c>
    </row>
    <row r="202" spans="24:25" x14ac:dyDescent="0.25">
      <c r="X202" s="21">
        <f t="shared" si="9"/>
        <v>2352</v>
      </c>
      <c r="Y202" s="23">
        <f t="shared" si="8"/>
        <v>3.4134720000000005</v>
      </c>
    </row>
    <row r="203" spans="24:25" x14ac:dyDescent="0.25">
      <c r="X203" s="21">
        <f t="shared" si="9"/>
        <v>2364</v>
      </c>
      <c r="Y203" s="23">
        <f t="shared" si="8"/>
        <v>3.4292040000000004</v>
      </c>
    </row>
    <row r="204" spans="24:25" x14ac:dyDescent="0.25">
      <c r="X204" s="21">
        <f t="shared" si="9"/>
        <v>2376</v>
      </c>
      <c r="Y204" s="23">
        <f t="shared" si="8"/>
        <v>3.4449360000000002</v>
      </c>
    </row>
    <row r="205" spans="24:25" x14ac:dyDescent="0.25">
      <c r="X205" s="21">
        <f t="shared" si="9"/>
        <v>2388</v>
      </c>
      <c r="Y205" s="23">
        <f t="shared" si="8"/>
        <v>3.4606680000000005</v>
      </c>
    </row>
    <row r="206" spans="24:25" x14ac:dyDescent="0.25">
      <c r="X206" s="21">
        <f t="shared" si="9"/>
        <v>2400</v>
      </c>
      <c r="Y206" s="23">
        <f t="shared" si="8"/>
        <v>3.4764000000000004</v>
      </c>
    </row>
    <row r="207" spans="24:25" x14ac:dyDescent="0.25">
      <c r="X207" s="21">
        <f t="shared" si="9"/>
        <v>2412</v>
      </c>
      <c r="Y207" s="23">
        <f t="shared" si="8"/>
        <v>3.4921320000000002</v>
      </c>
    </row>
    <row r="208" spans="24:25" x14ac:dyDescent="0.25">
      <c r="X208" s="21">
        <f t="shared" si="9"/>
        <v>2424</v>
      </c>
      <c r="Y208" s="23">
        <f t="shared" si="8"/>
        <v>3.5078640000000001</v>
      </c>
    </row>
    <row r="209" spans="24:25" x14ac:dyDescent="0.25">
      <c r="X209" s="21">
        <f t="shared" si="9"/>
        <v>2436</v>
      </c>
      <c r="Y209" s="23">
        <f t="shared" si="8"/>
        <v>3.5235960000000004</v>
      </c>
    </row>
    <row r="210" spans="24:25" x14ac:dyDescent="0.25">
      <c r="X210" s="21">
        <f t="shared" si="9"/>
        <v>2448</v>
      </c>
      <c r="Y210" s="23">
        <f t="shared" si="8"/>
        <v>3.5393280000000003</v>
      </c>
    </row>
    <row r="211" spans="24:25" x14ac:dyDescent="0.25">
      <c r="X211" s="21">
        <f t="shared" si="9"/>
        <v>2460</v>
      </c>
      <c r="Y211" s="23">
        <f t="shared" si="8"/>
        <v>3.5550600000000001</v>
      </c>
    </row>
    <row r="212" spans="24:25" x14ac:dyDescent="0.25">
      <c r="X212" s="21">
        <f t="shared" si="9"/>
        <v>2472</v>
      </c>
      <c r="Y212" s="23">
        <f t="shared" si="8"/>
        <v>3.5707920000000004</v>
      </c>
    </row>
    <row r="213" spans="24:25" x14ac:dyDescent="0.25">
      <c r="X213" s="21">
        <f t="shared" si="9"/>
        <v>2484</v>
      </c>
      <c r="Y213" s="23">
        <f t="shared" si="8"/>
        <v>3.5865240000000003</v>
      </c>
    </row>
    <row r="214" spans="24:25" x14ac:dyDescent="0.25">
      <c r="X214" s="21">
        <f t="shared" si="9"/>
        <v>2496</v>
      </c>
      <c r="Y214" s="23">
        <f t="shared" si="8"/>
        <v>3.6022560000000001</v>
      </c>
    </row>
    <row r="215" spans="24:25" x14ac:dyDescent="0.25">
      <c r="X215" s="21">
        <f t="shared" si="9"/>
        <v>2508</v>
      </c>
      <c r="Y215" s="23">
        <f t="shared" si="8"/>
        <v>3.6179880000000004</v>
      </c>
    </row>
    <row r="216" spans="24:25" x14ac:dyDescent="0.25">
      <c r="X216" s="21">
        <f t="shared" si="9"/>
        <v>2520</v>
      </c>
      <c r="Y216" s="23">
        <f t="shared" si="8"/>
        <v>3.6337200000000003</v>
      </c>
    </row>
    <row r="217" spans="24:25" x14ac:dyDescent="0.25">
      <c r="X217" s="21">
        <f t="shared" si="9"/>
        <v>2532</v>
      </c>
      <c r="Y217" s="23">
        <f t="shared" si="8"/>
        <v>3.6494520000000001</v>
      </c>
    </row>
    <row r="218" spans="24:25" x14ac:dyDescent="0.25">
      <c r="X218" s="21">
        <f t="shared" si="9"/>
        <v>2544</v>
      </c>
      <c r="Y218" s="23">
        <f t="shared" si="8"/>
        <v>3.6651840000000004</v>
      </c>
    </row>
    <row r="219" spans="24:25" x14ac:dyDescent="0.25">
      <c r="X219" s="21">
        <f t="shared" si="9"/>
        <v>2556</v>
      </c>
      <c r="Y219" s="23">
        <f t="shared" si="8"/>
        <v>3.6809160000000003</v>
      </c>
    </row>
    <row r="220" spans="24:25" x14ac:dyDescent="0.25">
      <c r="X220" s="21">
        <f t="shared" si="9"/>
        <v>2568</v>
      </c>
      <c r="Y220" s="23">
        <f t="shared" si="8"/>
        <v>3.6966480000000002</v>
      </c>
    </row>
    <row r="221" spans="24:25" x14ac:dyDescent="0.25">
      <c r="X221" s="21">
        <f t="shared" si="9"/>
        <v>2580</v>
      </c>
      <c r="Y221" s="23">
        <f t="shared" si="8"/>
        <v>3.7123800000000005</v>
      </c>
    </row>
    <row r="222" spans="24:25" x14ac:dyDescent="0.25">
      <c r="X222" s="21">
        <f t="shared" si="9"/>
        <v>2592</v>
      </c>
      <c r="Y222" s="23">
        <f t="shared" si="8"/>
        <v>3.7281120000000003</v>
      </c>
    </row>
    <row r="223" spans="24:25" x14ac:dyDescent="0.25">
      <c r="X223" s="21">
        <f t="shared" si="9"/>
        <v>2604</v>
      </c>
      <c r="Y223" s="23">
        <f t="shared" si="8"/>
        <v>3.7438440000000002</v>
      </c>
    </row>
    <row r="224" spans="24:25" x14ac:dyDescent="0.25">
      <c r="X224" s="21">
        <f t="shared" si="9"/>
        <v>2616</v>
      </c>
      <c r="Y224" s="23">
        <f t="shared" si="8"/>
        <v>3.7595760000000005</v>
      </c>
    </row>
    <row r="225" spans="24:25" x14ac:dyDescent="0.25">
      <c r="X225" s="21">
        <f t="shared" si="9"/>
        <v>2628</v>
      </c>
      <c r="Y225" s="23">
        <f t="shared" si="8"/>
        <v>3.7753080000000003</v>
      </c>
    </row>
    <row r="226" spans="24:25" x14ac:dyDescent="0.25">
      <c r="X226" s="21">
        <f t="shared" si="9"/>
        <v>2640</v>
      </c>
      <c r="Y226" s="23">
        <f t="shared" si="8"/>
        <v>3.7910400000000002</v>
      </c>
    </row>
    <row r="227" spans="24:25" x14ac:dyDescent="0.25">
      <c r="X227" s="21">
        <f t="shared" si="9"/>
        <v>2652</v>
      </c>
      <c r="Y227" s="23">
        <f t="shared" si="8"/>
        <v>3.8067720000000005</v>
      </c>
    </row>
    <row r="228" spans="24:25" x14ac:dyDescent="0.25">
      <c r="X228" s="21">
        <f t="shared" si="9"/>
        <v>2664</v>
      </c>
      <c r="Y228" s="23">
        <f t="shared" si="8"/>
        <v>3.8225040000000003</v>
      </c>
    </row>
    <row r="229" spans="24:25" x14ac:dyDescent="0.25">
      <c r="X229" s="21">
        <f t="shared" si="9"/>
        <v>2676</v>
      </c>
      <c r="Y229" s="23">
        <f t="shared" si="8"/>
        <v>3.8382360000000002</v>
      </c>
    </row>
    <row r="230" spans="24:25" x14ac:dyDescent="0.25">
      <c r="X230" s="21">
        <f t="shared" si="9"/>
        <v>2688</v>
      </c>
      <c r="Y230" s="23">
        <f t="shared" si="8"/>
        <v>3.8539680000000005</v>
      </c>
    </row>
    <row r="231" spans="24:25" x14ac:dyDescent="0.25">
      <c r="X231" s="21">
        <f t="shared" si="9"/>
        <v>2700</v>
      </c>
      <c r="Y231" s="23">
        <f t="shared" si="8"/>
        <v>3.8697000000000004</v>
      </c>
    </row>
    <row r="232" spans="24:25" x14ac:dyDescent="0.25">
      <c r="X232" s="21">
        <f t="shared" si="9"/>
        <v>2712</v>
      </c>
      <c r="Y232" s="23">
        <f t="shared" si="8"/>
        <v>3.8854320000000002</v>
      </c>
    </row>
    <row r="233" spans="24:25" x14ac:dyDescent="0.25">
      <c r="X233" s="21">
        <f t="shared" si="9"/>
        <v>2724</v>
      </c>
      <c r="Y233" s="23">
        <f t="shared" si="8"/>
        <v>3.9011640000000005</v>
      </c>
    </row>
    <row r="234" spans="24:25" x14ac:dyDescent="0.25">
      <c r="X234" s="21">
        <f t="shared" si="9"/>
        <v>2736</v>
      </c>
      <c r="Y234" s="23">
        <f t="shared" si="8"/>
        <v>3.9168960000000004</v>
      </c>
    </row>
    <row r="235" spans="24:25" x14ac:dyDescent="0.25">
      <c r="X235" s="21">
        <f t="shared" si="9"/>
        <v>2748</v>
      </c>
      <c r="Y235" s="23">
        <f t="shared" si="8"/>
        <v>3.9326280000000002</v>
      </c>
    </row>
    <row r="236" spans="24:25" x14ac:dyDescent="0.25">
      <c r="X236" s="21">
        <f t="shared" si="9"/>
        <v>2760</v>
      </c>
      <c r="Y236" s="23">
        <f t="shared" si="8"/>
        <v>3.9483600000000005</v>
      </c>
    </row>
    <row r="237" spans="24:25" x14ac:dyDescent="0.25">
      <c r="X237" s="21">
        <f t="shared" si="9"/>
        <v>2772</v>
      </c>
      <c r="Y237" s="23">
        <f t="shared" si="8"/>
        <v>3.9640920000000004</v>
      </c>
    </row>
    <row r="238" spans="24:25" x14ac:dyDescent="0.25">
      <c r="X238" s="21">
        <f t="shared" si="9"/>
        <v>2784</v>
      </c>
      <c r="Y238" s="23">
        <f t="shared" si="8"/>
        <v>3.9798240000000003</v>
      </c>
    </row>
    <row r="239" spans="24:25" x14ac:dyDescent="0.25">
      <c r="X239" s="21">
        <f t="shared" si="9"/>
        <v>2796</v>
      </c>
      <c r="Y239" s="23">
        <f t="shared" si="8"/>
        <v>3.9955560000000006</v>
      </c>
    </row>
    <row r="240" spans="24:25" x14ac:dyDescent="0.25">
      <c r="X240" s="21">
        <f t="shared" si="9"/>
        <v>2808</v>
      </c>
      <c r="Y240" s="23">
        <f t="shared" si="8"/>
        <v>4.0112880000000004</v>
      </c>
    </row>
    <row r="241" spans="24:25" x14ac:dyDescent="0.25">
      <c r="X241" s="21">
        <f t="shared" si="9"/>
        <v>2820</v>
      </c>
      <c r="Y241" s="23">
        <f t="shared" si="8"/>
        <v>4.0270200000000003</v>
      </c>
    </row>
    <row r="242" spans="24:25" x14ac:dyDescent="0.25">
      <c r="X242" s="21">
        <f t="shared" si="9"/>
        <v>2832</v>
      </c>
      <c r="Y242" s="23">
        <f t="shared" si="8"/>
        <v>4.0427520000000001</v>
      </c>
    </row>
    <row r="243" spans="24:25" x14ac:dyDescent="0.25">
      <c r="X243" s="21">
        <f t="shared" si="9"/>
        <v>2844</v>
      </c>
      <c r="Y243" s="23">
        <f t="shared" si="8"/>
        <v>4.058484</v>
      </c>
    </row>
    <row r="244" spans="24:25" x14ac:dyDescent="0.25">
      <c r="X244" s="21">
        <f t="shared" si="9"/>
        <v>2856</v>
      </c>
      <c r="Y244" s="23">
        <f t="shared" si="8"/>
        <v>4.0742159999999998</v>
      </c>
    </row>
    <row r="245" spans="24:25" x14ac:dyDescent="0.25">
      <c r="X245" s="21">
        <f t="shared" si="9"/>
        <v>2868</v>
      </c>
      <c r="Y245" s="23">
        <f t="shared" si="8"/>
        <v>4.0899479999999997</v>
      </c>
    </row>
    <row r="246" spans="24:25" x14ac:dyDescent="0.25">
      <c r="X246" s="21">
        <f t="shared" si="9"/>
        <v>2880</v>
      </c>
      <c r="Y246" s="23">
        <f t="shared" si="8"/>
        <v>4.1056800000000004</v>
      </c>
    </row>
    <row r="247" spans="24:25" x14ac:dyDescent="0.25">
      <c r="X247" s="21">
        <f t="shared" si="9"/>
        <v>2892</v>
      </c>
      <c r="Y247" s="23">
        <f t="shared" si="8"/>
        <v>4.1214120000000003</v>
      </c>
    </row>
    <row r="248" spans="24:25" x14ac:dyDescent="0.25">
      <c r="X248" s="21">
        <f t="shared" si="9"/>
        <v>2904</v>
      </c>
      <c r="Y248" s="23">
        <f t="shared" si="8"/>
        <v>4.1371440000000002</v>
      </c>
    </row>
    <row r="249" spans="24:25" x14ac:dyDescent="0.25">
      <c r="X249" s="21">
        <f t="shared" si="9"/>
        <v>2916</v>
      </c>
      <c r="Y249" s="23">
        <f t="shared" si="8"/>
        <v>4.152876</v>
      </c>
    </row>
    <row r="250" spans="24:25" x14ac:dyDescent="0.25">
      <c r="X250" s="21">
        <f t="shared" si="9"/>
        <v>2928</v>
      </c>
      <c r="Y250" s="23">
        <f t="shared" si="8"/>
        <v>4.1686079999999999</v>
      </c>
    </row>
    <row r="251" spans="24:25" x14ac:dyDescent="0.25">
      <c r="X251" s="21">
        <f t="shared" si="9"/>
        <v>2940</v>
      </c>
      <c r="Y251" s="23">
        <f t="shared" si="8"/>
        <v>4.1843399999999997</v>
      </c>
    </row>
    <row r="252" spans="24:25" x14ac:dyDescent="0.25">
      <c r="X252" s="21">
        <f t="shared" si="9"/>
        <v>2952</v>
      </c>
      <c r="Y252" s="23">
        <f t="shared" si="8"/>
        <v>4.2000720000000005</v>
      </c>
    </row>
    <row r="253" spans="24:25" x14ac:dyDescent="0.25">
      <c r="X253" s="21">
        <f t="shared" si="9"/>
        <v>2964</v>
      </c>
      <c r="Y253" s="23">
        <f t="shared" si="8"/>
        <v>4.2158040000000003</v>
      </c>
    </row>
    <row r="254" spans="24:25" x14ac:dyDescent="0.25">
      <c r="X254" s="21">
        <f t="shared" si="9"/>
        <v>2976</v>
      </c>
      <c r="Y254" s="23">
        <f t="shared" si="8"/>
        <v>4.2315360000000002</v>
      </c>
    </row>
    <row r="255" spans="24:25" x14ac:dyDescent="0.25">
      <c r="X255" s="21">
        <f t="shared" si="9"/>
        <v>2988</v>
      </c>
      <c r="Y255" s="23">
        <f t="shared" si="8"/>
        <v>4.247268</v>
      </c>
    </row>
    <row r="256" spans="24:25" x14ac:dyDescent="0.25">
      <c r="X256" s="21">
        <f t="shared" si="9"/>
        <v>3000</v>
      </c>
      <c r="Y256" s="23">
        <f t="shared" si="8"/>
        <v>4.2629999999999999</v>
      </c>
    </row>
    <row r="257" spans="24:25" x14ac:dyDescent="0.25">
      <c r="X257" s="21">
        <f t="shared" si="9"/>
        <v>3012</v>
      </c>
      <c r="Y257" s="23">
        <f t="shared" si="8"/>
        <v>4.2787319999999998</v>
      </c>
    </row>
    <row r="258" spans="24:25" x14ac:dyDescent="0.25">
      <c r="X258" s="21">
        <f t="shared" si="9"/>
        <v>3024</v>
      </c>
      <c r="Y258" s="23">
        <f t="shared" si="8"/>
        <v>4.2944640000000005</v>
      </c>
    </row>
    <row r="259" spans="24:25" x14ac:dyDescent="0.25">
      <c r="X259" s="21">
        <f t="shared" si="9"/>
        <v>3036</v>
      </c>
      <c r="Y259" s="23">
        <f t="shared" si="8"/>
        <v>4.3101960000000004</v>
      </c>
    </row>
    <row r="260" spans="24:25" x14ac:dyDescent="0.25">
      <c r="X260" s="21">
        <f t="shared" si="9"/>
        <v>3048</v>
      </c>
      <c r="Y260" s="23">
        <f t="shared" si="8"/>
        <v>4.3259280000000002</v>
      </c>
    </row>
    <row r="261" spans="24:25" x14ac:dyDescent="0.25">
      <c r="X261" s="21">
        <f t="shared" si="9"/>
        <v>3060</v>
      </c>
      <c r="Y261" s="23">
        <f t="shared" si="8"/>
        <v>4.3416600000000001</v>
      </c>
    </row>
    <row r="262" spans="24:25" x14ac:dyDescent="0.25">
      <c r="X262" s="21">
        <f t="shared" si="9"/>
        <v>3072</v>
      </c>
      <c r="Y262" s="23">
        <f t="shared" ref="Y262:Y325" si="10">IF($K$24&gt;0,IF(X262&lt;$K$21,$K$20*X262,IF(X262&lt;$K$24,($K$22*X262)+$K$23,($K$25*X262)+$K$26)),IF(X262&lt;$K$21,$K$20*X262,($K$22*X262)+$K$23))</f>
        <v>4.3573920000000008</v>
      </c>
    </row>
    <row r="263" spans="24:25" x14ac:dyDescent="0.25">
      <c r="X263" s="21">
        <f t="shared" ref="X263:X326" si="11">X262+$AC$5</f>
        <v>3084</v>
      </c>
      <c r="Y263" s="23">
        <f t="shared" si="10"/>
        <v>4.3731240000000007</v>
      </c>
    </row>
    <row r="264" spans="24:25" x14ac:dyDescent="0.25">
      <c r="X264" s="21">
        <f t="shared" si="11"/>
        <v>3096</v>
      </c>
      <c r="Y264" s="23">
        <f t="shared" si="10"/>
        <v>4.3888560000000005</v>
      </c>
    </row>
    <row r="265" spans="24:25" x14ac:dyDescent="0.25">
      <c r="X265" s="21">
        <f t="shared" si="11"/>
        <v>3108</v>
      </c>
      <c r="Y265" s="23">
        <f t="shared" si="10"/>
        <v>4.4045880000000004</v>
      </c>
    </row>
    <row r="266" spans="24:25" x14ac:dyDescent="0.25">
      <c r="X266" s="21">
        <f t="shared" si="11"/>
        <v>3120</v>
      </c>
      <c r="Y266" s="23">
        <f t="shared" si="10"/>
        <v>4.4203200000000002</v>
      </c>
    </row>
    <row r="267" spans="24:25" x14ac:dyDescent="0.25">
      <c r="X267" s="21">
        <f t="shared" si="11"/>
        <v>3132</v>
      </c>
      <c r="Y267" s="23">
        <f t="shared" si="10"/>
        <v>4.4360520000000001</v>
      </c>
    </row>
    <row r="268" spans="24:25" x14ac:dyDescent="0.25">
      <c r="X268" s="21">
        <f t="shared" si="11"/>
        <v>3144</v>
      </c>
      <c r="Y268" s="23">
        <f t="shared" si="10"/>
        <v>4.451784</v>
      </c>
    </row>
    <row r="269" spans="24:25" x14ac:dyDescent="0.25">
      <c r="X269" s="21">
        <f t="shared" si="11"/>
        <v>3156</v>
      </c>
      <c r="Y269" s="23">
        <f t="shared" si="10"/>
        <v>4.4675160000000007</v>
      </c>
    </row>
    <row r="270" spans="24:25" x14ac:dyDescent="0.25">
      <c r="X270" s="21">
        <f t="shared" si="11"/>
        <v>3168</v>
      </c>
      <c r="Y270" s="23">
        <f t="shared" si="10"/>
        <v>4.4832480000000006</v>
      </c>
    </row>
    <row r="271" spans="24:25" x14ac:dyDescent="0.25">
      <c r="X271" s="21">
        <f t="shared" si="11"/>
        <v>3180</v>
      </c>
      <c r="Y271" s="23">
        <f t="shared" si="10"/>
        <v>4.4989800000000004</v>
      </c>
    </row>
    <row r="272" spans="24:25" x14ac:dyDescent="0.25">
      <c r="X272" s="21">
        <f t="shared" si="11"/>
        <v>3192</v>
      </c>
      <c r="Y272" s="23">
        <f t="shared" si="10"/>
        <v>4.5147120000000003</v>
      </c>
    </row>
    <row r="273" spans="24:25" x14ac:dyDescent="0.25">
      <c r="X273" s="21">
        <f t="shared" si="11"/>
        <v>3204</v>
      </c>
      <c r="Y273" s="23">
        <f t="shared" si="10"/>
        <v>4.5304440000000001</v>
      </c>
    </row>
    <row r="274" spans="24:25" x14ac:dyDescent="0.25">
      <c r="X274" s="21">
        <f t="shared" si="11"/>
        <v>3216</v>
      </c>
      <c r="Y274" s="23">
        <f t="shared" si="10"/>
        <v>4.546176</v>
      </c>
    </row>
    <row r="275" spans="24:25" x14ac:dyDescent="0.25">
      <c r="X275" s="21">
        <f t="shared" si="11"/>
        <v>3228</v>
      </c>
      <c r="Y275" s="23">
        <f t="shared" si="10"/>
        <v>4.5619080000000007</v>
      </c>
    </row>
    <row r="276" spans="24:25" x14ac:dyDescent="0.25">
      <c r="X276" s="21">
        <f t="shared" si="11"/>
        <v>3240</v>
      </c>
      <c r="Y276" s="23">
        <f t="shared" si="10"/>
        <v>4.5776400000000006</v>
      </c>
    </row>
    <row r="277" spans="24:25" x14ac:dyDescent="0.25">
      <c r="X277" s="21">
        <f t="shared" si="11"/>
        <v>3252</v>
      </c>
      <c r="Y277" s="23">
        <f t="shared" si="10"/>
        <v>4.5933720000000005</v>
      </c>
    </row>
    <row r="278" spans="24:25" x14ac:dyDescent="0.25">
      <c r="X278" s="21">
        <f t="shared" si="11"/>
        <v>3264</v>
      </c>
      <c r="Y278" s="23">
        <f t="shared" si="10"/>
        <v>4.6091040000000003</v>
      </c>
    </row>
    <row r="279" spans="24:25" x14ac:dyDescent="0.25">
      <c r="X279" s="21">
        <f t="shared" si="11"/>
        <v>3276</v>
      </c>
      <c r="Y279" s="23">
        <f t="shared" si="10"/>
        <v>4.6248360000000002</v>
      </c>
    </row>
    <row r="280" spans="24:25" x14ac:dyDescent="0.25">
      <c r="X280" s="21">
        <f t="shared" si="11"/>
        <v>3288</v>
      </c>
      <c r="Y280" s="23">
        <f t="shared" si="10"/>
        <v>4.640568</v>
      </c>
    </row>
    <row r="281" spans="24:25" x14ac:dyDescent="0.25">
      <c r="X281" s="21">
        <f t="shared" si="11"/>
        <v>3300</v>
      </c>
      <c r="Y281" s="23">
        <f t="shared" si="10"/>
        <v>4.6563000000000008</v>
      </c>
    </row>
    <row r="282" spans="24:25" x14ac:dyDescent="0.25">
      <c r="X282" s="21">
        <f t="shared" si="11"/>
        <v>3312</v>
      </c>
      <c r="Y282" s="23">
        <f t="shared" si="10"/>
        <v>4.6720320000000006</v>
      </c>
    </row>
    <row r="283" spans="24:25" x14ac:dyDescent="0.25">
      <c r="X283" s="21">
        <f t="shared" si="11"/>
        <v>3324</v>
      </c>
      <c r="Y283" s="23">
        <f t="shared" si="10"/>
        <v>4.6877640000000005</v>
      </c>
    </row>
    <row r="284" spans="24:25" x14ac:dyDescent="0.25">
      <c r="X284" s="21">
        <f t="shared" si="11"/>
        <v>3336</v>
      </c>
      <c r="Y284" s="23">
        <f t="shared" si="10"/>
        <v>4.7034960000000003</v>
      </c>
    </row>
    <row r="285" spans="24:25" x14ac:dyDescent="0.25">
      <c r="X285" s="21">
        <f t="shared" si="11"/>
        <v>3348</v>
      </c>
      <c r="Y285" s="23">
        <f t="shared" si="10"/>
        <v>4.7192280000000002</v>
      </c>
    </row>
    <row r="286" spans="24:25" x14ac:dyDescent="0.25">
      <c r="X286" s="21">
        <f t="shared" si="11"/>
        <v>3360</v>
      </c>
      <c r="Y286" s="23">
        <f t="shared" si="10"/>
        <v>4.7349600000000001</v>
      </c>
    </row>
    <row r="287" spans="24:25" x14ac:dyDescent="0.25">
      <c r="X287" s="21">
        <f t="shared" si="11"/>
        <v>3372</v>
      </c>
      <c r="Y287" s="23">
        <f t="shared" si="10"/>
        <v>4.7506920000000008</v>
      </c>
    </row>
    <row r="288" spans="24:25" x14ac:dyDescent="0.25">
      <c r="X288" s="21">
        <f t="shared" si="11"/>
        <v>3384</v>
      </c>
      <c r="Y288" s="23">
        <f t="shared" si="10"/>
        <v>4.7664240000000007</v>
      </c>
    </row>
    <row r="289" spans="24:25" x14ac:dyDescent="0.25">
      <c r="X289" s="21">
        <f t="shared" si="11"/>
        <v>3396</v>
      </c>
      <c r="Y289" s="23">
        <f t="shared" si="10"/>
        <v>4.7821560000000005</v>
      </c>
    </row>
    <row r="290" spans="24:25" x14ac:dyDescent="0.25">
      <c r="X290" s="21">
        <f t="shared" si="11"/>
        <v>3408</v>
      </c>
      <c r="Y290" s="23">
        <f t="shared" si="10"/>
        <v>4.7978880000000004</v>
      </c>
    </row>
    <row r="291" spans="24:25" x14ac:dyDescent="0.25">
      <c r="X291" s="21">
        <f t="shared" si="11"/>
        <v>3420</v>
      </c>
      <c r="Y291" s="23">
        <f t="shared" si="10"/>
        <v>4.8136200000000002</v>
      </c>
    </row>
    <row r="292" spans="24:25" x14ac:dyDescent="0.25">
      <c r="X292" s="21">
        <f t="shared" si="11"/>
        <v>3432</v>
      </c>
      <c r="Y292" s="23">
        <f t="shared" si="10"/>
        <v>4.8293520000000001</v>
      </c>
    </row>
    <row r="293" spans="24:25" x14ac:dyDescent="0.25">
      <c r="X293" s="21">
        <f t="shared" si="11"/>
        <v>3444</v>
      </c>
      <c r="Y293" s="23">
        <f t="shared" si="10"/>
        <v>4.8450840000000008</v>
      </c>
    </row>
    <row r="294" spans="24:25" x14ac:dyDescent="0.25">
      <c r="X294" s="21">
        <f t="shared" si="11"/>
        <v>3456</v>
      </c>
      <c r="Y294" s="23">
        <f t="shared" si="10"/>
        <v>4.8608160000000007</v>
      </c>
    </row>
    <row r="295" spans="24:25" x14ac:dyDescent="0.25">
      <c r="X295" s="21">
        <f t="shared" si="11"/>
        <v>3468</v>
      </c>
      <c r="Y295" s="23">
        <f t="shared" si="10"/>
        <v>4.8765480000000005</v>
      </c>
    </row>
    <row r="296" spans="24:25" x14ac:dyDescent="0.25">
      <c r="X296" s="21">
        <f t="shared" si="11"/>
        <v>3480</v>
      </c>
      <c r="Y296" s="23">
        <f t="shared" si="10"/>
        <v>4.8922800000000004</v>
      </c>
    </row>
    <row r="297" spans="24:25" x14ac:dyDescent="0.25">
      <c r="X297" s="21">
        <f t="shared" si="11"/>
        <v>3492</v>
      </c>
      <c r="Y297" s="23">
        <f t="shared" si="10"/>
        <v>4.9080120000000003</v>
      </c>
    </row>
    <row r="298" spans="24:25" x14ac:dyDescent="0.25">
      <c r="X298" s="21">
        <f t="shared" si="11"/>
        <v>3504</v>
      </c>
      <c r="Y298" s="23">
        <f t="shared" si="10"/>
        <v>4.9237440000000001</v>
      </c>
    </row>
    <row r="299" spans="24:25" x14ac:dyDescent="0.25">
      <c r="X299" s="21">
        <f t="shared" si="11"/>
        <v>3516</v>
      </c>
      <c r="Y299" s="23">
        <f t="shared" si="10"/>
        <v>4.939476</v>
      </c>
    </row>
    <row r="300" spans="24:25" x14ac:dyDescent="0.25">
      <c r="X300" s="21">
        <f t="shared" si="11"/>
        <v>3528</v>
      </c>
      <c r="Y300" s="23">
        <f t="shared" si="10"/>
        <v>4.9552080000000007</v>
      </c>
    </row>
    <row r="301" spans="24:25" x14ac:dyDescent="0.25">
      <c r="X301" s="21">
        <f t="shared" si="11"/>
        <v>3540</v>
      </c>
      <c r="Y301" s="23">
        <f t="shared" si="10"/>
        <v>4.9709400000000006</v>
      </c>
    </row>
    <row r="302" spans="24:25" x14ac:dyDescent="0.25">
      <c r="X302" s="21">
        <f t="shared" si="11"/>
        <v>3552</v>
      </c>
      <c r="Y302" s="23">
        <f t="shared" si="10"/>
        <v>4.9866720000000004</v>
      </c>
    </row>
    <row r="303" spans="24:25" x14ac:dyDescent="0.25">
      <c r="X303" s="21">
        <f t="shared" si="11"/>
        <v>3564</v>
      </c>
      <c r="Y303" s="23">
        <f t="shared" si="10"/>
        <v>5.0024040000000003</v>
      </c>
    </row>
    <row r="304" spans="24:25" x14ac:dyDescent="0.25">
      <c r="X304" s="21">
        <f t="shared" si="11"/>
        <v>3576</v>
      </c>
      <c r="Y304" s="23">
        <f t="shared" si="10"/>
        <v>5.0181360000000002</v>
      </c>
    </row>
    <row r="305" spans="24:25" x14ac:dyDescent="0.25">
      <c r="X305" s="21">
        <f t="shared" si="11"/>
        <v>3588</v>
      </c>
      <c r="Y305" s="23">
        <f t="shared" si="10"/>
        <v>5.033868</v>
      </c>
    </row>
    <row r="306" spans="24:25" x14ac:dyDescent="0.25">
      <c r="X306" s="21">
        <f t="shared" si="11"/>
        <v>3600</v>
      </c>
      <c r="Y306" s="23">
        <f t="shared" si="10"/>
        <v>5.0496000000000008</v>
      </c>
    </row>
    <row r="307" spans="24:25" x14ac:dyDescent="0.25">
      <c r="X307" s="21">
        <f t="shared" si="11"/>
        <v>3612</v>
      </c>
      <c r="Y307" s="23">
        <f t="shared" si="10"/>
        <v>5.0653320000000006</v>
      </c>
    </row>
    <row r="308" spans="24:25" x14ac:dyDescent="0.25">
      <c r="X308" s="21">
        <f t="shared" si="11"/>
        <v>3624</v>
      </c>
      <c r="Y308" s="23">
        <f t="shared" si="10"/>
        <v>5.0810640000000005</v>
      </c>
    </row>
    <row r="309" spans="24:25" x14ac:dyDescent="0.25">
      <c r="X309" s="21">
        <f t="shared" si="11"/>
        <v>3636</v>
      </c>
      <c r="Y309" s="23">
        <f t="shared" si="10"/>
        <v>5.0967960000000003</v>
      </c>
    </row>
    <row r="310" spans="24:25" x14ac:dyDescent="0.25">
      <c r="X310" s="21">
        <f t="shared" si="11"/>
        <v>3648</v>
      </c>
      <c r="Y310" s="23">
        <f t="shared" si="10"/>
        <v>5.1125280000000002</v>
      </c>
    </row>
    <row r="311" spans="24:25" x14ac:dyDescent="0.25">
      <c r="X311" s="21">
        <f t="shared" si="11"/>
        <v>3660</v>
      </c>
      <c r="Y311" s="23">
        <f t="shared" si="10"/>
        <v>5.12826</v>
      </c>
    </row>
    <row r="312" spans="24:25" x14ac:dyDescent="0.25">
      <c r="X312" s="21">
        <f t="shared" si="11"/>
        <v>3672</v>
      </c>
      <c r="Y312" s="23">
        <f t="shared" si="10"/>
        <v>5.1439920000000008</v>
      </c>
    </row>
    <row r="313" spans="24:25" x14ac:dyDescent="0.25">
      <c r="X313" s="21">
        <f t="shared" si="11"/>
        <v>3684</v>
      </c>
      <c r="Y313" s="23">
        <f t="shared" si="10"/>
        <v>5.1597240000000006</v>
      </c>
    </row>
    <row r="314" spans="24:25" x14ac:dyDescent="0.25">
      <c r="X314" s="21">
        <f t="shared" si="11"/>
        <v>3696</v>
      </c>
      <c r="Y314" s="23">
        <f t="shared" si="10"/>
        <v>5.1754560000000005</v>
      </c>
    </row>
    <row r="315" spans="24:25" x14ac:dyDescent="0.25">
      <c r="X315" s="21">
        <f t="shared" si="11"/>
        <v>3708</v>
      </c>
      <c r="Y315" s="23">
        <f t="shared" si="10"/>
        <v>5.1911880000000004</v>
      </c>
    </row>
    <row r="316" spans="24:25" x14ac:dyDescent="0.25">
      <c r="X316" s="21">
        <f t="shared" si="11"/>
        <v>3720</v>
      </c>
      <c r="Y316" s="23">
        <f t="shared" si="10"/>
        <v>5.2069200000000002</v>
      </c>
    </row>
    <row r="317" spans="24:25" x14ac:dyDescent="0.25">
      <c r="X317" s="21">
        <f t="shared" si="11"/>
        <v>3732</v>
      </c>
      <c r="Y317" s="23">
        <f t="shared" si="10"/>
        <v>5.2226520000000001</v>
      </c>
    </row>
    <row r="318" spans="24:25" x14ac:dyDescent="0.25">
      <c r="X318" s="21">
        <f t="shared" si="11"/>
        <v>3744</v>
      </c>
      <c r="Y318" s="23">
        <f t="shared" si="10"/>
        <v>5.2383840000000008</v>
      </c>
    </row>
    <row r="319" spans="24:25" x14ac:dyDescent="0.25">
      <c r="X319" s="21">
        <f t="shared" si="11"/>
        <v>3756</v>
      </c>
      <c r="Y319" s="23">
        <f t="shared" si="10"/>
        <v>5.2541160000000007</v>
      </c>
    </row>
    <row r="320" spans="24:25" x14ac:dyDescent="0.25">
      <c r="X320" s="21">
        <f t="shared" si="11"/>
        <v>3768</v>
      </c>
      <c r="Y320" s="23">
        <f t="shared" si="10"/>
        <v>5.2698480000000005</v>
      </c>
    </row>
    <row r="321" spans="24:25" x14ac:dyDescent="0.25">
      <c r="X321" s="21">
        <f t="shared" si="11"/>
        <v>3780</v>
      </c>
      <c r="Y321" s="23">
        <f t="shared" si="10"/>
        <v>5.2855800000000004</v>
      </c>
    </row>
    <row r="322" spans="24:25" x14ac:dyDescent="0.25">
      <c r="X322" s="21">
        <f t="shared" si="11"/>
        <v>3792</v>
      </c>
      <c r="Y322" s="23">
        <f t="shared" si="10"/>
        <v>5.3013120000000002</v>
      </c>
    </row>
    <row r="323" spans="24:25" x14ac:dyDescent="0.25">
      <c r="X323" s="21">
        <f t="shared" si="11"/>
        <v>3804</v>
      </c>
      <c r="Y323" s="23">
        <f t="shared" si="10"/>
        <v>5.3170440000000001</v>
      </c>
    </row>
    <row r="324" spans="24:25" x14ac:dyDescent="0.25">
      <c r="X324" s="21">
        <f t="shared" si="11"/>
        <v>3816</v>
      </c>
      <c r="Y324" s="23">
        <f t="shared" si="10"/>
        <v>5.3327760000000008</v>
      </c>
    </row>
    <row r="325" spans="24:25" x14ac:dyDescent="0.25">
      <c r="X325" s="21">
        <f t="shared" si="11"/>
        <v>3828</v>
      </c>
      <c r="Y325" s="23">
        <f t="shared" si="10"/>
        <v>5.3485080000000007</v>
      </c>
    </row>
    <row r="326" spans="24:25" x14ac:dyDescent="0.25">
      <c r="X326" s="21">
        <f t="shared" si="11"/>
        <v>3840</v>
      </c>
      <c r="Y326" s="23">
        <f t="shared" ref="Y326:Y389" si="12">IF($K$24&gt;0,IF(X326&lt;$K$21,$K$20*X326,IF(X326&lt;$K$24,($K$22*X326)+$K$23,($K$25*X326)+$K$26)),IF(X326&lt;$K$21,$K$20*X326,($K$22*X326)+$K$23))</f>
        <v>5.3642400000000006</v>
      </c>
    </row>
    <row r="327" spans="24:25" x14ac:dyDescent="0.25">
      <c r="X327" s="21">
        <f t="shared" ref="X327:X390" si="13">X326+$AC$5</f>
        <v>3852</v>
      </c>
      <c r="Y327" s="23">
        <f t="shared" si="12"/>
        <v>5.3799720000000004</v>
      </c>
    </row>
    <row r="328" spans="24:25" x14ac:dyDescent="0.25">
      <c r="X328" s="21">
        <f t="shared" si="13"/>
        <v>3864</v>
      </c>
      <c r="Y328" s="23">
        <f t="shared" si="12"/>
        <v>5.3957040000000003</v>
      </c>
    </row>
    <row r="329" spans="24:25" x14ac:dyDescent="0.25">
      <c r="X329" s="21">
        <f t="shared" si="13"/>
        <v>3876</v>
      </c>
      <c r="Y329" s="23">
        <f t="shared" si="12"/>
        <v>5.4114360000000001</v>
      </c>
    </row>
    <row r="330" spans="24:25" x14ac:dyDescent="0.25">
      <c r="X330" s="21">
        <f t="shared" si="13"/>
        <v>3888</v>
      </c>
      <c r="Y330" s="23">
        <f t="shared" si="12"/>
        <v>5.4271680000000009</v>
      </c>
    </row>
    <row r="331" spans="24:25" x14ac:dyDescent="0.25">
      <c r="X331" s="21">
        <f t="shared" si="13"/>
        <v>3900</v>
      </c>
      <c r="Y331" s="23">
        <f t="shared" si="12"/>
        <v>5.4429000000000007</v>
      </c>
    </row>
    <row r="332" spans="24:25" x14ac:dyDescent="0.25">
      <c r="X332" s="21">
        <f t="shared" si="13"/>
        <v>3912</v>
      </c>
      <c r="Y332" s="23">
        <f t="shared" si="12"/>
        <v>5.4586320000000006</v>
      </c>
    </row>
    <row r="333" spans="24:25" x14ac:dyDescent="0.25">
      <c r="X333" s="21">
        <f t="shared" si="13"/>
        <v>3924</v>
      </c>
      <c r="Y333" s="23">
        <f t="shared" si="12"/>
        <v>5.4743640000000005</v>
      </c>
    </row>
    <row r="334" spans="24:25" x14ac:dyDescent="0.25">
      <c r="X334" s="21">
        <f t="shared" si="13"/>
        <v>3936</v>
      </c>
      <c r="Y334" s="23">
        <f t="shared" si="12"/>
        <v>5.4900960000000003</v>
      </c>
    </row>
    <row r="335" spans="24:25" x14ac:dyDescent="0.25">
      <c r="X335" s="21">
        <f t="shared" si="13"/>
        <v>3948</v>
      </c>
      <c r="Y335" s="23">
        <f t="shared" si="12"/>
        <v>5.5058280000000002</v>
      </c>
    </row>
    <row r="336" spans="24:25" x14ac:dyDescent="0.25">
      <c r="X336" s="21">
        <f t="shared" si="13"/>
        <v>3960</v>
      </c>
      <c r="Y336" s="23">
        <f t="shared" si="12"/>
        <v>5.52156</v>
      </c>
    </row>
    <row r="337" spans="24:25" x14ac:dyDescent="0.25">
      <c r="X337" s="21">
        <f t="shared" si="13"/>
        <v>3972</v>
      </c>
      <c r="Y337" s="23">
        <f t="shared" si="12"/>
        <v>5.5372920000000008</v>
      </c>
    </row>
    <row r="338" spans="24:25" x14ac:dyDescent="0.25">
      <c r="X338" s="21">
        <f t="shared" si="13"/>
        <v>3984</v>
      </c>
      <c r="Y338" s="23">
        <f t="shared" si="12"/>
        <v>5.5530240000000006</v>
      </c>
    </row>
    <row r="339" spans="24:25" x14ac:dyDescent="0.25">
      <c r="X339" s="21">
        <f t="shared" si="13"/>
        <v>3996</v>
      </c>
      <c r="Y339" s="23">
        <f t="shared" si="12"/>
        <v>5.5687560000000005</v>
      </c>
    </row>
    <row r="340" spans="24:25" x14ac:dyDescent="0.25">
      <c r="X340" s="21">
        <f t="shared" si="13"/>
        <v>4008</v>
      </c>
      <c r="Y340" s="23">
        <f t="shared" si="12"/>
        <v>5.5844880000000003</v>
      </c>
    </row>
    <row r="341" spans="24:25" x14ac:dyDescent="0.25">
      <c r="X341" s="21">
        <f t="shared" si="13"/>
        <v>4020</v>
      </c>
      <c r="Y341" s="23">
        <f t="shared" si="12"/>
        <v>5.6002200000000002</v>
      </c>
    </row>
    <row r="342" spans="24:25" x14ac:dyDescent="0.25">
      <c r="X342" s="21">
        <f t="shared" si="13"/>
        <v>4032</v>
      </c>
      <c r="Y342" s="23">
        <f t="shared" si="12"/>
        <v>5.6159520000000001</v>
      </c>
    </row>
    <row r="343" spans="24:25" x14ac:dyDescent="0.25">
      <c r="X343" s="21">
        <f t="shared" si="13"/>
        <v>4044</v>
      </c>
      <c r="Y343" s="23">
        <f t="shared" si="12"/>
        <v>5.6316840000000008</v>
      </c>
    </row>
    <row r="344" spans="24:25" x14ac:dyDescent="0.25">
      <c r="X344" s="21">
        <f t="shared" si="13"/>
        <v>4056</v>
      </c>
      <c r="Y344" s="23">
        <f t="shared" si="12"/>
        <v>5.6474160000000007</v>
      </c>
    </row>
    <row r="345" spans="24:25" x14ac:dyDescent="0.25">
      <c r="X345" s="21">
        <f t="shared" si="13"/>
        <v>4068</v>
      </c>
      <c r="Y345" s="23">
        <f t="shared" si="12"/>
        <v>5.6631480000000005</v>
      </c>
    </row>
    <row r="346" spans="24:25" x14ac:dyDescent="0.25">
      <c r="X346" s="21">
        <f t="shared" si="13"/>
        <v>4080</v>
      </c>
      <c r="Y346" s="23">
        <f t="shared" si="12"/>
        <v>5.6788800000000004</v>
      </c>
    </row>
    <row r="347" spans="24:25" x14ac:dyDescent="0.25">
      <c r="X347" s="21">
        <f t="shared" si="13"/>
        <v>4092</v>
      </c>
      <c r="Y347" s="23">
        <f t="shared" si="12"/>
        <v>5.6946120000000002</v>
      </c>
    </row>
    <row r="348" spans="24:25" x14ac:dyDescent="0.25">
      <c r="X348" s="21">
        <f t="shared" si="13"/>
        <v>4104</v>
      </c>
      <c r="Y348" s="23">
        <f t="shared" si="12"/>
        <v>5.7103440000000001</v>
      </c>
    </row>
    <row r="349" spans="24:25" x14ac:dyDescent="0.25">
      <c r="X349" s="21">
        <f t="shared" si="13"/>
        <v>4116</v>
      </c>
      <c r="Y349" s="23">
        <f t="shared" si="12"/>
        <v>5.7260760000000008</v>
      </c>
    </row>
    <row r="350" spans="24:25" x14ac:dyDescent="0.25">
      <c r="X350" s="21">
        <f t="shared" si="13"/>
        <v>4128</v>
      </c>
      <c r="Y350" s="23">
        <f t="shared" si="12"/>
        <v>5.7418080000000007</v>
      </c>
    </row>
    <row r="351" spans="24:25" x14ac:dyDescent="0.25">
      <c r="X351" s="21">
        <f t="shared" si="13"/>
        <v>4140</v>
      </c>
      <c r="Y351" s="23">
        <f t="shared" si="12"/>
        <v>5.7575400000000005</v>
      </c>
    </row>
    <row r="352" spans="24:25" x14ac:dyDescent="0.25">
      <c r="X352" s="21">
        <f t="shared" si="13"/>
        <v>4152</v>
      </c>
      <c r="Y352" s="23">
        <f t="shared" si="12"/>
        <v>5.7732720000000004</v>
      </c>
    </row>
    <row r="353" spans="24:25" x14ac:dyDescent="0.25">
      <c r="X353" s="21">
        <f t="shared" si="13"/>
        <v>4164</v>
      </c>
      <c r="Y353" s="23">
        <f t="shared" si="12"/>
        <v>5.7890040000000003</v>
      </c>
    </row>
    <row r="354" spans="24:25" x14ac:dyDescent="0.25">
      <c r="X354" s="21">
        <f t="shared" si="13"/>
        <v>4176</v>
      </c>
      <c r="Y354" s="23">
        <f t="shared" si="12"/>
        <v>5.8047360000000001</v>
      </c>
    </row>
    <row r="355" spans="24:25" x14ac:dyDescent="0.25">
      <c r="X355" s="21">
        <f t="shared" si="13"/>
        <v>4188</v>
      </c>
      <c r="Y355" s="23">
        <f t="shared" si="12"/>
        <v>5.8204680000000009</v>
      </c>
    </row>
    <row r="356" spans="24:25" x14ac:dyDescent="0.25">
      <c r="X356" s="21">
        <f t="shared" si="13"/>
        <v>4200</v>
      </c>
      <c r="Y356" s="23">
        <f t="shared" si="12"/>
        <v>5.8362000000000007</v>
      </c>
    </row>
    <row r="357" spans="24:25" x14ac:dyDescent="0.25">
      <c r="X357" s="21">
        <f t="shared" si="13"/>
        <v>4212</v>
      </c>
      <c r="Y357" s="23">
        <f t="shared" si="12"/>
        <v>5.8519320000000006</v>
      </c>
    </row>
    <row r="358" spans="24:25" x14ac:dyDescent="0.25">
      <c r="X358" s="21">
        <f t="shared" si="13"/>
        <v>4224</v>
      </c>
      <c r="Y358" s="23">
        <f t="shared" si="12"/>
        <v>5.8676640000000004</v>
      </c>
    </row>
    <row r="359" spans="24:25" x14ac:dyDescent="0.25">
      <c r="X359" s="21">
        <f t="shared" si="13"/>
        <v>4236</v>
      </c>
      <c r="Y359" s="23">
        <f t="shared" si="12"/>
        <v>5.8833960000000003</v>
      </c>
    </row>
    <row r="360" spans="24:25" x14ac:dyDescent="0.25">
      <c r="X360" s="21">
        <f t="shared" si="13"/>
        <v>4248</v>
      </c>
      <c r="Y360" s="23">
        <f t="shared" si="12"/>
        <v>5.8991280000000001</v>
      </c>
    </row>
    <row r="361" spans="24:25" x14ac:dyDescent="0.25">
      <c r="X361" s="21">
        <f t="shared" si="13"/>
        <v>4260</v>
      </c>
      <c r="Y361" s="23">
        <f t="shared" si="12"/>
        <v>5.9148600000000009</v>
      </c>
    </row>
    <row r="362" spans="24:25" x14ac:dyDescent="0.25">
      <c r="X362" s="21">
        <f t="shared" si="13"/>
        <v>4272</v>
      </c>
      <c r="Y362" s="23">
        <f t="shared" si="12"/>
        <v>5.9305920000000008</v>
      </c>
    </row>
    <row r="363" spans="24:25" x14ac:dyDescent="0.25">
      <c r="X363" s="21">
        <f t="shared" si="13"/>
        <v>4284</v>
      </c>
      <c r="Y363" s="23">
        <f t="shared" si="12"/>
        <v>5.9463240000000006</v>
      </c>
    </row>
    <row r="364" spans="24:25" x14ac:dyDescent="0.25">
      <c r="X364" s="21">
        <f t="shared" si="13"/>
        <v>4296</v>
      </c>
      <c r="Y364" s="23">
        <f t="shared" si="12"/>
        <v>5.9620560000000005</v>
      </c>
    </row>
    <row r="365" spans="24:25" x14ac:dyDescent="0.25">
      <c r="X365" s="21">
        <f t="shared" si="13"/>
        <v>4308</v>
      </c>
      <c r="Y365" s="23">
        <f t="shared" si="12"/>
        <v>5.9777880000000003</v>
      </c>
    </row>
    <row r="366" spans="24:25" x14ac:dyDescent="0.25">
      <c r="X366" s="21">
        <f t="shared" si="13"/>
        <v>4320</v>
      </c>
      <c r="Y366" s="23">
        <f t="shared" si="12"/>
        <v>5.9935200000000002</v>
      </c>
    </row>
    <row r="367" spans="24:25" x14ac:dyDescent="0.25">
      <c r="X367" s="21">
        <f t="shared" si="13"/>
        <v>4332</v>
      </c>
      <c r="Y367" s="23">
        <f t="shared" si="12"/>
        <v>6.0092520000000009</v>
      </c>
    </row>
    <row r="368" spans="24:25" x14ac:dyDescent="0.25">
      <c r="X368" s="21">
        <f t="shared" si="13"/>
        <v>4344</v>
      </c>
      <c r="Y368" s="23">
        <f t="shared" si="12"/>
        <v>6.0249840000000008</v>
      </c>
    </row>
    <row r="369" spans="24:25" x14ac:dyDescent="0.25">
      <c r="X369" s="21">
        <f t="shared" si="13"/>
        <v>4356</v>
      </c>
      <c r="Y369" s="23">
        <f t="shared" si="12"/>
        <v>6.0407160000000006</v>
      </c>
    </row>
    <row r="370" spans="24:25" x14ac:dyDescent="0.25">
      <c r="X370" s="21">
        <f t="shared" si="13"/>
        <v>4368</v>
      </c>
      <c r="Y370" s="23">
        <f t="shared" si="12"/>
        <v>6.0564480000000005</v>
      </c>
    </row>
    <row r="371" spans="24:25" x14ac:dyDescent="0.25">
      <c r="X371" s="21">
        <f t="shared" si="13"/>
        <v>4380</v>
      </c>
      <c r="Y371" s="23">
        <f t="shared" si="12"/>
        <v>6.0721800000000004</v>
      </c>
    </row>
    <row r="372" spans="24:25" x14ac:dyDescent="0.25">
      <c r="X372" s="21">
        <f t="shared" si="13"/>
        <v>4392</v>
      </c>
      <c r="Y372" s="23">
        <f t="shared" si="12"/>
        <v>6.0879120000000002</v>
      </c>
    </row>
    <row r="373" spans="24:25" x14ac:dyDescent="0.25">
      <c r="X373" s="21">
        <f t="shared" si="13"/>
        <v>4404</v>
      </c>
      <c r="Y373" s="23">
        <f t="shared" si="12"/>
        <v>6.1036440000000001</v>
      </c>
    </row>
    <row r="374" spans="24:25" x14ac:dyDescent="0.25">
      <c r="X374" s="21">
        <f t="shared" si="13"/>
        <v>4416</v>
      </c>
      <c r="Y374" s="23">
        <f t="shared" si="12"/>
        <v>6.1193760000000008</v>
      </c>
    </row>
    <row r="375" spans="24:25" x14ac:dyDescent="0.25">
      <c r="X375" s="21">
        <f t="shared" si="13"/>
        <v>4428</v>
      </c>
      <c r="Y375" s="23">
        <f t="shared" si="12"/>
        <v>6.1351080000000007</v>
      </c>
    </row>
    <row r="376" spans="24:25" x14ac:dyDescent="0.25">
      <c r="X376" s="21">
        <f t="shared" si="13"/>
        <v>4440</v>
      </c>
      <c r="Y376" s="23">
        <f t="shared" si="12"/>
        <v>6.1508400000000005</v>
      </c>
    </row>
    <row r="377" spans="24:25" x14ac:dyDescent="0.25">
      <c r="X377" s="21">
        <f t="shared" si="13"/>
        <v>4452</v>
      </c>
      <c r="Y377" s="23">
        <f t="shared" si="12"/>
        <v>6.1665720000000004</v>
      </c>
    </row>
    <row r="378" spans="24:25" x14ac:dyDescent="0.25">
      <c r="X378" s="21">
        <f t="shared" si="13"/>
        <v>4464</v>
      </c>
      <c r="Y378" s="23">
        <f t="shared" si="12"/>
        <v>6.1823040000000002</v>
      </c>
    </row>
    <row r="379" spans="24:25" x14ac:dyDescent="0.25">
      <c r="X379" s="21">
        <f t="shared" si="13"/>
        <v>4476</v>
      </c>
      <c r="Y379" s="23">
        <f t="shared" si="12"/>
        <v>6.1980360000000001</v>
      </c>
    </row>
    <row r="380" spans="24:25" x14ac:dyDescent="0.25">
      <c r="X380" s="21">
        <f t="shared" si="13"/>
        <v>4488</v>
      </c>
      <c r="Y380" s="23">
        <f t="shared" si="12"/>
        <v>6.2137680000000008</v>
      </c>
    </row>
    <row r="381" spans="24:25" x14ac:dyDescent="0.25">
      <c r="X381" s="21">
        <f t="shared" si="13"/>
        <v>4500</v>
      </c>
      <c r="Y381" s="23">
        <f t="shared" si="12"/>
        <v>6.2295000000000007</v>
      </c>
    </row>
    <row r="382" spans="24:25" x14ac:dyDescent="0.25">
      <c r="X382" s="21">
        <f t="shared" si="13"/>
        <v>4512</v>
      </c>
      <c r="Y382" s="23">
        <f t="shared" si="12"/>
        <v>6.2452320000000006</v>
      </c>
    </row>
    <row r="383" spans="24:25" x14ac:dyDescent="0.25">
      <c r="X383" s="21">
        <f t="shared" si="13"/>
        <v>4524</v>
      </c>
      <c r="Y383" s="23">
        <f t="shared" si="12"/>
        <v>6.2609640000000004</v>
      </c>
    </row>
    <row r="384" spans="24:25" x14ac:dyDescent="0.25">
      <c r="X384" s="21">
        <f t="shared" si="13"/>
        <v>4536</v>
      </c>
      <c r="Y384" s="23">
        <f t="shared" si="12"/>
        <v>6.2766960000000003</v>
      </c>
    </row>
    <row r="385" spans="24:25" x14ac:dyDescent="0.25">
      <c r="X385" s="21">
        <f t="shared" si="13"/>
        <v>4548</v>
      </c>
      <c r="Y385" s="23">
        <f t="shared" si="12"/>
        <v>6.2924280000000001</v>
      </c>
    </row>
    <row r="386" spans="24:25" x14ac:dyDescent="0.25">
      <c r="X386" s="21">
        <f t="shared" si="13"/>
        <v>4560</v>
      </c>
      <c r="Y386" s="23">
        <f t="shared" si="12"/>
        <v>6.3081600000000009</v>
      </c>
    </row>
    <row r="387" spans="24:25" x14ac:dyDescent="0.25">
      <c r="X387" s="21">
        <f t="shared" si="13"/>
        <v>4572</v>
      </c>
      <c r="Y387" s="23">
        <f t="shared" si="12"/>
        <v>6.3238920000000007</v>
      </c>
    </row>
    <row r="388" spans="24:25" x14ac:dyDescent="0.25">
      <c r="X388" s="21">
        <f t="shared" si="13"/>
        <v>4584</v>
      </c>
      <c r="Y388" s="23">
        <f t="shared" si="12"/>
        <v>6.3396240000000006</v>
      </c>
    </row>
    <row r="389" spans="24:25" x14ac:dyDescent="0.25">
      <c r="X389" s="21">
        <f t="shared" si="13"/>
        <v>4596</v>
      </c>
      <c r="Y389" s="23">
        <f t="shared" si="12"/>
        <v>6.3553560000000004</v>
      </c>
    </row>
    <row r="390" spans="24:25" x14ac:dyDescent="0.25">
      <c r="X390" s="21">
        <f t="shared" si="13"/>
        <v>4608</v>
      </c>
      <c r="Y390" s="23">
        <f t="shared" ref="Y390:Y453" si="14">IF($K$24&gt;0,IF(X390&lt;$K$21,$K$20*X390,IF(X390&lt;$K$24,($K$22*X390)+$K$23,($K$25*X390)+$K$26)),IF(X390&lt;$K$21,$K$20*X390,($K$22*X390)+$K$23))</f>
        <v>6.3710880000000003</v>
      </c>
    </row>
    <row r="391" spans="24:25" x14ac:dyDescent="0.25">
      <c r="X391" s="21">
        <f t="shared" ref="X391:X454" si="15">X390+$AC$5</f>
        <v>4620</v>
      </c>
      <c r="Y391" s="23">
        <f t="shared" si="14"/>
        <v>6.3868200000000002</v>
      </c>
    </row>
    <row r="392" spans="24:25" x14ac:dyDescent="0.25">
      <c r="X392" s="21">
        <f t="shared" si="15"/>
        <v>4632</v>
      </c>
      <c r="Y392" s="23">
        <f t="shared" si="14"/>
        <v>6.4025520000000009</v>
      </c>
    </row>
    <row r="393" spans="24:25" x14ac:dyDescent="0.25">
      <c r="X393" s="21">
        <f t="shared" si="15"/>
        <v>4644</v>
      </c>
      <c r="Y393" s="23">
        <f t="shared" si="14"/>
        <v>6.4182840000000008</v>
      </c>
    </row>
    <row r="394" spans="24:25" x14ac:dyDescent="0.25">
      <c r="X394" s="21">
        <f t="shared" si="15"/>
        <v>4656</v>
      </c>
      <c r="Y394" s="23">
        <f t="shared" si="14"/>
        <v>6.4340160000000006</v>
      </c>
    </row>
    <row r="395" spans="24:25" x14ac:dyDescent="0.25">
      <c r="X395" s="21">
        <f t="shared" si="15"/>
        <v>4668</v>
      </c>
      <c r="Y395" s="23">
        <f t="shared" si="14"/>
        <v>6.4497480000000005</v>
      </c>
    </row>
    <row r="396" spans="24:25" x14ac:dyDescent="0.25">
      <c r="X396" s="21">
        <f t="shared" si="15"/>
        <v>4680</v>
      </c>
      <c r="Y396" s="23">
        <f t="shared" si="14"/>
        <v>6.4654800000000003</v>
      </c>
    </row>
    <row r="397" spans="24:25" x14ac:dyDescent="0.25">
      <c r="X397" s="21">
        <f t="shared" si="15"/>
        <v>4692</v>
      </c>
      <c r="Y397" s="23">
        <f t="shared" si="14"/>
        <v>6.4812120000000002</v>
      </c>
    </row>
    <row r="398" spans="24:25" x14ac:dyDescent="0.25">
      <c r="X398" s="21">
        <f t="shared" si="15"/>
        <v>4704</v>
      </c>
      <c r="Y398" s="23">
        <f t="shared" si="14"/>
        <v>6.4969440000000009</v>
      </c>
    </row>
    <row r="399" spans="24:25" x14ac:dyDescent="0.25">
      <c r="X399" s="21">
        <f t="shared" si="15"/>
        <v>4716</v>
      </c>
      <c r="Y399" s="23">
        <f t="shared" si="14"/>
        <v>6.5126760000000008</v>
      </c>
    </row>
    <row r="400" spans="24:25" x14ac:dyDescent="0.25">
      <c r="X400" s="21">
        <f t="shared" si="15"/>
        <v>4728</v>
      </c>
      <c r="Y400" s="23">
        <f t="shared" si="14"/>
        <v>6.5284080000000007</v>
      </c>
    </row>
    <row r="401" spans="24:25" x14ac:dyDescent="0.25">
      <c r="X401" s="21">
        <f t="shared" si="15"/>
        <v>4740</v>
      </c>
      <c r="Y401" s="23">
        <f t="shared" si="14"/>
        <v>6.5441400000000005</v>
      </c>
    </row>
    <row r="402" spans="24:25" x14ac:dyDescent="0.25">
      <c r="X402" s="21">
        <f t="shared" si="15"/>
        <v>4752</v>
      </c>
      <c r="Y402" s="23">
        <f t="shared" si="14"/>
        <v>6.5598720000000004</v>
      </c>
    </row>
    <row r="403" spans="24:25" x14ac:dyDescent="0.25">
      <c r="X403" s="21">
        <f t="shared" si="15"/>
        <v>4764</v>
      </c>
      <c r="Y403" s="23">
        <f t="shared" si="14"/>
        <v>6.5756040000000002</v>
      </c>
    </row>
    <row r="404" spans="24:25" x14ac:dyDescent="0.25">
      <c r="X404" s="21">
        <f t="shared" si="15"/>
        <v>4776</v>
      </c>
      <c r="Y404" s="23">
        <f t="shared" si="14"/>
        <v>6.591336000000001</v>
      </c>
    </row>
    <row r="405" spans="24:25" x14ac:dyDescent="0.25">
      <c r="X405" s="21">
        <f t="shared" si="15"/>
        <v>4788</v>
      </c>
      <c r="Y405" s="23">
        <f t="shared" si="14"/>
        <v>6.6070680000000008</v>
      </c>
    </row>
    <row r="406" spans="24:25" x14ac:dyDescent="0.25">
      <c r="X406" s="21">
        <f t="shared" si="15"/>
        <v>4800</v>
      </c>
      <c r="Y406" s="23">
        <f t="shared" si="14"/>
        <v>6.6228000000000007</v>
      </c>
    </row>
    <row r="407" spans="24:25" x14ac:dyDescent="0.25">
      <c r="X407" s="21">
        <f t="shared" si="15"/>
        <v>4812</v>
      </c>
      <c r="Y407" s="23">
        <f t="shared" si="14"/>
        <v>6.6385320000000005</v>
      </c>
    </row>
    <row r="408" spans="24:25" x14ac:dyDescent="0.25">
      <c r="X408" s="21">
        <f t="shared" si="15"/>
        <v>4824</v>
      </c>
      <c r="Y408" s="23">
        <f t="shared" si="14"/>
        <v>6.6542640000000004</v>
      </c>
    </row>
    <row r="409" spans="24:25" x14ac:dyDescent="0.25">
      <c r="X409" s="21">
        <f t="shared" si="15"/>
        <v>4836</v>
      </c>
      <c r="Y409" s="23">
        <f t="shared" si="14"/>
        <v>6.6699960000000003</v>
      </c>
    </row>
    <row r="410" spans="24:25" x14ac:dyDescent="0.25">
      <c r="X410" s="21">
        <f t="shared" si="15"/>
        <v>4848</v>
      </c>
      <c r="Y410" s="23">
        <f t="shared" si="14"/>
        <v>6.6857280000000001</v>
      </c>
    </row>
    <row r="411" spans="24:25" x14ac:dyDescent="0.25">
      <c r="X411" s="21">
        <f t="shared" si="15"/>
        <v>4860</v>
      </c>
      <c r="Y411" s="23">
        <f t="shared" si="14"/>
        <v>6.7014600000000009</v>
      </c>
    </row>
    <row r="412" spans="24:25" x14ac:dyDescent="0.25">
      <c r="X412" s="21">
        <f t="shared" si="15"/>
        <v>4872</v>
      </c>
      <c r="Y412" s="23">
        <f t="shared" si="14"/>
        <v>6.7171920000000007</v>
      </c>
    </row>
    <row r="413" spans="24:25" x14ac:dyDescent="0.25">
      <c r="X413" s="21">
        <f t="shared" si="15"/>
        <v>4884</v>
      </c>
      <c r="Y413" s="23">
        <f t="shared" si="14"/>
        <v>6.7329240000000006</v>
      </c>
    </row>
    <row r="414" spans="24:25" x14ac:dyDescent="0.25">
      <c r="X414" s="21">
        <f t="shared" si="15"/>
        <v>4896</v>
      </c>
      <c r="Y414" s="23">
        <f t="shared" si="14"/>
        <v>6.7486560000000004</v>
      </c>
    </row>
    <row r="415" spans="24:25" x14ac:dyDescent="0.25">
      <c r="X415" s="21">
        <f t="shared" si="15"/>
        <v>4908</v>
      </c>
      <c r="Y415" s="23">
        <f t="shared" si="14"/>
        <v>6.7643880000000003</v>
      </c>
    </row>
    <row r="416" spans="24:25" x14ac:dyDescent="0.25">
      <c r="X416" s="21">
        <f t="shared" si="15"/>
        <v>4920</v>
      </c>
      <c r="Y416" s="23">
        <f t="shared" si="14"/>
        <v>6.7801200000000001</v>
      </c>
    </row>
    <row r="417" spans="24:25" x14ac:dyDescent="0.25">
      <c r="X417" s="21">
        <f t="shared" si="15"/>
        <v>4932</v>
      </c>
      <c r="Y417" s="23">
        <f t="shared" si="14"/>
        <v>6.7958520000000009</v>
      </c>
    </row>
    <row r="418" spans="24:25" x14ac:dyDescent="0.25">
      <c r="X418" s="21">
        <f t="shared" si="15"/>
        <v>4944</v>
      </c>
      <c r="Y418" s="23">
        <f t="shared" si="14"/>
        <v>6.8115840000000007</v>
      </c>
    </row>
    <row r="419" spans="24:25" x14ac:dyDescent="0.25">
      <c r="X419" s="21">
        <f t="shared" si="15"/>
        <v>4956</v>
      </c>
      <c r="Y419" s="23">
        <f t="shared" si="14"/>
        <v>6.8273160000000006</v>
      </c>
    </row>
    <row r="420" spans="24:25" x14ac:dyDescent="0.25">
      <c r="X420" s="21">
        <f t="shared" si="15"/>
        <v>4968</v>
      </c>
      <c r="Y420" s="23">
        <f t="shared" si="14"/>
        <v>6.8430480000000005</v>
      </c>
    </row>
    <row r="421" spans="24:25" x14ac:dyDescent="0.25">
      <c r="X421" s="21">
        <f t="shared" si="15"/>
        <v>4980</v>
      </c>
      <c r="Y421" s="23">
        <f t="shared" si="14"/>
        <v>6.8587800000000003</v>
      </c>
    </row>
    <row r="422" spans="24:25" x14ac:dyDescent="0.25">
      <c r="X422" s="21">
        <f t="shared" si="15"/>
        <v>4992</v>
      </c>
      <c r="Y422" s="23">
        <f t="shared" si="14"/>
        <v>6.8745120000000002</v>
      </c>
    </row>
    <row r="423" spans="24:25" x14ac:dyDescent="0.25">
      <c r="X423" s="21">
        <f t="shared" si="15"/>
        <v>5004</v>
      </c>
      <c r="Y423" s="23">
        <f t="shared" si="14"/>
        <v>6.8902440000000009</v>
      </c>
    </row>
    <row r="424" spans="24:25" x14ac:dyDescent="0.25">
      <c r="X424" s="21">
        <f t="shared" si="15"/>
        <v>5016</v>
      </c>
      <c r="Y424" s="23">
        <f t="shared" si="14"/>
        <v>6.9059760000000008</v>
      </c>
    </row>
    <row r="425" spans="24:25" x14ac:dyDescent="0.25">
      <c r="X425" s="21">
        <f t="shared" si="15"/>
        <v>5028</v>
      </c>
      <c r="Y425" s="23">
        <f t="shared" si="14"/>
        <v>6.9217080000000006</v>
      </c>
    </row>
    <row r="426" spans="24:25" x14ac:dyDescent="0.25">
      <c r="X426" s="21">
        <f t="shared" si="15"/>
        <v>5040</v>
      </c>
      <c r="Y426" s="23">
        <f t="shared" si="14"/>
        <v>6.9374400000000005</v>
      </c>
    </row>
    <row r="427" spans="24:25" x14ac:dyDescent="0.25">
      <c r="X427" s="21">
        <f t="shared" si="15"/>
        <v>5052</v>
      </c>
      <c r="Y427" s="23">
        <f t="shared" si="14"/>
        <v>6.9531720000000004</v>
      </c>
    </row>
    <row r="428" spans="24:25" x14ac:dyDescent="0.25">
      <c r="X428" s="21">
        <f t="shared" si="15"/>
        <v>5064</v>
      </c>
      <c r="Y428" s="23">
        <f t="shared" si="14"/>
        <v>6.9689040000000002</v>
      </c>
    </row>
    <row r="429" spans="24:25" x14ac:dyDescent="0.25">
      <c r="X429" s="21">
        <f t="shared" si="15"/>
        <v>5076</v>
      </c>
      <c r="Y429" s="23">
        <f t="shared" si="14"/>
        <v>6.984636000000001</v>
      </c>
    </row>
    <row r="430" spans="24:25" x14ac:dyDescent="0.25">
      <c r="X430" s="21">
        <f t="shared" si="15"/>
        <v>5088</v>
      </c>
      <c r="Y430" s="23">
        <f t="shared" si="14"/>
        <v>7.0003680000000008</v>
      </c>
    </row>
    <row r="431" spans="24:25" x14ac:dyDescent="0.25">
      <c r="X431" s="21">
        <f t="shared" si="15"/>
        <v>5100</v>
      </c>
      <c r="Y431" s="23">
        <f t="shared" si="14"/>
        <v>7.0161000000000007</v>
      </c>
    </row>
    <row r="432" spans="24:25" x14ac:dyDescent="0.25">
      <c r="X432" s="21">
        <f t="shared" si="15"/>
        <v>5112</v>
      </c>
      <c r="Y432" s="23">
        <f t="shared" si="14"/>
        <v>7.0318320000000005</v>
      </c>
    </row>
    <row r="433" spans="24:25" x14ac:dyDescent="0.25">
      <c r="X433" s="21">
        <f t="shared" si="15"/>
        <v>5124</v>
      </c>
      <c r="Y433" s="23">
        <f t="shared" si="14"/>
        <v>7.0475640000000004</v>
      </c>
    </row>
    <row r="434" spans="24:25" x14ac:dyDescent="0.25">
      <c r="X434" s="21">
        <f t="shared" si="15"/>
        <v>5136</v>
      </c>
      <c r="Y434" s="23">
        <f t="shared" si="14"/>
        <v>7.0632960000000002</v>
      </c>
    </row>
    <row r="435" spans="24:25" x14ac:dyDescent="0.25">
      <c r="X435" s="21">
        <f t="shared" si="15"/>
        <v>5148</v>
      </c>
      <c r="Y435" s="23">
        <f t="shared" si="14"/>
        <v>7.079028000000001</v>
      </c>
    </row>
    <row r="436" spans="24:25" x14ac:dyDescent="0.25">
      <c r="X436" s="21">
        <f t="shared" si="15"/>
        <v>5160</v>
      </c>
      <c r="Y436" s="23">
        <f t="shared" si="14"/>
        <v>7.0947600000000008</v>
      </c>
    </row>
    <row r="437" spans="24:25" x14ac:dyDescent="0.25">
      <c r="X437" s="21">
        <f t="shared" si="15"/>
        <v>5172</v>
      </c>
      <c r="Y437" s="23">
        <f t="shared" si="14"/>
        <v>7.1104920000000007</v>
      </c>
    </row>
    <row r="438" spans="24:25" x14ac:dyDescent="0.25">
      <c r="X438" s="21">
        <f t="shared" si="15"/>
        <v>5184</v>
      </c>
      <c r="Y438" s="23">
        <f t="shared" si="14"/>
        <v>7.1262240000000006</v>
      </c>
    </row>
    <row r="439" spans="24:25" x14ac:dyDescent="0.25">
      <c r="X439" s="21">
        <f t="shared" si="15"/>
        <v>5196</v>
      </c>
      <c r="Y439" s="23">
        <f t="shared" si="14"/>
        <v>7.1419560000000004</v>
      </c>
    </row>
    <row r="440" spans="24:25" x14ac:dyDescent="0.25">
      <c r="X440" s="21">
        <f t="shared" si="15"/>
        <v>5208</v>
      </c>
      <c r="Y440" s="23">
        <f t="shared" si="14"/>
        <v>7.1576880000000003</v>
      </c>
    </row>
    <row r="441" spans="24:25" x14ac:dyDescent="0.25">
      <c r="X441" s="21">
        <f t="shared" si="15"/>
        <v>5220</v>
      </c>
      <c r="Y441" s="23">
        <f t="shared" si="14"/>
        <v>7.173420000000001</v>
      </c>
    </row>
    <row r="442" spans="24:25" x14ac:dyDescent="0.25">
      <c r="X442" s="21">
        <f t="shared" si="15"/>
        <v>5232</v>
      </c>
      <c r="Y442" s="23">
        <f t="shared" si="14"/>
        <v>7.1891520000000009</v>
      </c>
    </row>
    <row r="443" spans="24:25" x14ac:dyDescent="0.25">
      <c r="X443" s="21">
        <f t="shared" si="15"/>
        <v>5244</v>
      </c>
      <c r="Y443" s="23">
        <f t="shared" si="14"/>
        <v>7.2048840000000007</v>
      </c>
    </row>
    <row r="444" spans="24:25" x14ac:dyDescent="0.25">
      <c r="X444" s="21">
        <f t="shared" si="15"/>
        <v>5256</v>
      </c>
      <c r="Y444" s="23">
        <f t="shared" si="14"/>
        <v>7.2206160000000006</v>
      </c>
    </row>
    <row r="445" spans="24:25" x14ac:dyDescent="0.25">
      <c r="X445" s="21">
        <f t="shared" si="15"/>
        <v>5268</v>
      </c>
      <c r="Y445" s="23">
        <f t="shared" si="14"/>
        <v>7.2363480000000004</v>
      </c>
    </row>
    <row r="446" spans="24:25" x14ac:dyDescent="0.25">
      <c r="X446" s="21">
        <f t="shared" si="15"/>
        <v>5280</v>
      </c>
      <c r="Y446" s="23">
        <f t="shared" si="14"/>
        <v>7.2520800000000003</v>
      </c>
    </row>
    <row r="447" spans="24:25" x14ac:dyDescent="0.25">
      <c r="X447" s="21">
        <f t="shared" si="15"/>
        <v>5292</v>
      </c>
      <c r="Y447" s="23">
        <f t="shared" si="14"/>
        <v>7.2678120000000002</v>
      </c>
    </row>
    <row r="448" spans="24:25" x14ac:dyDescent="0.25">
      <c r="X448" s="21">
        <f t="shared" si="15"/>
        <v>5304</v>
      </c>
      <c r="Y448" s="23">
        <f t="shared" si="14"/>
        <v>7.2835440000000009</v>
      </c>
    </row>
    <row r="449" spans="24:25" x14ac:dyDescent="0.25">
      <c r="X449" s="21">
        <f t="shared" si="15"/>
        <v>5316</v>
      </c>
      <c r="Y449" s="23">
        <f t="shared" si="14"/>
        <v>7.2992760000000008</v>
      </c>
    </row>
    <row r="450" spans="24:25" x14ac:dyDescent="0.25">
      <c r="X450" s="21">
        <f t="shared" si="15"/>
        <v>5328</v>
      </c>
      <c r="Y450" s="23">
        <f t="shared" si="14"/>
        <v>7.3150080000000006</v>
      </c>
    </row>
    <row r="451" spans="24:25" x14ac:dyDescent="0.25">
      <c r="X451" s="21">
        <f t="shared" si="15"/>
        <v>5340</v>
      </c>
      <c r="Y451" s="23">
        <f t="shared" si="14"/>
        <v>7.3307400000000005</v>
      </c>
    </row>
    <row r="452" spans="24:25" x14ac:dyDescent="0.25">
      <c r="X452" s="21">
        <f t="shared" si="15"/>
        <v>5352</v>
      </c>
      <c r="Y452" s="23">
        <f t="shared" si="14"/>
        <v>7.3464720000000003</v>
      </c>
    </row>
    <row r="453" spans="24:25" x14ac:dyDescent="0.25">
      <c r="X453" s="21">
        <f t="shared" si="15"/>
        <v>5364</v>
      </c>
      <c r="Y453" s="23">
        <f t="shared" si="14"/>
        <v>7.3622040000000002</v>
      </c>
    </row>
    <row r="454" spans="24:25" x14ac:dyDescent="0.25">
      <c r="X454" s="21">
        <f t="shared" si="15"/>
        <v>5376</v>
      </c>
      <c r="Y454" s="23">
        <f t="shared" ref="Y454:Y506" si="16">IF($K$24&gt;0,IF(X454&lt;$K$21,$K$20*X454,IF(X454&lt;$K$24,($K$22*X454)+$K$23,($K$25*X454)+$K$26)),IF(X454&lt;$K$21,$K$20*X454,($K$22*X454)+$K$23))</f>
        <v>7.3779360000000009</v>
      </c>
    </row>
    <row r="455" spans="24:25" x14ac:dyDescent="0.25">
      <c r="X455" s="21">
        <f t="shared" ref="X455:X506" si="17">X454+$AC$5</f>
        <v>5388</v>
      </c>
      <c r="Y455" s="23">
        <f t="shared" si="16"/>
        <v>7.3936680000000008</v>
      </c>
    </row>
    <row r="456" spans="24:25" x14ac:dyDescent="0.25">
      <c r="X456" s="21">
        <f t="shared" si="17"/>
        <v>5400</v>
      </c>
      <c r="Y456" s="23">
        <f t="shared" si="16"/>
        <v>7.4094000000000007</v>
      </c>
    </row>
    <row r="457" spans="24:25" x14ac:dyDescent="0.25">
      <c r="X457" s="21">
        <f t="shared" si="17"/>
        <v>5412</v>
      </c>
      <c r="Y457" s="23">
        <f t="shared" si="16"/>
        <v>7.4251320000000005</v>
      </c>
    </row>
    <row r="458" spans="24:25" x14ac:dyDescent="0.25">
      <c r="X458" s="21">
        <f t="shared" si="17"/>
        <v>5424</v>
      </c>
      <c r="Y458" s="23">
        <f t="shared" si="16"/>
        <v>7.4408640000000004</v>
      </c>
    </row>
    <row r="459" spans="24:25" x14ac:dyDescent="0.25">
      <c r="X459" s="21">
        <f t="shared" si="17"/>
        <v>5436</v>
      </c>
      <c r="Y459" s="23">
        <f t="shared" si="16"/>
        <v>7.4565960000000002</v>
      </c>
    </row>
    <row r="460" spans="24:25" x14ac:dyDescent="0.25">
      <c r="X460" s="21">
        <f t="shared" si="17"/>
        <v>5448</v>
      </c>
      <c r="Y460" s="23">
        <f t="shared" si="16"/>
        <v>7.472328000000001</v>
      </c>
    </row>
    <row r="461" spans="24:25" x14ac:dyDescent="0.25">
      <c r="X461" s="21">
        <f t="shared" si="17"/>
        <v>5460</v>
      </c>
      <c r="Y461" s="23">
        <f t="shared" si="16"/>
        <v>7.4880600000000008</v>
      </c>
    </row>
    <row r="462" spans="24:25" x14ac:dyDescent="0.25">
      <c r="X462" s="21">
        <f t="shared" si="17"/>
        <v>5472</v>
      </c>
      <c r="Y462" s="23">
        <f t="shared" si="16"/>
        <v>7.5037920000000007</v>
      </c>
    </row>
    <row r="463" spans="24:25" x14ac:dyDescent="0.25">
      <c r="X463" s="21">
        <f t="shared" si="17"/>
        <v>5484</v>
      </c>
      <c r="Y463" s="23">
        <f t="shared" si="16"/>
        <v>7.5195240000000005</v>
      </c>
    </row>
    <row r="464" spans="24:25" x14ac:dyDescent="0.25">
      <c r="X464" s="21">
        <f t="shared" si="17"/>
        <v>5496</v>
      </c>
      <c r="Y464" s="23">
        <f t="shared" si="16"/>
        <v>7.5352560000000004</v>
      </c>
    </row>
    <row r="465" spans="24:25" x14ac:dyDescent="0.25">
      <c r="X465" s="21">
        <f t="shared" si="17"/>
        <v>5508</v>
      </c>
      <c r="Y465" s="23">
        <f t="shared" si="16"/>
        <v>7.5509880000000003</v>
      </c>
    </row>
    <row r="466" spans="24:25" x14ac:dyDescent="0.25">
      <c r="X466" s="21">
        <f t="shared" si="17"/>
        <v>5520</v>
      </c>
      <c r="Y466" s="23">
        <f t="shared" si="16"/>
        <v>7.566720000000001</v>
      </c>
    </row>
    <row r="467" spans="24:25" x14ac:dyDescent="0.25">
      <c r="X467" s="21">
        <f t="shared" si="17"/>
        <v>5532</v>
      </c>
      <c r="Y467" s="23">
        <f t="shared" si="16"/>
        <v>7.5824520000000009</v>
      </c>
    </row>
    <row r="468" spans="24:25" x14ac:dyDescent="0.25">
      <c r="X468" s="21">
        <f t="shared" si="17"/>
        <v>5544</v>
      </c>
      <c r="Y468" s="23">
        <f t="shared" si="16"/>
        <v>7.5981840000000007</v>
      </c>
    </row>
    <row r="469" spans="24:25" x14ac:dyDescent="0.25">
      <c r="X469" s="21">
        <f t="shared" si="17"/>
        <v>5556</v>
      </c>
      <c r="Y469" s="23">
        <f t="shared" si="16"/>
        <v>7.6139160000000006</v>
      </c>
    </row>
    <row r="470" spans="24:25" x14ac:dyDescent="0.25">
      <c r="X470" s="21">
        <f t="shared" si="17"/>
        <v>5568</v>
      </c>
      <c r="Y470" s="23">
        <f t="shared" si="16"/>
        <v>7.6296480000000004</v>
      </c>
    </row>
    <row r="471" spans="24:25" x14ac:dyDescent="0.25">
      <c r="X471" s="21">
        <f t="shared" si="17"/>
        <v>5580</v>
      </c>
      <c r="Y471" s="23">
        <f t="shared" si="16"/>
        <v>7.6453800000000003</v>
      </c>
    </row>
    <row r="472" spans="24:25" x14ac:dyDescent="0.25">
      <c r="X472" s="21">
        <f t="shared" si="17"/>
        <v>5592</v>
      </c>
      <c r="Y472" s="23">
        <f t="shared" si="16"/>
        <v>7.661112000000001</v>
      </c>
    </row>
    <row r="473" spans="24:25" x14ac:dyDescent="0.25">
      <c r="X473" s="21">
        <f t="shared" si="17"/>
        <v>5604</v>
      </c>
      <c r="Y473" s="23">
        <f t="shared" si="16"/>
        <v>7.6768440000000009</v>
      </c>
    </row>
    <row r="474" spans="24:25" x14ac:dyDescent="0.25">
      <c r="X474" s="21">
        <f t="shared" si="17"/>
        <v>5616</v>
      </c>
      <c r="Y474" s="23">
        <f t="shared" si="16"/>
        <v>7.6925760000000007</v>
      </c>
    </row>
    <row r="475" spans="24:25" x14ac:dyDescent="0.25">
      <c r="X475" s="21">
        <f t="shared" si="17"/>
        <v>5628</v>
      </c>
      <c r="Y475" s="23">
        <f t="shared" si="16"/>
        <v>7.7083080000000006</v>
      </c>
    </row>
    <row r="476" spans="24:25" x14ac:dyDescent="0.25">
      <c r="X476" s="21">
        <f t="shared" si="17"/>
        <v>5640</v>
      </c>
      <c r="Y476" s="23">
        <f t="shared" si="16"/>
        <v>7.7240400000000005</v>
      </c>
    </row>
    <row r="477" spans="24:25" x14ac:dyDescent="0.25">
      <c r="X477" s="21">
        <f t="shared" si="17"/>
        <v>5652</v>
      </c>
      <c r="Y477" s="23">
        <f t="shared" si="16"/>
        <v>7.7397720000000003</v>
      </c>
    </row>
    <row r="478" spans="24:25" x14ac:dyDescent="0.25">
      <c r="X478" s="21">
        <f t="shared" si="17"/>
        <v>5664</v>
      </c>
      <c r="Y478" s="23">
        <f t="shared" si="16"/>
        <v>7.7555040000000011</v>
      </c>
    </row>
    <row r="479" spans="24:25" x14ac:dyDescent="0.25">
      <c r="X479" s="21">
        <f t="shared" si="17"/>
        <v>5676</v>
      </c>
      <c r="Y479" s="23">
        <f t="shared" si="16"/>
        <v>7.7712360000000009</v>
      </c>
    </row>
    <row r="480" spans="24:25" x14ac:dyDescent="0.25">
      <c r="X480" s="21">
        <f t="shared" si="17"/>
        <v>5688</v>
      </c>
      <c r="Y480" s="23">
        <f t="shared" si="16"/>
        <v>7.7869680000000008</v>
      </c>
    </row>
    <row r="481" spans="24:25" x14ac:dyDescent="0.25">
      <c r="X481" s="21">
        <f t="shared" si="17"/>
        <v>5700</v>
      </c>
      <c r="Y481" s="23">
        <f t="shared" si="16"/>
        <v>7.8027000000000006</v>
      </c>
    </row>
    <row r="482" spans="24:25" x14ac:dyDescent="0.25">
      <c r="X482" s="21">
        <f t="shared" si="17"/>
        <v>5712</v>
      </c>
      <c r="Y482" s="23">
        <f t="shared" si="16"/>
        <v>7.8184320000000005</v>
      </c>
    </row>
    <row r="483" spans="24:25" x14ac:dyDescent="0.25">
      <c r="X483" s="21">
        <f t="shared" si="17"/>
        <v>5724</v>
      </c>
      <c r="Y483" s="23">
        <f t="shared" si="16"/>
        <v>7.8341640000000003</v>
      </c>
    </row>
    <row r="484" spans="24:25" x14ac:dyDescent="0.25">
      <c r="X484" s="21">
        <f t="shared" si="17"/>
        <v>5736</v>
      </c>
      <c r="Y484" s="23">
        <f t="shared" si="16"/>
        <v>7.8498960000000002</v>
      </c>
    </row>
    <row r="485" spans="24:25" x14ac:dyDescent="0.25">
      <c r="X485" s="21">
        <f t="shared" si="17"/>
        <v>5748</v>
      </c>
      <c r="Y485" s="23">
        <f t="shared" si="16"/>
        <v>7.865628000000001</v>
      </c>
    </row>
    <row r="486" spans="24:25" x14ac:dyDescent="0.25">
      <c r="X486" s="21">
        <f t="shared" si="17"/>
        <v>5760</v>
      </c>
      <c r="Y486" s="23">
        <f t="shared" si="16"/>
        <v>7.8813600000000008</v>
      </c>
    </row>
    <row r="487" spans="24:25" x14ac:dyDescent="0.25">
      <c r="X487" s="21">
        <f t="shared" si="17"/>
        <v>5772</v>
      </c>
      <c r="Y487" s="23">
        <f t="shared" si="16"/>
        <v>7.8970920000000007</v>
      </c>
    </row>
    <row r="488" spans="24:25" x14ac:dyDescent="0.25">
      <c r="X488" s="21">
        <f t="shared" si="17"/>
        <v>5784</v>
      </c>
      <c r="Y488" s="23">
        <f t="shared" si="16"/>
        <v>7.9128240000000005</v>
      </c>
    </row>
    <row r="489" spans="24:25" x14ac:dyDescent="0.25">
      <c r="X489" s="21">
        <f t="shared" si="17"/>
        <v>5796</v>
      </c>
      <c r="Y489" s="23">
        <f t="shared" si="16"/>
        <v>7.9285560000000004</v>
      </c>
    </row>
    <row r="490" spans="24:25" x14ac:dyDescent="0.25">
      <c r="X490" s="21">
        <f t="shared" si="17"/>
        <v>5808</v>
      </c>
      <c r="Y490" s="23">
        <f t="shared" si="16"/>
        <v>7.9442880000000002</v>
      </c>
    </row>
    <row r="491" spans="24:25" x14ac:dyDescent="0.25">
      <c r="X491" s="21">
        <f t="shared" si="17"/>
        <v>5820</v>
      </c>
      <c r="Y491" s="23">
        <f t="shared" si="16"/>
        <v>7.960020000000001</v>
      </c>
    </row>
    <row r="492" spans="24:25" x14ac:dyDescent="0.25">
      <c r="X492" s="21">
        <f t="shared" si="17"/>
        <v>5832</v>
      </c>
      <c r="Y492" s="23">
        <f t="shared" si="16"/>
        <v>7.9757520000000008</v>
      </c>
    </row>
    <row r="493" spans="24:25" x14ac:dyDescent="0.25">
      <c r="X493" s="21">
        <f t="shared" si="17"/>
        <v>5844</v>
      </c>
      <c r="Y493" s="23">
        <f t="shared" si="16"/>
        <v>7.9914840000000007</v>
      </c>
    </row>
    <row r="494" spans="24:25" x14ac:dyDescent="0.25">
      <c r="X494" s="21">
        <f t="shared" si="17"/>
        <v>5856</v>
      </c>
      <c r="Y494" s="23">
        <f t="shared" si="16"/>
        <v>8.0072159999999997</v>
      </c>
    </row>
    <row r="495" spans="24:25" x14ac:dyDescent="0.25">
      <c r="X495" s="21">
        <f t="shared" si="17"/>
        <v>5868</v>
      </c>
      <c r="Y495" s="23">
        <f t="shared" si="16"/>
        <v>8.0229479999999995</v>
      </c>
    </row>
    <row r="496" spans="24:25" x14ac:dyDescent="0.25">
      <c r="X496" s="21">
        <f t="shared" si="17"/>
        <v>5880</v>
      </c>
      <c r="Y496" s="23">
        <f t="shared" si="16"/>
        <v>8.0386799999999994</v>
      </c>
    </row>
    <row r="497" spans="24:25" x14ac:dyDescent="0.25">
      <c r="X497" s="21">
        <f t="shared" si="17"/>
        <v>5892</v>
      </c>
      <c r="Y497" s="23">
        <f t="shared" si="16"/>
        <v>8.054412000000001</v>
      </c>
    </row>
    <row r="498" spans="24:25" x14ac:dyDescent="0.25">
      <c r="X498" s="21">
        <f t="shared" si="17"/>
        <v>5904</v>
      </c>
      <c r="Y498" s="23">
        <f t="shared" si="16"/>
        <v>8.0701440000000009</v>
      </c>
    </row>
    <row r="499" spans="24:25" x14ac:dyDescent="0.25">
      <c r="X499" s="21">
        <f t="shared" si="17"/>
        <v>5916</v>
      </c>
      <c r="Y499" s="23">
        <f t="shared" si="16"/>
        <v>8.0858760000000007</v>
      </c>
    </row>
    <row r="500" spans="24:25" x14ac:dyDescent="0.25">
      <c r="X500" s="21">
        <f t="shared" si="17"/>
        <v>5928</v>
      </c>
      <c r="Y500" s="23">
        <f t="shared" si="16"/>
        <v>8.1016080000000006</v>
      </c>
    </row>
    <row r="501" spans="24:25" x14ac:dyDescent="0.25">
      <c r="X501" s="21">
        <f t="shared" si="17"/>
        <v>5940</v>
      </c>
      <c r="Y501" s="23">
        <f t="shared" si="16"/>
        <v>8.1173400000000004</v>
      </c>
    </row>
    <row r="502" spans="24:25" x14ac:dyDescent="0.25">
      <c r="X502" s="21">
        <f t="shared" si="17"/>
        <v>5952</v>
      </c>
      <c r="Y502" s="23">
        <f t="shared" si="16"/>
        <v>8.1330720000000003</v>
      </c>
    </row>
    <row r="503" spans="24:25" x14ac:dyDescent="0.25">
      <c r="X503" s="21">
        <f t="shared" si="17"/>
        <v>5964</v>
      </c>
      <c r="Y503" s="23">
        <f t="shared" si="16"/>
        <v>8.1488040000000002</v>
      </c>
    </row>
    <row r="504" spans="24:25" x14ac:dyDescent="0.25">
      <c r="X504" s="21">
        <f t="shared" si="17"/>
        <v>5976</v>
      </c>
      <c r="Y504" s="23">
        <f t="shared" si="16"/>
        <v>8.164536</v>
      </c>
    </row>
    <row r="505" spans="24:25" x14ac:dyDescent="0.25">
      <c r="X505" s="21">
        <f t="shared" si="17"/>
        <v>5988</v>
      </c>
      <c r="Y505" s="23">
        <f t="shared" si="16"/>
        <v>8.1802679999999999</v>
      </c>
    </row>
    <row r="506" spans="24:25" ht="16.5" thickBot="1" x14ac:dyDescent="0.3">
      <c r="X506" s="22">
        <f t="shared" si="17"/>
        <v>6000</v>
      </c>
      <c r="Y506" s="23">
        <f t="shared" si="16"/>
        <v>8.1959999999999997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0700-000000000000}"/>
  </hyperlinks>
  <pageMargins left="0.7" right="0.7" top="0.75" bottom="0.75" header="0.3" footer="0.3"/>
  <pageSetup scale="5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  <pageSetUpPr fitToPage="1"/>
  </sheetPr>
  <dimension ref="A1:AC506"/>
  <sheetViews>
    <sheetView zoomScale="130" zoomScaleNormal="130" workbookViewId="0">
      <selection activeCell="K9" sqref="K9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17</v>
      </c>
      <c r="K2" s="160" t="str">
        <f>VLOOKUP(J2,'Calcul financement'!B5:F100,2,FALSE)</f>
        <v>Hors programme (incl. préal. univ.)</v>
      </c>
      <c r="L2" s="160"/>
      <c r="M2" s="160"/>
      <c r="N2" s="161"/>
    </row>
    <row r="4" spans="9:29" ht="16.5" thickBot="1" x14ac:dyDescent="0.3">
      <c r="J4" s="16">
        <f>MAX(IF(K24=0,IF(K21=0,1000,K21*4),K24*2),K9:K15)</f>
        <v>4966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6.7998140000000005</v>
      </c>
      <c r="K5" s="164" t="str">
        <f>CONCATENATE("ÉTC seront financés par les ",J4," PES ","du programme ",LEFT(J2,6))</f>
        <v>ÉTC seront financés par les 4966 PES du programme 080.00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12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12</v>
      </c>
      <c r="Y7" s="23">
        <f t="shared" si="0"/>
        <v>1.8540000000000001E-2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24</v>
      </c>
      <c r="Y8" s="23">
        <f t="shared" si="0"/>
        <v>3.7080000000000002E-2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3114</v>
      </c>
      <c r="L9" s="53">
        <f>IF(K9&gt;0,IF($K$24&gt;0,IF(K9&lt;$K$21,$K$20*K9,IF(K9&lt;$K$24,($K$22*K9)+$K$23,($K$25*K9)+$K$26)),IF(K9&lt;$K$21,$K$20*K9,($K$22*K9)+$K$23)),"")</f>
        <v>4.3385060000000006</v>
      </c>
      <c r="M9" s="54">
        <f>IF(K9&gt;0,L9/K9*1000,"")</f>
        <v>1.3932260757867696</v>
      </c>
      <c r="X9" s="21">
        <f t="shared" si="1"/>
        <v>36</v>
      </c>
      <c r="Y9" s="23">
        <f t="shared" si="0"/>
        <v>5.5619999999999996E-2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3263</v>
      </c>
      <c r="L10" s="53">
        <f t="shared" ref="L10:L15" si="2">IF(K10&gt;0,IF($K$24&gt;0,IF(K10&lt;$K$21,$K$20*K10,IF(K10&lt;$K$24,($K$22*K10)+$K$23,($K$25*K10)+$K$26)),IF(K10&lt;$K$21,$K$20*K10,($K$22*K10)+$K$23)),"")</f>
        <v>4.5365270000000004</v>
      </c>
      <c r="M10" s="54">
        <f t="shared" ref="M10:M15" si="3">IF(K10&gt;0,L10/K10*1000,"")</f>
        <v>1.3902932883849219</v>
      </c>
      <c r="X10" s="21">
        <f t="shared" si="1"/>
        <v>48</v>
      </c>
      <c r="Y10" s="23">
        <f t="shared" si="0"/>
        <v>7.4160000000000004E-2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1507</v>
      </c>
      <c r="L11" s="53">
        <f t="shared" si="2"/>
        <v>2.2028030000000003</v>
      </c>
      <c r="M11" s="54">
        <f t="shared" si="3"/>
        <v>1.4617140013271404</v>
      </c>
      <c r="X11" s="21">
        <f t="shared" si="1"/>
        <v>60</v>
      </c>
      <c r="Y11" s="23">
        <f t="shared" si="0"/>
        <v>9.2699999999999991E-2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4966</v>
      </c>
      <c r="L12" s="53">
        <f t="shared" si="2"/>
        <v>6.7998140000000005</v>
      </c>
      <c r="M12" s="54">
        <f t="shared" si="3"/>
        <v>1.3692738622633911</v>
      </c>
      <c r="X12" s="21">
        <f t="shared" si="1"/>
        <v>72</v>
      </c>
      <c r="Y12" s="23">
        <f t="shared" si="0"/>
        <v>0.11123999999999999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84</v>
      </c>
      <c r="Y13" s="23">
        <f t="shared" si="0"/>
        <v>0.12978000000000001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96</v>
      </c>
      <c r="Y14" s="23">
        <f t="shared" si="0"/>
        <v>0.14832000000000001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108</v>
      </c>
      <c r="Y15" s="23">
        <f t="shared" si="0"/>
        <v>0.16685999999999998</v>
      </c>
    </row>
    <row r="16" spans="9:29" x14ac:dyDescent="0.25">
      <c r="K16" s="10"/>
      <c r="L16" s="10"/>
      <c r="X16" s="21">
        <f t="shared" si="1"/>
        <v>120</v>
      </c>
      <c r="Y16" s="23">
        <f t="shared" si="0"/>
        <v>0.18539999999999998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132</v>
      </c>
      <c r="Y17" s="23">
        <f t="shared" si="0"/>
        <v>0.20393999999999998</v>
      </c>
    </row>
    <row r="18" spans="1:25" x14ac:dyDescent="0.25">
      <c r="X18" s="21">
        <f t="shared" si="1"/>
        <v>144</v>
      </c>
      <c r="Y18" s="23">
        <f t="shared" si="0"/>
        <v>0.22247999999999998</v>
      </c>
    </row>
    <row r="19" spans="1:25" x14ac:dyDescent="0.25">
      <c r="X19" s="21">
        <f t="shared" si="1"/>
        <v>156</v>
      </c>
      <c r="Y19" s="23">
        <f t="shared" si="0"/>
        <v>0.24101999999999998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168</v>
      </c>
      <c r="Y20" s="23">
        <f t="shared" si="0"/>
        <v>0.25956000000000001</v>
      </c>
    </row>
    <row r="21" spans="1:25" x14ac:dyDescent="0.25">
      <c r="J21" s="2" t="s">
        <v>123</v>
      </c>
      <c r="K21" s="18">
        <f>VLOOKUP($J$2,Tableau_fin[],8,FALSE)</f>
        <v>200</v>
      </c>
      <c r="X21" s="21">
        <f t="shared" si="1"/>
        <v>180</v>
      </c>
      <c r="Y21" s="23">
        <f t="shared" si="0"/>
        <v>0.27810000000000001</v>
      </c>
    </row>
    <row r="22" spans="1:25" x14ac:dyDescent="0.25">
      <c r="J22" s="26" t="s">
        <v>119</v>
      </c>
      <c r="K22" s="18">
        <f>VLOOKUP($J$2,Tableau_fin[],9,FALSE)</f>
        <v>1.3290000000000001E-3</v>
      </c>
      <c r="X22" s="21">
        <f t="shared" si="1"/>
        <v>192</v>
      </c>
      <c r="Y22" s="23">
        <f t="shared" si="0"/>
        <v>0.29664000000000001</v>
      </c>
    </row>
    <row r="23" spans="1:25" x14ac:dyDescent="0.25">
      <c r="J23" s="26" t="s">
        <v>120</v>
      </c>
      <c r="K23" s="18">
        <f>VLOOKUP($J$2,Tableau_fin[],10,FALSE)</f>
        <v>0.2</v>
      </c>
      <c r="X23" s="21">
        <f t="shared" si="1"/>
        <v>204</v>
      </c>
      <c r="Y23" s="23">
        <f t="shared" si="0"/>
        <v>0.47111600000000003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216</v>
      </c>
      <c r="Y24" s="23">
        <f t="shared" si="0"/>
        <v>0.48706400000000005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228</v>
      </c>
      <c r="Y25" s="23">
        <f t="shared" si="0"/>
        <v>0.50301200000000001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240</v>
      </c>
      <c r="Y26" s="23">
        <f t="shared" si="0"/>
        <v>0.51896000000000009</v>
      </c>
    </row>
    <row r="27" spans="1:25" x14ac:dyDescent="0.25">
      <c r="X27" s="21">
        <f t="shared" si="1"/>
        <v>252</v>
      </c>
      <c r="Y27" s="23">
        <f t="shared" si="0"/>
        <v>0.53490800000000005</v>
      </c>
    </row>
    <row r="28" spans="1:25" x14ac:dyDescent="0.25">
      <c r="X28" s="21">
        <f t="shared" si="1"/>
        <v>264</v>
      </c>
      <c r="Y28" s="23">
        <f t="shared" si="0"/>
        <v>0.55085600000000001</v>
      </c>
    </row>
    <row r="29" spans="1:25" x14ac:dyDescent="0.25">
      <c r="X29" s="21">
        <f t="shared" si="1"/>
        <v>276</v>
      </c>
      <c r="Y29" s="23">
        <f t="shared" si="0"/>
        <v>0.56680400000000009</v>
      </c>
    </row>
    <row r="30" spans="1:25" x14ac:dyDescent="0.25">
      <c r="X30" s="21">
        <f t="shared" si="1"/>
        <v>288</v>
      </c>
      <c r="Y30" s="23">
        <f t="shared" si="0"/>
        <v>0.58275200000000005</v>
      </c>
    </row>
    <row r="31" spans="1:25" x14ac:dyDescent="0.25">
      <c r="A31" s="29"/>
      <c r="B31" s="10"/>
      <c r="C31" s="10"/>
      <c r="X31" s="21">
        <f t="shared" si="1"/>
        <v>300</v>
      </c>
      <c r="Y31" s="23">
        <f t="shared" si="0"/>
        <v>0.59870000000000001</v>
      </c>
    </row>
    <row r="32" spans="1:25" x14ac:dyDescent="0.25">
      <c r="B32" s="10"/>
      <c r="C32" s="10"/>
      <c r="X32" s="21">
        <f t="shared" si="1"/>
        <v>312</v>
      </c>
      <c r="Y32" s="23">
        <f t="shared" si="0"/>
        <v>0.61464800000000008</v>
      </c>
    </row>
    <row r="33" spans="2:25" x14ac:dyDescent="0.25">
      <c r="B33" s="10"/>
      <c r="C33" s="10"/>
      <c r="X33" s="21">
        <f t="shared" si="1"/>
        <v>324</v>
      </c>
      <c r="Y33" s="23">
        <f t="shared" si="0"/>
        <v>0.63059600000000005</v>
      </c>
    </row>
    <row r="34" spans="2:25" x14ac:dyDescent="0.25">
      <c r="X34" s="21">
        <f t="shared" si="1"/>
        <v>336</v>
      </c>
      <c r="Y34" s="23">
        <f t="shared" si="0"/>
        <v>0.64654400000000001</v>
      </c>
    </row>
    <row r="35" spans="2:25" x14ac:dyDescent="0.25">
      <c r="X35" s="21">
        <f t="shared" si="1"/>
        <v>348</v>
      </c>
      <c r="Y35" s="23">
        <f t="shared" si="0"/>
        <v>0.66249200000000008</v>
      </c>
    </row>
    <row r="36" spans="2:25" x14ac:dyDescent="0.25">
      <c r="X36" s="21">
        <f t="shared" si="1"/>
        <v>360</v>
      </c>
      <c r="Y36" s="23">
        <f t="shared" si="0"/>
        <v>0.67844000000000004</v>
      </c>
    </row>
    <row r="37" spans="2:25" x14ac:dyDescent="0.25">
      <c r="X37" s="21">
        <f t="shared" si="1"/>
        <v>372</v>
      </c>
      <c r="Y37" s="23">
        <f t="shared" si="0"/>
        <v>0.69438800000000001</v>
      </c>
    </row>
    <row r="38" spans="2:25" x14ac:dyDescent="0.25">
      <c r="X38" s="21">
        <f t="shared" si="1"/>
        <v>384</v>
      </c>
      <c r="Y38" s="23">
        <f t="shared" si="0"/>
        <v>0.71033600000000008</v>
      </c>
    </row>
    <row r="39" spans="2:25" x14ac:dyDescent="0.25">
      <c r="X39" s="21">
        <f t="shared" si="1"/>
        <v>396</v>
      </c>
      <c r="Y39" s="23">
        <f t="shared" si="0"/>
        <v>0.72628400000000015</v>
      </c>
    </row>
    <row r="40" spans="2:25" x14ac:dyDescent="0.25">
      <c r="X40" s="21">
        <f t="shared" si="1"/>
        <v>408</v>
      </c>
      <c r="Y40" s="23">
        <f t="shared" si="0"/>
        <v>0.742232</v>
      </c>
    </row>
    <row r="41" spans="2:25" x14ac:dyDescent="0.25">
      <c r="X41" s="21">
        <f t="shared" si="1"/>
        <v>420</v>
      </c>
      <c r="Y41" s="23">
        <f t="shared" si="0"/>
        <v>0.75818000000000008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432</v>
      </c>
      <c r="Y42" s="23">
        <f t="shared" si="0"/>
        <v>0.77412800000000015</v>
      </c>
    </row>
    <row r="43" spans="2:25" x14ac:dyDescent="0.25">
      <c r="X43" s="21">
        <f t="shared" si="1"/>
        <v>444</v>
      </c>
      <c r="Y43" s="23">
        <f t="shared" si="0"/>
        <v>0.790076</v>
      </c>
    </row>
    <row r="44" spans="2:25" x14ac:dyDescent="0.25">
      <c r="X44" s="21">
        <f t="shared" si="1"/>
        <v>456</v>
      </c>
      <c r="Y44" s="23">
        <f t="shared" si="0"/>
        <v>0.80602400000000007</v>
      </c>
    </row>
    <row r="45" spans="2:25" x14ac:dyDescent="0.25">
      <c r="X45" s="21">
        <f t="shared" si="1"/>
        <v>468</v>
      </c>
      <c r="Y45" s="23">
        <f t="shared" si="0"/>
        <v>0.82197200000000015</v>
      </c>
    </row>
    <row r="46" spans="2:25" x14ac:dyDescent="0.25">
      <c r="X46" s="21">
        <f t="shared" si="1"/>
        <v>480</v>
      </c>
      <c r="Y46" s="23">
        <f t="shared" si="0"/>
        <v>0.83792</v>
      </c>
    </row>
    <row r="47" spans="2:25" x14ac:dyDescent="0.25">
      <c r="X47" s="21">
        <f t="shared" si="1"/>
        <v>492</v>
      </c>
      <c r="Y47" s="23">
        <f t="shared" si="0"/>
        <v>0.85386800000000007</v>
      </c>
    </row>
    <row r="48" spans="2:25" x14ac:dyDescent="0.25">
      <c r="X48" s="21">
        <f t="shared" si="1"/>
        <v>504</v>
      </c>
      <c r="Y48" s="23">
        <f t="shared" si="0"/>
        <v>0.86981600000000014</v>
      </c>
    </row>
    <row r="49" spans="24:25" x14ac:dyDescent="0.25">
      <c r="X49" s="21">
        <f t="shared" si="1"/>
        <v>516</v>
      </c>
      <c r="Y49" s="23">
        <f t="shared" si="0"/>
        <v>0.885764</v>
      </c>
    </row>
    <row r="50" spans="24:25" x14ac:dyDescent="0.25">
      <c r="X50" s="21">
        <f t="shared" si="1"/>
        <v>528</v>
      </c>
      <c r="Y50" s="23">
        <f t="shared" si="0"/>
        <v>0.90171200000000007</v>
      </c>
    </row>
    <row r="51" spans="24:25" x14ac:dyDescent="0.25">
      <c r="X51" s="21">
        <f t="shared" si="1"/>
        <v>540</v>
      </c>
      <c r="Y51" s="23">
        <f t="shared" si="0"/>
        <v>0.91766000000000014</v>
      </c>
    </row>
    <row r="52" spans="24:25" x14ac:dyDescent="0.25">
      <c r="X52" s="21">
        <f t="shared" si="1"/>
        <v>552</v>
      </c>
      <c r="Y52" s="23">
        <f t="shared" si="0"/>
        <v>0.93360799999999999</v>
      </c>
    </row>
    <row r="53" spans="24:25" x14ac:dyDescent="0.25">
      <c r="X53" s="21">
        <f t="shared" si="1"/>
        <v>564</v>
      </c>
      <c r="Y53" s="23">
        <f t="shared" si="0"/>
        <v>0.94955600000000007</v>
      </c>
    </row>
    <row r="54" spans="24:25" x14ac:dyDescent="0.25">
      <c r="X54" s="21">
        <f t="shared" si="1"/>
        <v>576</v>
      </c>
      <c r="Y54" s="23">
        <f t="shared" si="0"/>
        <v>0.96550400000000014</v>
      </c>
    </row>
    <row r="55" spans="24:25" x14ac:dyDescent="0.25">
      <c r="X55" s="21">
        <f t="shared" si="1"/>
        <v>588</v>
      </c>
      <c r="Y55" s="23">
        <f t="shared" si="0"/>
        <v>0.98145199999999999</v>
      </c>
    </row>
    <row r="56" spans="24:25" x14ac:dyDescent="0.25">
      <c r="X56" s="21">
        <f t="shared" si="1"/>
        <v>600</v>
      </c>
      <c r="Y56" s="23">
        <f t="shared" si="0"/>
        <v>0.99740000000000006</v>
      </c>
    </row>
    <row r="57" spans="24:25" x14ac:dyDescent="0.25">
      <c r="X57" s="21">
        <f t="shared" si="1"/>
        <v>612</v>
      </c>
      <c r="Y57" s="23">
        <f t="shared" si="0"/>
        <v>1.0133480000000001</v>
      </c>
    </row>
    <row r="58" spans="24:25" x14ac:dyDescent="0.25">
      <c r="X58" s="21">
        <f t="shared" si="1"/>
        <v>624</v>
      </c>
      <c r="Y58" s="23">
        <f t="shared" si="0"/>
        <v>1.029296</v>
      </c>
    </row>
    <row r="59" spans="24:25" x14ac:dyDescent="0.25">
      <c r="X59" s="21">
        <f t="shared" si="1"/>
        <v>636</v>
      </c>
      <c r="Y59" s="23">
        <f t="shared" si="0"/>
        <v>1.0452440000000001</v>
      </c>
    </row>
    <row r="60" spans="24:25" x14ac:dyDescent="0.25">
      <c r="X60" s="21">
        <f t="shared" si="1"/>
        <v>648</v>
      </c>
      <c r="Y60" s="23">
        <f t="shared" si="0"/>
        <v>1.0611920000000001</v>
      </c>
    </row>
    <row r="61" spans="24:25" x14ac:dyDescent="0.25">
      <c r="X61" s="21">
        <f t="shared" si="1"/>
        <v>660</v>
      </c>
      <c r="Y61" s="23">
        <f t="shared" si="0"/>
        <v>1.07714</v>
      </c>
    </row>
    <row r="62" spans="24:25" x14ac:dyDescent="0.25">
      <c r="X62" s="21">
        <f t="shared" si="1"/>
        <v>672</v>
      </c>
      <c r="Y62" s="23">
        <f t="shared" si="0"/>
        <v>1.0930880000000001</v>
      </c>
    </row>
    <row r="63" spans="24:25" x14ac:dyDescent="0.25">
      <c r="X63" s="21">
        <f t="shared" si="1"/>
        <v>684</v>
      </c>
      <c r="Y63" s="23">
        <f t="shared" si="0"/>
        <v>1.1090360000000001</v>
      </c>
    </row>
    <row r="64" spans="24:25" x14ac:dyDescent="0.25">
      <c r="X64" s="21">
        <f t="shared" si="1"/>
        <v>696</v>
      </c>
      <c r="Y64" s="23">
        <f t="shared" si="0"/>
        <v>1.124984</v>
      </c>
    </row>
    <row r="65" spans="24:25" x14ac:dyDescent="0.25">
      <c r="X65" s="21">
        <f t="shared" si="1"/>
        <v>708</v>
      </c>
      <c r="Y65" s="23">
        <f t="shared" si="0"/>
        <v>1.1409320000000001</v>
      </c>
    </row>
    <row r="66" spans="24:25" x14ac:dyDescent="0.25">
      <c r="X66" s="21">
        <f t="shared" si="1"/>
        <v>720</v>
      </c>
      <c r="Y66" s="23">
        <f t="shared" si="0"/>
        <v>1.1568800000000001</v>
      </c>
    </row>
    <row r="67" spans="24:25" x14ac:dyDescent="0.25">
      <c r="X67" s="21">
        <f t="shared" si="1"/>
        <v>732</v>
      </c>
      <c r="Y67" s="23">
        <f t="shared" si="0"/>
        <v>1.172828</v>
      </c>
    </row>
    <row r="68" spans="24:25" x14ac:dyDescent="0.25">
      <c r="X68" s="21">
        <f t="shared" si="1"/>
        <v>744</v>
      </c>
      <c r="Y68" s="23">
        <f t="shared" si="0"/>
        <v>1.1887760000000001</v>
      </c>
    </row>
    <row r="69" spans="24:25" x14ac:dyDescent="0.25">
      <c r="X69" s="21">
        <f t="shared" si="1"/>
        <v>756</v>
      </c>
      <c r="Y69" s="23">
        <f t="shared" si="0"/>
        <v>1.2047240000000001</v>
      </c>
    </row>
    <row r="70" spans="24:25" x14ac:dyDescent="0.25">
      <c r="X70" s="21">
        <f t="shared" si="1"/>
        <v>768</v>
      </c>
      <c r="Y70" s="23">
        <f t="shared" ref="Y70:Y133" si="4">IF($K$24&gt;0,IF(X70&lt;$K$21,$K$20*X70,IF(X70&lt;$K$24,($K$22*X70)+$K$23,($K$25*X70)+$K$26)),IF(X70&lt;$K$21,$K$20*X70,($K$22*X70)+$K$23))</f>
        <v>1.220672</v>
      </c>
    </row>
    <row r="71" spans="24:25" x14ac:dyDescent="0.25">
      <c r="X71" s="21">
        <f t="shared" ref="X71:X134" si="5">X70+$AC$5</f>
        <v>780</v>
      </c>
      <c r="Y71" s="23">
        <f t="shared" si="4"/>
        <v>1.2366200000000001</v>
      </c>
    </row>
    <row r="72" spans="24:25" x14ac:dyDescent="0.25">
      <c r="X72" s="21">
        <f t="shared" si="5"/>
        <v>792</v>
      </c>
      <c r="Y72" s="23">
        <f t="shared" si="4"/>
        <v>1.2525680000000001</v>
      </c>
    </row>
    <row r="73" spans="24:25" x14ac:dyDescent="0.25">
      <c r="X73" s="21">
        <f t="shared" si="5"/>
        <v>804</v>
      </c>
      <c r="Y73" s="23">
        <f t="shared" si="4"/>
        <v>1.268516</v>
      </c>
    </row>
    <row r="74" spans="24:25" x14ac:dyDescent="0.25">
      <c r="X74" s="21">
        <f t="shared" si="5"/>
        <v>816</v>
      </c>
      <c r="Y74" s="23">
        <f t="shared" si="4"/>
        <v>1.2844640000000001</v>
      </c>
    </row>
    <row r="75" spans="24:25" x14ac:dyDescent="0.25">
      <c r="X75" s="21">
        <f t="shared" si="5"/>
        <v>828</v>
      </c>
      <c r="Y75" s="23">
        <f t="shared" si="4"/>
        <v>1.3004120000000001</v>
      </c>
    </row>
    <row r="76" spans="24:25" x14ac:dyDescent="0.25">
      <c r="X76" s="21">
        <f t="shared" si="5"/>
        <v>840</v>
      </c>
      <c r="Y76" s="23">
        <f t="shared" si="4"/>
        <v>1.31636</v>
      </c>
    </row>
    <row r="77" spans="24:25" x14ac:dyDescent="0.25">
      <c r="X77" s="21">
        <f t="shared" si="5"/>
        <v>852</v>
      </c>
      <c r="Y77" s="23">
        <f t="shared" si="4"/>
        <v>1.332308</v>
      </c>
    </row>
    <row r="78" spans="24:25" x14ac:dyDescent="0.25">
      <c r="X78" s="21">
        <f t="shared" si="5"/>
        <v>864</v>
      </c>
      <c r="Y78" s="23">
        <f t="shared" si="4"/>
        <v>1.3482560000000001</v>
      </c>
    </row>
    <row r="79" spans="24:25" x14ac:dyDescent="0.25">
      <c r="X79" s="21">
        <f t="shared" si="5"/>
        <v>876</v>
      </c>
      <c r="Y79" s="23">
        <f t="shared" si="4"/>
        <v>1.364204</v>
      </c>
    </row>
    <row r="80" spans="24:25" x14ac:dyDescent="0.25">
      <c r="X80" s="21">
        <f t="shared" si="5"/>
        <v>888</v>
      </c>
      <c r="Y80" s="23">
        <f t="shared" si="4"/>
        <v>1.380152</v>
      </c>
    </row>
    <row r="81" spans="24:25" x14ac:dyDescent="0.25">
      <c r="X81" s="21">
        <f t="shared" si="5"/>
        <v>900</v>
      </c>
      <c r="Y81" s="23">
        <f t="shared" si="4"/>
        <v>1.3961000000000001</v>
      </c>
    </row>
    <row r="82" spans="24:25" x14ac:dyDescent="0.25">
      <c r="X82" s="21">
        <f t="shared" si="5"/>
        <v>912</v>
      </c>
      <c r="Y82" s="23">
        <f t="shared" si="4"/>
        <v>1.412048</v>
      </c>
    </row>
    <row r="83" spans="24:25" x14ac:dyDescent="0.25">
      <c r="X83" s="21">
        <f t="shared" si="5"/>
        <v>924</v>
      </c>
      <c r="Y83" s="23">
        <f t="shared" si="4"/>
        <v>1.427996</v>
      </c>
    </row>
    <row r="84" spans="24:25" x14ac:dyDescent="0.25">
      <c r="X84" s="21">
        <f t="shared" si="5"/>
        <v>936</v>
      </c>
      <c r="Y84" s="23">
        <f t="shared" si="4"/>
        <v>1.4439440000000001</v>
      </c>
    </row>
    <row r="85" spans="24:25" x14ac:dyDescent="0.25">
      <c r="X85" s="21">
        <f t="shared" si="5"/>
        <v>948</v>
      </c>
      <c r="Y85" s="23">
        <f t="shared" si="4"/>
        <v>1.459892</v>
      </c>
    </row>
    <row r="86" spans="24:25" x14ac:dyDescent="0.25">
      <c r="X86" s="21">
        <f t="shared" si="5"/>
        <v>960</v>
      </c>
      <c r="Y86" s="23">
        <f t="shared" si="4"/>
        <v>1.47584</v>
      </c>
    </row>
    <row r="87" spans="24:25" x14ac:dyDescent="0.25">
      <c r="X87" s="21">
        <f t="shared" si="5"/>
        <v>972</v>
      </c>
      <c r="Y87" s="23">
        <f t="shared" si="4"/>
        <v>1.4917880000000001</v>
      </c>
    </row>
    <row r="88" spans="24:25" x14ac:dyDescent="0.25">
      <c r="X88" s="21">
        <f t="shared" si="5"/>
        <v>984</v>
      </c>
      <c r="Y88" s="23">
        <f t="shared" si="4"/>
        <v>1.507736</v>
      </c>
    </row>
    <row r="89" spans="24:25" x14ac:dyDescent="0.25">
      <c r="X89" s="21">
        <f t="shared" si="5"/>
        <v>996</v>
      </c>
      <c r="Y89" s="23">
        <f t="shared" si="4"/>
        <v>1.523684</v>
      </c>
    </row>
    <row r="90" spans="24:25" x14ac:dyDescent="0.25">
      <c r="X90" s="21">
        <f t="shared" si="5"/>
        <v>1008</v>
      </c>
      <c r="Y90" s="23">
        <f t="shared" si="4"/>
        <v>1.5396320000000001</v>
      </c>
    </row>
    <row r="91" spans="24:25" x14ac:dyDescent="0.25">
      <c r="X91" s="21">
        <f t="shared" si="5"/>
        <v>1020</v>
      </c>
      <c r="Y91" s="23">
        <f t="shared" si="4"/>
        <v>1.55558</v>
      </c>
    </row>
    <row r="92" spans="24:25" x14ac:dyDescent="0.25">
      <c r="X92" s="21">
        <f t="shared" si="5"/>
        <v>1032</v>
      </c>
      <c r="Y92" s="23">
        <f t="shared" si="4"/>
        <v>1.571528</v>
      </c>
    </row>
    <row r="93" spans="24:25" x14ac:dyDescent="0.25">
      <c r="X93" s="21">
        <f t="shared" si="5"/>
        <v>1044</v>
      </c>
      <c r="Y93" s="23">
        <f t="shared" si="4"/>
        <v>1.5874760000000001</v>
      </c>
    </row>
    <row r="94" spans="24:25" x14ac:dyDescent="0.25">
      <c r="X94" s="21">
        <f t="shared" si="5"/>
        <v>1056</v>
      </c>
      <c r="Y94" s="23">
        <f t="shared" si="4"/>
        <v>1.603424</v>
      </c>
    </row>
    <row r="95" spans="24:25" x14ac:dyDescent="0.25">
      <c r="X95" s="21">
        <f t="shared" si="5"/>
        <v>1068</v>
      </c>
      <c r="Y95" s="23">
        <f t="shared" si="4"/>
        <v>1.619372</v>
      </c>
    </row>
    <row r="96" spans="24:25" x14ac:dyDescent="0.25">
      <c r="X96" s="21">
        <f t="shared" si="5"/>
        <v>1080</v>
      </c>
      <c r="Y96" s="23">
        <f t="shared" si="4"/>
        <v>1.6353200000000001</v>
      </c>
    </row>
    <row r="97" spans="24:25" x14ac:dyDescent="0.25">
      <c r="X97" s="21">
        <f t="shared" si="5"/>
        <v>1092</v>
      </c>
      <c r="Y97" s="23">
        <f t="shared" si="4"/>
        <v>1.651268</v>
      </c>
    </row>
    <row r="98" spans="24:25" x14ac:dyDescent="0.25">
      <c r="X98" s="21">
        <f t="shared" si="5"/>
        <v>1104</v>
      </c>
      <c r="Y98" s="23">
        <f t="shared" si="4"/>
        <v>1.667216</v>
      </c>
    </row>
    <row r="99" spans="24:25" x14ac:dyDescent="0.25">
      <c r="X99" s="21">
        <f t="shared" si="5"/>
        <v>1116</v>
      </c>
      <c r="Y99" s="23">
        <f t="shared" si="4"/>
        <v>1.6831640000000001</v>
      </c>
    </row>
    <row r="100" spans="24:25" x14ac:dyDescent="0.25">
      <c r="X100" s="21">
        <f t="shared" si="5"/>
        <v>1128</v>
      </c>
      <c r="Y100" s="23">
        <f t="shared" si="4"/>
        <v>1.6991120000000002</v>
      </c>
    </row>
    <row r="101" spans="24:25" x14ac:dyDescent="0.25">
      <c r="X101" s="21">
        <f t="shared" si="5"/>
        <v>1140</v>
      </c>
      <c r="Y101" s="23">
        <f t="shared" si="4"/>
        <v>1.71506</v>
      </c>
    </row>
    <row r="102" spans="24:25" x14ac:dyDescent="0.25">
      <c r="X102" s="21">
        <f t="shared" si="5"/>
        <v>1152</v>
      </c>
      <c r="Y102" s="23">
        <f t="shared" si="4"/>
        <v>1.7310080000000001</v>
      </c>
    </row>
    <row r="103" spans="24:25" x14ac:dyDescent="0.25">
      <c r="X103" s="21">
        <f t="shared" si="5"/>
        <v>1164</v>
      </c>
      <c r="Y103" s="23">
        <f t="shared" si="4"/>
        <v>1.7469560000000002</v>
      </c>
    </row>
    <row r="104" spans="24:25" x14ac:dyDescent="0.25">
      <c r="X104" s="21">
        <f t="shared" si="5"/>
        <v>1176</v>
      </c>
      <c r="Y104" s="23">
        <f t="shared" si="4"/>
        <v>1.762904</v>
      </c>
    </row>
    <row r="105" spans="24:25" x14ac:dyDescent="0.25">
      <c r="X105" s="21">
        <f t="shared" si="5"/>
        <v>1188</v>
      </c>
      <c r="Y105" s="23">
        <f t="shared" si="4"/>
        <v>1.7788520000000001</v>
      </c>
    </row>
    <row r="106" spans="24:25" x14ac:dyDescent="0.25">
      <c r="X106" s="21">
        <f t="shared" si="5"/>
        <v>1200</v>
      </c>
      <c r="Y106" s="23">
        <f t="shared" si="4"/>
        <v>1.7948000000000002</v>
      </c>
    </row>
    <row r="107" spans="24:25" x14ac:dyDescent="0.25">
      <c r="X107" s="21">
        <f t="shared" si="5"/>
        <v>1212</v>
      </c>
      <c r="Y107" s="23">
        <f t="shared" si="4"/>
        <v>1.810748</v>
      </c>
    </row>
    <row r="108" spans="24:25" x14ac:dyDescent="0.25">
      <c r="X108" s="21">
        <f t="shared" si="5"/>
        <v>1224</v>
      </c>
      <c r="Y108" s="23">
        <f t="shared" si="4"/>
        <v>1.8266960000000001</v>
      </c>
    </row>
    <row r="109" spans="24:25" x14ac:dyDescent="0.25">
      <c r="X109" s="21">
        <f t="shared" si="5"/>
        <v>1236</v>
      </c>
      <c r="Y109" s="23">
        <f t="shared" si="4"/>
        <v>1.8426440000000002</v>
      </c>
    </row>
    <row r="110" spans="24:25" x14ac:dyDescent="0.25">
      <c r="X110" s="21">
        <f t="shared" si="5"/>
        <v>1248</v>
      </c>
      <c r="Y110" s="23">
        <f t="shared" si="4"/>
        <v>1.858592</v>
      </c>
    </row>
    <row r="111" spans="24:25" x14ac:dyDescent="0.25">
      <c r="X111" s="21">
        <f t="shared" si="5"/>
        <v>1260</v>
      </c>
      <c r="Y111" s="23">
        <f t="shared" si="4"/>
        <v>1.8745400000000001</v>
      </c>
    </row>
    <row r="112" spans="24:25" x14ac:dyDescent="0.25">
      <c r="X112" s="21">
        <f t="shared" si="5"/>
        <v>1272</v>
      </c>
      <c r="Y112" s="23">
        <f t="shared" si="4"/>
        <v>1.8904880000000002</v>
      </c>
    </row>
    <row r="113" spans="24:25" x14ac:dyDescent="0.25">
      <c r="X113" s="21">
        <f t="shared" si="5"/>
        <v>1284</v>
      </c>
      <c r="Y113" s="23">
        <f t="shared" si="4"/>
        <v>1.906436</v>
      </c>
    </row>
    <row r="114" spans="24:25" x14ac:dyDescent="0.25">
      <c r="X114" s="21">
        <f t="shared" si="5"/>
        <v>1296</v>
      </c>
      <c r="Y114" s="23">
        <f t="shared" si="4"/>
        <v>1.9223840000000001</v>
      </c>
    </row>
    <row r="115" spans="24:25" x14ac:dyDescent="0.25">
      <c r="X115" s="21">
        <f t="shared" si="5"/>
        <v>1308</v>
      </c>
      <c r="Y115" s="23">
        <f t="shared" si="4"/>
        <v>1.9383320000000002</v>
      </c>
    </row>
    <row r="116" spans="24:25" x14ac:dyDescent="0.25">
      <c r="X116" s="21">
        <f t="shared" si="5"/>
        <v>1320</v>
      </c>
      <c r="Y116" s="23">
        <f t="shared" si="4"/>
        <v>1.95428</v>
      </c>
    </row>
    <row r="117" spans="24:25" x14ac:dyDescent="0.25">
      <c r="X117" s="21">
        <f t="shared" si="5"/>
        <v>1332</v>
      </c>
      <c r="Y117" s="23">
        <f t="shared" si="4"/>
        <v>1.9702280000000001</v>
      </c>
    </row>
    <row r="118" spans="24:25" x14ac:dyDescent="0.25">
      <c r="X118" s="21">
        <f t="shared" si="5"/>
        <v>1344</v>
      </c>
      <c r="Y118" s="23">
        <f t="shared" si="4"/>
        <v>1.9861760000000002</v>
      </c>
    </row>
    <row r="119" spans="24:25" x14ac:dyDescent="0.25">
      <c r="X119" s="21">
        <f t="shared" si="5"/>
        <v>1356</v>
      </c>
      <c r="Y119" s="23">
        <f t="shared" si="4"/>
        <v>2.0021240000000002</v>
      </c>
    </row>
    <row r="120" spans="24:25" x14ac:dyDescent="0.25">
      <c r="X120" s="21">
        <f t="shared" si="5"/>
        <v>1368</v>
      </c>
      <c r="Y120" s="23">
        <f t="shared" si="4"/>
        <v>2.0180720000000001</v>
      </c>
    </row>
    <row r="121" spans="24:25" x14ac:dyDescent="0.25">
      <c r="X121" s="21">
        <f t="shared" si="5"/>
        <v>1380</v>
      </c>
      <c r="Y121" s="23">
        <f t="shared" si="4"/>
        <v>2.0340200000000004</v>
      </c>
    </row>
    <row r="122" spans="24:25" x14ac:dyDescent="0.25">
      <c r="X122" s="21">
        <f t="shared" si="5"/>
        <v>1392</v>
      </c>
      <c r="Y122" s="23">
        <f t="shared" si="4"/>
        <v>2.0499680000000002</v>
      </c>
    </row>
    <row r="123" spans="24:25" x14ac:dyDescent="0.25">
      <c r="X123" s="21">
        <f t="shared" si="5"/>
        <v>1404</v>
      </c>
      <c r="Y123" s="23">
        <f t="shared" si="4"/>
        <v>2.0659160000000001</v>
      </c>
    </row>
    <row r="124" spans="24:25" x14ac:dyDescent="0.25">
      <c r="X124" s="21">
        <f t="shared" si="5"/>
        <v>1416</v>
      </c>
      <c r="Y124" s="23">
        <f t="shared" si="4"/>
        <v>2.0818640000000004</v>
      </c>
    </row>
    <row r="125" spans="24:25" x14ac:dyDescent="0.25">
      <c r="X125" s="21">
        <f t="shared" si="5"/>
        <v>1428</v>
      </c>
      <c r="Y125" s="23">
        <f t="shared" si="4"/>
        <v>2.0978120000000002</v>
      </c>
    </row>
    <row r="126" spans="24:25" x14ac:dyDescent="0.25">
      <c r="X126" s="21">
        <f t="shared" si="5"/>
        <v>1440</v>
      </c>
      <c r="Y126" s="23">
        <f t="shared" si="4"/>
        <v>2.1137600000000001</v>
      </c>
    </row>
    <row r="127" spans="24:25" x14ac:dyDescent="0.25">
      <c r="X127" s="21">
        <f t="shared" si="5"/>
        <v>1452</v>
      </c>
      <c r="Y127" s="23">
        <f t="shared" si="4"/>
        <v>2.1297080000000004</v>
      </c>
    </row>
    <row r="128" spans="24:25" x14ac:dyDescent="0.25">
      <c r="X128" s="21">
        <f t="shared" si="5"/>
        <v>1464</v>
      </c>
      <c r="Y128" s="23">
        <f t="shared" si="4"/>
        <v>2.1456560000000002</v>
      </c>
    </row>
    <row r="129" spans="24:25" x14ac:dyDescent="0.25">
      <c r="X129" s="21">
        <f t="shared" si="5"/>
        <v>1476</v>
      </c>
      <c r="Y129" s="23">
        <f t="shared" si="4"/>
        <v>2.1616040000000001</v>
      </c>
    </row>
    <row r="130" spans="24:25" x14ac:dyDescent="0.25">
      <c r="X130" s="21">
        <f t="shared" si="5"/>
        <v>1488</v>
      </c>
      <c r="Y130" s="23">
        <f t="shared" si="4"/>
        <v>2.1775520000000004</v>
      </c>
    </row>
    <row r="131" spans="24:25" x14ac:dyDescent="0.25">
      <c r="X131" s="21">
        <f t="shared" si="5"/>
        <v>1500</v>
      </c>
      <c r="Y131" s="23">
        <f t="shared" si="4"/>
        <v>2.1935000000000002</v>
      </c>
    </row>
    <row r="132" spans="24:25" x14ac:dyDescent="0.25">
      <c r="X132" s="21">
        <f t="shared" si="5"/>
        <v>1512</v>
      </c>
      <c r="Y132" s="23">
        <f t="shared" si="4"/>
        <v>2.2094480000000005</v>
      </c>
    </row>
    <row r="133" spans="24:25" x14ac:dyDescent="0.25">
      <c r="X133" s="21">
        <f t="shared" si="5"/>
        <v>1524</v>
      </c>
      <c r="Y133" s="23">
        <f t="shared" si="4"/>
        <v>2.2253960000000004</v>
      </c>
    </row>
    <row r="134" spans="24:25" x14ac:dyDescent="0.25">
      <c r="X134" s="21">
        <f t="shared" si="5"/>
        <v>1536</v>
      </c>
      <c r="Y134" s="23">
        <f t="shared" ref="Y134:Y197" si="6">IF($K$24&gt;0,IF(X134&lt;$K$21,$K$20*X134,IF(X134&lt;$K$24,($K$22*X134)+$K$23,($K$25*X134)+$K$26)),IF(X134&lt;$K$21,$K$20*X134,($K$22*X134)+$K$23))</f>
        <v>2.2413440000000002</v>
      </c>
    </row>
    <row r="135" spans="24:25" x14ac:dyDescent="0.25">
      <c r="X135" s="21">
        <f t="shared" ref="X135:X198" si="7">X134+$AC$5</f>
        <v>1548</v>
      </c>
      <c r="Y135" s="23">
        <f t="shared" si="6"/>
        <v>2.2572920000000005</v>
      </c>
    </row>
    <row r="136" spans="24:25" x14ac:dyDescent="0.25">
      <c r="X136" s="21">
        <f t="shared" si="7"/>
        <v>1560</v>
      </c>
      <c r="Y136" s="23">
        <f t="shared" si="6"/>
        <v>2.2732400000000004</v>
      </c>
    </row>
    <row r="137" spans="24:25" x14ac:dyDescent="0.25">
      <c r="X137" s="21">
        <f t="shared" si="7"/>
        <v>1572</v>
      </c>
      <c r="Y137" s="23">
        <f t="shared" si="6"/>
        <v>2.2891880000000002</v>
      </c>
    </row>
    <row r="138" spans="24:25" x14ac:dyDescent="0.25">
      <c r="X138" s="21">
        <f t="shared" si="7"/>
        <v>1584</v>
      </c>
      <c r="Y138" s="23">
        <f t="shared" si="6"/>
        <v>2.3051360000000005</v>
      </c>
    </row>
    <row r="139" spans="24:25" x14ac:dyDescent="0.25">
      <c r="X139" s="21">
        <f t="shared" si="7"/>
        <v>1596</v>
      </c>
      <c r="Y139" s="23">
        <f t="shared" si="6"/>
        <v>2.3210840000000004</v>
      </c>
    </row>
    <row r="140" spans="24:25" x14ac:dyDescent="0.25">
      <c r="X140" s="21">
        <f t="shared" si="7"/>
        <v>1608</v>
      </c>
      <c r="Y140" s="23">
        <f t="shared" si="6"/>
        <v>2.3370320000000002</v>
      </c>
    </row>
    <row r="141" spans="24:25" x14ac:dyDescent="0.25">
      <c r="X141" s="21">
        <f t="shared" si="7"/>
        <v>1620</v>
      </c>
      <c r="Y141" s="23">
        <f t="shared" si="6"/>
        <v>2.3529800000000005</v>
      </c>
    </row>
    <row r="142" spans="24:25" x14ac:dyDescent="0.25">
      <c r="X142" s="21">
        <f t="shared" si="7"/>
        <v>1632</v>
      </c>
      <c r="Y142" s="23">
        <f t="shared" si="6"/>
        <v>2.3689280000000004</v>
      </c>
    </row>
    <row r="143" spans="24:25" x14ac:dyDescent="0.25">
      <c r="X143" s="21">
        <f t="shared" si="7"/>
        <v>1644</v>
      </c>
      <c r="Y143" s="23">
        <f t="shared" si="6"/>
        <v>2.3848760000000002</v>
      </c>
    </row>
    <row r="144" spans="24:25" x14ac:dyDescent="0.25">
      <c r="X144" s="21">
        <f t="shared" si="7"/>
        <v>1656</v>
      </c>
      <c r="Y144" s="23">
        <f t="shared" si="6"/>
        <v>2.4008240000000005</v>
      </c>
    </row>
    <row r="145" spans="24:25" x14ac:dyDescent="0.25">
      <c r="X145" s="21">
        <f t="shared" si="7"/>
        <v>1668</v>
      </c>
      <c r="Y145" s="23">
        <f t="shared" si="6"/>
        <v>2.4167720000000004</v>
      </c>
    </row>
    <row r="146" spans="24:25" x14ac:dyDescent="0.25">
      <c r="X146" s="21">
        <f t="shared" si="7"/>
        <v>1680</v>
      </c>
      <c r="Y146" s="23">
        <f t="shared" si="6"/>
        <v>2.4327200000000002</v>
      </c>
    </row>
    <row r="147" spans="24:25" x14ac:dyDescent="0.25">
      <c r="X147" s="21">
        <f t="shared" si="7"/>
        <v>1692</v>
      </c>
      <c r="Y147" s="23">
        <f t="shared" si="6"/>
        <v>2.4486680000000005</v>
      </c>
    </row>
    <row r="148" spans="24:25" x14ac:dyDescent="0.25">
      <c r="X148" s="21">
        <f t="shared" si="7"/>
        <v>1704</v>
      </c>
      <c r="Y148" s="23">
        <f t="shared" si="6"/>
        <v>2.4646160000000004</v>
      </c>
    </row>
    <row r="149" spans="24:25" x14ac:dyDescent="0.25">
      <c r="X149" s="21">
        <f t="shared" si="7"/>
        <v>1716</v>
      </c>
      <c r="Y149" s="23">
        <f t="shared" si="6"/>
        <v>2.4805640000000002</v>
      </c>
    </row>
    <row r="150" spans="24:25" x14ac:dyDescent="0.25">
      <c r="X150" s="21">
        <f t="shared" si="7"/>
        <v>1728</v>
      </c>
      <c r="Y150" s="23">
        <f t="shared" si="6"/>
        <v>2.4965120000000005</v>
      </c>
    </row>
    <row r="151" spans="24:25" x14ac:dyDescent="0.25">
      <c r="X151" s="21">
        <f t="shared" si="7"/>
        <v>1740</v>
      </c>
      <c r="Y151" s="23">
        <f t="shared" si="6"/>
        <v>2.5124600000000004</v>
      </c>
    </row>
    <row r="152" spans="24:25" x14ac:dyDescent="0.25">
      <c r="X152" s="21">
        <f t="shared" si="7"/>
        <v>1752</v>
      </c>
      <c r="Y152" s="23">
        <f t="shared" si="6"/>
        <v>2.5284080000000002</v>
      </c>
    </row>
    <row r="153" spans="24:25" x14ac:dyDescent="0.25">
      <c r="X153" s="21">
        <f t="shared" si="7"/>
        <v>1764</v>
      </c>
      <c r="Y153" s="23">
        <f t="shared" si="6"/>
        <v>2.5443560000000005</v>
      </c>
    </row>
    <row r="154" spans="24:25" x14ac:dyDescent="0.25">
      <c r="X154" s="21">
        <f t="shared" si="7"/>
        <v>1776</v>
      </c>
      <c r="Y154" s="23">
        <f t="shared" si="6"/>
        <v>2.5603040000000004</v>
      </c>
    </row>
    <row r="155" spans="24:25" x14ac:dyDescent="0.25">
      <c r="X155" s="21">
        <f t="shared" si="7"/>
        <v>1788</v>
      </c>
      <c r="Y155" s="23">
        <f t="shared" si="6"/>
        <v>2.5762520000000002</v>
      </c>
    </row>
    <row r="156" spans="24:25" x14ac:dyDescent="0.25">
      <c r="X156" s="21">
        <f t="shared" si="7"/>
        <v>1800</v>
      </c>
      <c r="Y156" s="23">
        <f t="shared" si="6"/>
        <v>2.5922000000000005</v>
      </c>
    </row>
    <row r="157" spans="24:25" x14ac:dyDescent="0.25">
      <c r="X157" s="21">
        <f t="shared" si="7"/>
        <v>1812</v>
      </c>
      <c r="Y157" s="23">
        <f t="shared" si="6"/>
        <v>2.6081480000000004</v>
      </c>
    </row>
    <row r="158" spans="24:25" x14ac:dyDescent="0.25">
      <c r="X158" s="21">
        <f t="shared" si="7"/>
        <v>1824</v>
      </c>
      <c r="Y158" s="23">
        <f t="shared" si="6"/>
        <v>2.6240960000000002</v>
      </c>
    </row>
    <row r="159" spans="24:25" x14ac:dyDescent="0.25">
      <c r="X159" s="21">
        <f t="shared" si="7"/>
        <v>1836</v>
      </c>
      <c r="Y159" s="23">
        <f t="shared" si="6"/>
        <v>2.6400440000000005</v>
      </c>
    </row>
    <row r="160" spans="24:25" x14ac:dyDescent="0.25">
      <c r="X160" s="21">
        <f t="shared" si="7"/>
        <v>1848</v>
      </c>
      <c r="Y160" s="23">
        <f t="shared" si="6"/>
        <v>2.6559920000000004</v>
      </c>
    </row>
    <row r="161" spans="24:25" x14ac:dyDescent="0.25">
      <c r="X161" s="21">
        <f t="shared" si="7"/>
        <v>1860</v>
      </c>
      <c r="Y161" s="23">
        <f t="shared" si="6"/>
        <v>2.6719400000000002</v>
      </c>
    </row>
    <row r="162" spans="24:25" x14ac:dyDescent="0.25">
      <c r="X162" s="21">
        <f t="shared" si="7"/>
        <v>1872</v>
      </c>
      <c r="Y162" s="23">
        <f t="shared" si="6"/>
        <v>2.6878880000000005</v>
      </c>
    </row>
    <row r="163" spans="24:25" x14ac:dyDescent="0.25">
      <c r="X163" s="21">
        <f t="shared" si="7"/>
        <v>1884</v>
      </c>
      <c r="Y163" s="23">
        <f t="shared" si="6"/>
        <v>2.7038360000000004</v>
      </c>
    </row>
    <row r="164" spans="24:25" x14ac:dyDescent="0.25">
      <c r="X164" s="21">
        <f t="shared" si="7"/>
        <v>1896</v>
      </c>
      <c r="Y164" s="23">
        <f t="shared" si="6"/>
        <v>2.7197840000000002</v>
      </c>
    </row>
    <row r="165" spans="24:25" x14ac:dyDescent="0.25">
      <c r="X165" s="21">
        <f t="shared" si="7"/>
        <v>1908</v>
      </c>
      <c r="Y165" s="23">
        <f t="shared" si="6"/>
        <v>2.7357320000000005</v>
      </c>
    </row>
    <row r="166" spans="24:25" x14ac:dyDescent="0.25">
      <c r="X166" s="21">
        <f t="shared" si="7"/>
        <v>1920</v>
      </c>
      <c r="Y166" s="23">
        <f t="shared" si="6"/>
        <v>2.7516800000000003</v>
      </c>
    </row>
    <row r="167" spans="24:25" x14ac:dyDescent="0.25">
      <c r="X167" s="21">
        <f t="shared" si="7"/>
        <v>1932</v>
      </c>
      <c r="Y167" s="23">
        <f t="shared" si="6"/>
        <v>2.7676280000000002</v>
      </c>
    </row>
    <row r="168" spans="24:25" x14ac:dyDescent="0.25">
      <c r="X168" s="21">
        <f t="shared" si="7"/>
        <v>1944</v>
      </c>
      <c r="Y168" s="23">
        <f t="shared" si="6"/>
        <v>2.7835760000000005</v>
      </c>
    </row>
    <row r="169" spans="24:25" x14ac:dyDescent="0.25">
      <c r="X169" s="21">
        <f t="shared" si="7"/>
        <v>1956</v>
      </c>
      <c r="Y169" s="23">
        <f t="shared" si="6"/>
        <v>2.7995240000000003</v>
      </c>
    </row>
    <row r="170" spans="24:25" x14ac:dyDescent="0.25">
      <c r="X170" s="21">
        <f t="shared" si="7"/>
        <v>1968</v>
      </c>
      <c r="Y170" s="23">
        <f t="shared" si="6"/>
        <v>2.8154720000000002</v>
      </c>
    </row>
    <row r="171" spans="24:25" x14ac:dyDescent="0.25">
      <c r="X171" s="21">
        <f t="shared" si="7"/>
        <v>1980</v>
      </c>
      <c r="Y171" s="23">
        <f t="shared" si="6"/>
        <v>2.8314200000000005</v>
      </c>
    </row>
    <row r="172" spans="24:25" x14ac:dyDescent="0.25">
      <c r="X172" s="21">
        <f t="shared" si="7"/>
        <v>1992</v>
      </c>
      <c r="Y172" s="23">
        <f t="shared" si="6"/>
        <v>2.8473680000000003</v>
      </c>
    </row>
    <row r="173" spans="24:25" x14ac:dyDescent="0.25">
      <c r="X173" s="21">
        <f t="shared" si="7"/>
        <v>2004</v>
      </c>
      <c r="Y173" s="23">
        <f t="shared" si="6"/>
        <v>2.8633160000000002</v>
      </c>
    </row>
    <row r="174" spans="24:25" x14ac:dyDescent="0.25">
      <c r="X174" s="21">
        <f t="shared" si="7"/>
        <v>2016</v>
      </c>
      <c r="Y174" s="23">
        <f t="shared" si="6"/>
        <v>2.8792640000000005</v>
      </c>
    </row>
    <row r="175" spans="24:25" x14ac:dyDescent="0.25">
      <c r="X175" s="21">
        <f t="shared" si="7"/>
        <v>2028</v>
      </c>
      <c r="Y175" s="23">
        <f t="shared" si="6"/>
        <v>2.8952120000000003</v>
      </c>
    </row>
    <row r="176" spans="24:25" x14ac:dyDescent="0.25">
      <c r="X176" s="21">
        <f t="shared" si="7"/>
        <v>2040</v>
      </c>
      <c r="Y176" s="23">
        <f t="shared" si="6"/>
        <v>2.9111600000000002</v>
      </c>
    </row>
    <row r="177" spans="24:25" x14ac:dyDescent="0.25">
      <c r="X177" s="21">
        <f t="shared" si="7"/>
        <v>2052</v>
      </c>
      <c r="Y177" s="23">
        <f t="shared" si="6"/>
        <v>2.9271080000000005</v>
      </c>
    </row>
    <row r="178" spans="24:25" x14ac:dyDescent="0.25">
      <c r="X178" s="21">
        <f t="shared" si="7"/>
        <v>2064</v>
      </c>
      <c r="Y178" s="23">
        <f t="shared" si="6"/>
        <v>2.9430560000000003</v>
      </c>
    </row>
    <row r="179" spans="24:25" x14ac:dyDescent="0.25">
      <c r="X179" s="21">
        <f t="shared" si="7"/>
        <v>2076</v>
      </c>
      <c r="Y179" s="23">
        <f t="shared" si="6"/>
        <v>2.9590040000000002</v>
      </c>
    </row>
    <row r="180" spans="24:25" x14ac:dyDescent="0.25">
      <c r="X180" s="21">
        <f t="shared" si="7"/>
        <v>2088</v>
      </c>
      <c r="Y180" s="23">
        <f t="shared" si="6"/>
        <v>2.9749520000000005</v>
      </c>
    </row>
    <row r="181" spans="24:25" x14ac:dyDescent="0.25">
      <c r="X181" s="21">
        <f t="shared" si="7"/>
        <v>2100</v>
      </c>
      <c r="Y181" s="23">
        <f t="shared" si="6"/>
        <v>2.9909000000000003</v>
      </c>
    </row>
    <row r="182" spans="24:25" x14ac:dyDescent="0.25">
      <c r="X182" s="21">
        <f t="shared" si="7"/>
        <v>2112</v>
      </c>
      <c r="Y182" s="23">
        <f t="shared" si="6"/>
        <v>3.0068480000000002</v>
      </c>
    </row>
    <row r="183" spans="24:25" x14ac:dyDescent="0.25">
      <c r="X183" s="21">
        <f t="shared" si="7"/>
        <v>2124</v>
      </c>
      <c r="Y183" s="23">
        <f t="shared" si="6"/>
        <v>3.0227960000000005</v>
      </c>
    </row>
    <row r="184" spans="24:25" x14ac:dyDescent="0.25">
      <c r="X184" s="21">
        <f t="shared" si="7"/>
        <v>2136</v>
      </c>
      <c r="Y184" s="23">
        <f t="shared" si="6"/>
        <v>3.0387440000000003</v>
      </c>
    </row>
    <row r="185" spans="24:25" x14ac:dyDescent="0.25">
      <c r="X185" s="21">
        <f t="shared" si="7"/>
        <v>2148</v>
      </c>
      <c r="Y185" s="23">
        <f t="shared" si="6"/>
        <v>3.0546920000000002</v>
      </c>
    </row>
    <row r="186" spans="24:25" x14ac:dyDescent="0.25">
      <c r="X186" s="21">
        <f t="shared" si="7"/>
        <v>2160</v>
      </c>
      <c r="Y186" s="23">
        <f t="shared" si="6"/>
        <v>3.0706400000000005</v>
      </c>
    </row>
    <row r="187" spans="24:25" x14ac:dyDescent="0.25">
      <c r="X187" s="21">
        <f t="shared" si="7"/>
        <v>2172</v>
      </c>
      <c r="Y187" s="23">
        <f t="shared" si="6"/>
        <v>3.0865880000000003</v>
      </c>
    </row>
    <row r="188" spans="24:25" x14ac:dyDescent="0.25">
      <c r="X188" s="21">
        <f t="shared" si="7"/>
        <v>2184</v>
      </c>
      <c r="Y188" s="23">
        <f t="shared" si="6"/>
        <v>3.1025360000000002</v>
      </c>
    </row>
    <row r="189" spans="24:25" x14ac:dyDescent="0.25">
      <c r="X189" s="21">
        <f t="shared" si="7"/>
        <v>2196</v>
      </c>
      <c r="Y189" s="23">
        <f t="shared" si="6"/>
        <v>3.1184840000000005</v>
      </c>
    </row>
    <row r="190" spans="24:25" x14ac:dyDescent="0.25">
      <c r="X190" s="21">
        <f t="shared" si="7"/>
        <v>2208</v>
      </c>
      <c r="Y190" s="23">
        <f t="shared" si="6"/>
        <v>3.1344320000000003</v>
      </c>
    </row>
    <row r="191" spans="24:25" x14ac:dyDescent="0.25">
      <c r="X191" s="21">
        <f t="shared" si="7"/>
        <v>2220</v>
      </c>
      <c r="Y191" s="23">
        <f t="shared" si="6"/>
        <v>3.1503800000000006</v>
      </c>
    </row>
    <row r="192" spans="24:25" x14ac:dyDescent="0.25">
      <c r="X192" s="21">
        <f t="shared" si="7"/>
        <v>2232</v>
      </c>
      <c r="Y192" s="23">
        <f t="shared" si="6"/>
        <v>3.1663280000000005</v>
      </c>
    </row>
    <row r="193" spans="24:25" x14ac:dyDescent="0.25">
      <c r="X193" s="21">
        <f t="shared" si="7"/>
        <v>2244</v>
      </c>
      <c r="Y193" s="23">
        <f t="shared" si="6"/>
        <v>3.1822760000000003</v>
      </c>
    </row>
    <row r="194" spans="24:25" x14ac:dyDescent="0.25">
      <c r="X194" s="21">
        <f t="shared" si="7"/>
        <v>2256</v>
      </c>
      <c r="Y194" s="23">
        <f t="shared" si="6"/>
        <v>3.1982240000000006</v>
      </c>
    </row>
    <row r="195" spans="24:25" x14ac:dyDescent="0.25">
      <c r="X195" s="21">
        <f t="shared" si="7"/>
        <v>2268</v>
      </c>
      <c r="Y195" s="23">
        <f t="shared" si="6"/>
        <v>3.2141720000000005</v>
      </c>
    </row>
    <row r="196" spans="24:25" x14ac:dyDescent="0.25">
      <c r="X196" s="21">
        <f t="shared" si="7"/>
        <v>2280</v>
      </c>
      <c r="Y196" s="23">
        <f t="shared" si="6"/>
        <v>3.2301200000000003</v>
      </c>
    </row>
    <row r="197" spans="24:25" x14ac:dyDescent="0.25">
      <c r="X197" s="21">
        <f t="shared" si="7"/>
        <v>2292</v>
      </c>
      <c r="Y197" s="23">
        <f t="shared" si="6"/>
        <v>3.2460680000000006</v>
      </c>
    </row>
    <row r="198" spans="24:25" x14ac:dyDescent="0.25">
      <c r="X198" s="21">
        <f t="shared" si="7"/>
        <v>2304</v>
      </c>
      <c r="Y198" s="23">
        <f t="shared" ref="Y198:Y261" si="8">IF($K$24&gt;0,IF(X198&lt;$K$21,$K$20*X198,IF(X198&lt;$K$24,($K$22*X198)+$K$23,($K$25*X198)+$K$26)),IF(X198&lt;$K$21,$K$20*X198,($K$22*X198)+$K$23))</f>
        <v>3.2620160000000005</v>
      </c>
    </row>
    <row r="199" spans="24:25" x14ac:dyDescent="0.25">
      <c r="X199" s="21">
        <f t="shared" ref="X199:X262" si="9">X198+$AC$5</f>
        <v>2316</v>
      </c>
      <c r="Y199" s="23">
        <f t="shared" si="8"/>
        <v>3.2779640000000003</v>
      </c>
    </row>
    <row r="200" spans="24:25" x14ac:dyDescent="0.25">
      <c r="X200" s="21">
        <f t="shared" si="9"/>
        <v>2328</v>
      </c>
      <c r="Y200" s="23">
        <f t="shared" si="8"/>
        <v>3.2939120000000006</v>
      </c>
    </row>
    <row r="201" spans="24:25" x14ac:dyDescent="0.25">
      <c r="X201" s="21">
        <f t="shared" si="9"/>
        <v>2340</v>
      </c>
      <c r="Y201" s="23">
        <f t="shared" si="8"/>
        <v>3.3098600000000005</v>
      </c>
    </row>
    <row r="202" spans="24:25" x14ac:dyDescent="0.25">
      <c r="X202" s="21">
        <f t="shared" si="9"/>
        <v>2352</v>
      </c>
      <c r="Y202" s="23">
        <f t="shared" si="8"/>
        <v>3.3258080000000003</v>
      </c>
    </row>
    <row r="203" spans="24:25" x14ac:dyDescent="0.25">
      <c r="X203" s="21">
        <f t="shared" si="9"/>
        <v>2364</v>
      </c>
      <c r="Y203" s="23">
        <f t="shared" si="8"/>
        <v>3.3417560000000006</v>
      </c>
    </row>
    <row r="204" spans="24:25" x14ac:dyDescent="0.25">
      <c r="X204" s="21">
        <f t="shared" si="9"/>
        <v>2376</v>
      </c>
      <c r="Y204" s="23">
        <f t="shared" si="8"/>
        <v>3.3577040000000005</v>
      </c>
    </row>
    <row r="205" spans="24:25" x14ac:dyDescent="0.25">
      <c r="X205" s="21">
        <f t="shared" si="9"/>
        <v>2388</v>
      </c>
      <c r="Y205" s="23">
        <f t="shared" si="8"/>
        <v>3.3736520000000003</v>
      </c>
    </row>
    <row r="206" spans="24:25" x14ac:dyDescent="0.25">
      <c r="X206" s="21">
        <f t="shared" si="9"/>
        <v>2400</v>
      </c>
      <c r="Y206" s="23">
        <f t="shared" si="8"/>
        <v>3.3896000000000006</v>
      </c>
    </row>
    <row r="207" spans="24:25" x14ac:dyDescent="0.25">
      <c r="X207" s="21">
        <f t="shared" si="9"/>
        <v>2412</v>
      </c>
      <c r="Y207" s="23">
        <f t="shared" si="8"/>
        <v>3.4055480000000005</v>
      </c>
    </row>
    <row r="208" spans="24:25" x14ac:dyDescent="0.25">
      <c r="X208" s="21">
        <f t="shared" si="9"/>
        <v>2424</v>
      </c>
      <c r="Y208" s="23">
        <f t="shared" si="8"/>
        <v>3.4214960000000003</v>
      </c>
    </row>
    <row r="209" spans="24:25" x14ac:dyDescent="0.25">
      <c r="X209" s="21">
        <f t="shared" si="9"/>
        <v>2436</v>
      </c>
      <c r="Y209" s="23">
        <f t="shared" si="8"/>
        <v>3.4374440000000006</v>
      </c>
    </row>
    <row r="210" spans="24:25" x14ac:dyDescent="0.25">
      <c r="X210" s="21">
        <f t="shared" si="9"/>
        <v>2448</v>
      </c>
      <c r="Y210" s="23">
        <f t="shared" si="8"/>
        <v>3.4533920000000005</v>
      </c>
    </row>
    <row r="211" spans="24:25" x14ac:dyDescent="0.25">
      <c r="X211" s="21">
        <f t="shared" si="9"/>
        <v>2460</v>
      </c>
      <c r="Y211" s="23">
        <f t="shared" si="8"/>
        <v>3.4693400000000003</v>
      </c>
    </row>
    <row r="212" spans="24:25" x14ac:dyDescent="0.25">
      <c r="X212" s="21">
        <f t="shared" si="9"/>
        <v>2472</v>
      </c>
      <c r="Y212" s="23">
        <f t="shared" si="8"/>
        <v>3.4852880000000006</v>
      </c>
    </row>
    <row r="213" spans="24:25" x14ac:dyDescent="0.25">
      <c r="X213" s="21">
        <f t="shared" si="9"/>
        <v>2484</v>
      </c>
      <c r="Y213" s="23">
        <f t="shared" si="8"/>
        <v>3.5012360000000005</v>
      </c>
    </row>
    <row r="214" spans="24:25" x14ac:dyDescent="0.25">
      <c r="X214" s="21">
        <f t="shared" si="9"/>
        <v>2496</v>
      </c>
      <c r="Y214" s="23">
        <f t="shared" si="8"/>
        <v>3.5171840000000003</v>
      </c>
    </row>
    <row r="215" spans="24:25" x14ac:dyDescent="0.25">
      <c r="X215" s="21">
        <f t="shared" si="9"/>
        <v>2508</v>
      </c>
      <c r="Y215" s="23">
        <f t="shared" si="8"/>
        <v>3.5331320000000006</v>
      </c>
    </row>
    <row r="216" spans="24:25" x14ac:dyDescent="0.25">
      <c r="X216" s="21">
        <f t="shared" si="9"/>
        <v>2520</v>
      </c>
      <c r="Y216" s="23">
        <f t="shared" si="8"/>
        <v>3.5490800000000005</v>
      </c>
    </row>
    <row r="217" spans="24:25" x14ac:dyDescent="0.25">
      <c r="X217" s="21">
        <f t="shared" si="9"/>
        <v>2532</v>
      </c>
      <c r="Y217" s="23">
        <f t="shared" si="8"/>
        <v>3.5650280000000003</v>
      </c>
    </row>
    <row r="218" spans="24:25" x14ac:dyDescent="0.25">
      <c r="X218" s="21">
        <f t="shared" si="9"/>
        <v>2544</v>
      </c>
      <c r="Y218" s="23">
        <f t="shared" si="8"/>
        <v>3.5809760000000006</v>
      </c>
    </row>
    <row r="219" spans="24:25" x14ac:dyDescent="0.25">
      <c r="X219" s="21">
        <f t="shared" si="9"/>
        <v>2556</v>
      </c>
      <c r="Y219" s="23">
        <f t="shared" si="8"/>
        <v>3.5969240000000005</v>
      </c>
    </row>
    <row r="220" spans="24:25" x14ac:dyDescent="0.25">
      <c r="X220" s="21">
        <f t="shared" si="9"/>
        <v>2568</v>
      </c>
      <c r="Y220" s="23">
        <f t="shared" si="8"/>
        <v>3.6128720000000003</v>
      </c>
    </row>
    <row r="221" spans="24:25" x14ac:dyDescent="0.25">
      <c r="X221" s="21">
        <f t="shared" si="9"/>
        <v>2580</v>
      </c>
      <c r="Y221" s="23">
        <f t="shared" si="8"/>
        <v>3.6288200000000006</v>
      </c>
    </row>
    <row r="222" spans="24:25" x14ac:dyDescent="0.25">
      <c r="X222" s="21">
        <f t="shared" si="9"/>
        <v>2592</v>
      </c>
      <c r="Y222" s="23">
        <f t="shared" si="8"/>
        <v>3.6447680000000005</v>
      </c>
    </row>
    <row r="223" spans="24:25" x14ac:dyDescent="0.25">
      <c r="X223" s="21">
        <f t="shared" si="9"/>
        <v>2604</v>
      </c>
      <c r="Y223" s="23">
        <f t="shared" si="8"/>
        <v>3.6607160000000003</v>
      </c>
    </row>
    <row r="224" spans="24:25" x14ac:dyDescent="0.25">
      <c r="X224" s="21">
        <f t="shared" si="9"/>
        <v>2616</v>
      </c>
      <c r="Y224" s="23">
        <f t="shared" si="8"/>
        <v>3.6766640000000006</v>
      </c>
    </row>
    <row r="225" spans="24:25" x14ac:dyDescent="0.25">
      <c r="X225" s="21">
        <f t="shared" si="9"/>
        <v>2628</v>
      </c>
      <c r="Y225" s="23">
        <f t="shared" si="8"/>
        <v>3.6926120000000004</v>
      </c>
    </row>
    <row r="226" spans="24:25" x14ac:dyDescent="0.25">
      <c r="X226" s="21">
        <f t="shared" si="9"/>
        <v>2640</v>
      </c>
      <c r="Y226" s="23">
        <f t="shared" si="8"/>
        <v>3.7085600000000003</v>
      </c>
    </row>
    <row r="227" spans="24:25" x14ac:dyDescent="0.25">
      <c r="X227" s="21">
        <f t="shared" si="9"/>
        <v>2652</v>
      </c>
      <c r="Y227" s="23">
        <f t="shared" si="8"/>
        <v>3.7245080000000006</v>
      </c>
    </row>
    <row r="228" spans="24:25" x14ac:dyDescent="0.25">
      <c r="X228" s="21">
        <f t="shared" si="9"/>
        <v>2664</v>
      </c>
      <c r="Y228" s="23">
        <f t="shared" si="8"/>
        <v>3.7404560000000004</v>
      </c>
    </row>
    <row r="229" spans="24:25" x14ac:dyDescent="0.25">
      <c r="X229" s="21">
        <f t="shared" si="9"/>
        <v>2676</v>
      </c>
      <c r="Y229" s="23">
        <f t="shared" si="8"/>
        <v>3.7564040000000003</v>
      </c>
    </row>
    <row r="230" spans="24:25" x14ac:dyDescent="0.25">
      <c r="X230" s="21">
        <f t="shared" si="9"/>
        <v>2688</v>
      </c>
      <c r="Y230" s="23">
        <f t="shared" si="8"/>
        <v>3.7723520000000006</v>
      </c>
    </row>
    <row r="231" spans="24:25" x14ac:dyDescent="0.25">
      <c r="X231" s="21">
        <f t="shared" si="9"/>
        <v>2700</v>
      </c>
      <c r="Y231" s="23">
        <f t="shared" si="8"/>
        <v>3.7883000000000004</v>
      </c>
    </row>
    <row r="232" spans="24:25" x14ac:dyDescent="0.25">
      <c r="X232" s="21">
        <f t="shared" si="9"/>
        <v>2712</v>
      </c>
      <c r="Y232" s="23">
        <f t="shared" si="8"/>
        <v>3.8042480000000003</v>
      </c>
    </row>
    <row r="233" spans="24:25" x14ac:dyDescent="0.25">
      <c r="X233" s="21">
        <f t="shared" si="9"/>
        <v>2724</v>
      </c>
      <c r="Y233" s="23">
        <f t="shared" si="8"/>
        <v>3.8201960000000006</v>
      </c>
    </row>
    <row r="234" spans="24:25" x14ac:dyDescent="0.25">
      <c r="X234" s="21">
        <f t="shared" si="9"/>
        <v>2736</v>
      </c>
      <c r="Y234" s="23">
        <f t="shared" si="8"/>
        <v>3.8361440000000004</v>
      </c>
    </row>
    <row r="235" spans="24:25" x14ac:dyDescent="0.25">
      <c r="X235" s="21">
        <f t="shared" si="9"/>
        <v>2748</v>
      </c>
      <c r="Y235" s="23">
        <f t="shared" si="8"/>
        <v>3.8520920000000003</v>
      </c>
    </row>
    <row r="236" spans="24:25" x14ac:dyDescent="0.25">
      <c r="X236" s="21">
        <f t="shared" si="9"/>
        <v>2760</v>
      </c>
      <c r="Y236" s="23">
        <f t="shared" si="8"/>
        <v>3.8680400000000006</v>
      </c>
    </row>
    <row r="237" spans="24:25" x14ac:dyDescent="0.25">
      <c r="X237" s="21">
        <f t="shared" si="9"/>
        <v>2772</v>
      </c>
      <c r="Y237" s="23">
        <f t="shared" si="8"/>
        <v>3.8839880000000004</v>
      </c>
    </row>
    <row r="238" spans="24:25" x14ac:dyDescent="0.25">
      <c r="X238" s="21">
        <f t="shared" si="9"/>
        <v>2784</v>
      </c>
      <c r="Y238" s="23">
        <f t="shared" si="8"/>
        <v>3.8999360000000003</v>
      </c>
    </row>
    <row r="239" spans="24:25" x14ac:dyDescent="0.25">
      <c r="X239" s="21">
        <f t="shared" si="9"/>
        <v>2796</v>
      </c>
      <c r="Y239" s="23">
        <f t="shared" si="8"/>
        <v>3.9158840000000006</v>
      </c>
    </row>
    <row r="240" spans="24:25" x14ac:dyDescent="0.25">
      <c r="X240" s="21">
        <f t="shared" si="9"/>
        <v>2808</v>
      </c>
      <c r="Y240" s="23">
        <f t="shared" si="8"/>
        <v>3.9318320000000004</v>
      </c>
    </row>
    <row r="241" spans="24:25" x14ac:dyDescent="0.25">
      <c r="X241" s="21">
        <f t="shared" si="9"/>
        <v>2820</v>
      </c>
      <c r="Y241" s="23">
        <f t="shared" si="8"/>
        <v>3.9477800000000003</v>
      </c>
    </row>
    <row r="242" spans="24:25" x14ac:dyDescent="0.25">
      <c r="X242" s="21">
        <f t="shared" si="9"/>
        <v>2832</v>
      </c>
      <c r="Y242" s="23">
        <f t="shared" si="8"/>
        <v>3.9637280000000006</v>
      </c>
    </row>
    <row r="243" spans="24:25" x14ac:dyDescent="0.25">
      <c r="X243" s="21">
        <f t="shared" si="9"/>
        <v>2844</v>
      </c>
      <c r="Y243" s="23">
        <f t="shared" si="8"/>
        <v>3.9796760000000004</v>
      </c>
    </row>
    <row r="244" spans="24:25" x14ac:dyDescent="0.25">
      <c r="X244" s="21">
        <f t="shared" si="9"/>
        <v>2856</v>
      </c>
      <c r="Y244" s="23">
        <f t="shared" si="8"/>
        <v>3.9956240000000003</v>
      </c>
    </row>
    <row r="245" spans="24:25" x14ac:dyDescent="0.25">
      <c r="X245" s="21">
        <f t="shared" si="9"/>
        <v>2868</v>
      </c>
      <c r="Y245" s="23">
        <f t="shared" si="8"/>
        <v>4.0115720000000001</v>
      </c>
    </row>
    <row r="246" spans="24:25" x14ac:dyDescent="0.25">
      <c r="X246" s="21">
        <f t="shared" si="9"/>
        <v>2880</v>
      </c>
      <c r="Y246" s="23">
        <f t="shared" si="8"/>
        <v>4.02752</v>
      </c>
    </row>
    <row r="247" spans="24:25" x14ac:dyDescent="0.25">
      <c r="X247" s="21">
        <f t="shared" si="9"/>
        <v>2892</v>
      </c>
      <c r="Y247" s="23">
        <f t="shared" si="8"/>
        <v>4.0434679999999998</v>
      </c>
    </row>
    <row r="248" spans="24:25" x14ac:dyDescent="0.25">
      <c r="X248" s="21">
        <f t="shared" si="9"/>
        <v>2904</v>
      </c>
      <c r="Y248" s="23">
        <f t="shared" si="8"/>
        <v>4.0594160000000006</v>
      </c>
    </row>
    <row r="249" spans="24:25" x14ac:dyDescent="0.25">
      <c r="X249" s="21">
        <f t="shared" si="9"/>
        <v>2916</v>
      </c>
      <c r="Y249" s="23">
        <f t="shared" si="8"/>
        <v>4.0753640000000004</v>
      </c>
    </row>
    <row r="250" spans="24:25" x14ac:dyDescent="0.25">
      <c r="X250" s="21">
        <f t="shared" si="9"/>
        <v>2928</v>
      </c>
      <c r="Y250" s="23">
        <f t="shared" si="8"/>
        <v>4.0913120000000003</v>
      </c>
    </row>
    <row r="251" spans="24:25" x14ac:dyDescent="0.25">
      <c r="X251" s="21">
        <f t="shared" si="9"/>
        <v>2940</v>
      </c>
      <c r="Y251" s="23">
        <f t="shared" si="8"/>
        <v>4.1072600000000001</v>
      </c>
    </row>
    <row r="252" spans="24:25" x14ac:dyDescent="0.25">
      <c r="X252" s="21">
        <f t="shared" si="9"/>
        <v>2952</v>
      </c>
      <c r="Y252" s="23">
        <f t="shared" si="8"/>
        <v>4.123208</v>
      </c>
    </row>
    <row r="253" spans="24:25" x14ac:dyDescent="0.25">
      <c r="X253" s="21">
        <f t="shared" si="9"/>
        <v>2964</v>
      </c>
      <c r="Y253" s="23">
        <f t="shared" si="8"/>
        <v>4.1391559999999998</v>
      </c>
    </row>
    <row r="254" spans="24:25" x14ac:dyDescent="0.25">
      <c r="X254" s="21">
        <f t="shared" si="9"/>
        <v>2976</v>
      </c>
      <c r="Y254" s="23">
        <f t="shared" si="8"/>
        <v>4.1551040000000006</v>
      </c>
    </row>
    <row r="255" spans="24:25" x14ac:dyDescent="0.25">
      <c r="X255" s="21">
        <f t="shared" si="9"/>
        <v>2988</v>
      </c>
      <c r="Y255" s="23">
        <f t="shared" si="8"/>
        <v>4.1710520000000004</v>
      </c>
    </row>
    <row r="256" spans="24:25" x14ac:dyDescent="0.25">
      <c r="X256" s="21">
        <f t="shared" si="9"/>
        <v>3000</v>
      </c>
      <c r="Y256" s="23">
        <f t="shared" si="8"/>
        <v>4.1870000000000003</v>
      </c>
    </row>
    <row r="257" spans="24:25" x14ac:dyDescent="0.25">
      <c r="X257" s="21">
        <f t="shared" si="9"/>
        <v>3012</v>
      </c>
      <c r="Y257" s="23">
        <f t="shared" si="8"/>
        <v>4.2029480000000001</v>
      </c>
    </row>
    <row r="258" spans="24:25" x14ac:dyDescent="0.25">
      <c r="X258" s="21">
        <f t="shared" si="9"/>
        <v>3024</v>
      </c>
      <c r="Y258" s="23">
        <f t="shared" si="8"/>
        <v>4.2188960000000009</v>
      </c>
    </row>
    <row r="259" spans="24:25" x14ac:dyDescent="0.25">
      <c r="X259" s="21">
        <f t="shared" si="9"/>
        <v>3036</v>
      </c>
      <c r="Y259" s="23">
        <f t="shared" si="8"/>
        <v>4.2348440000000007</v>
      </c>
    </row>
    <row r="260" spans="24:25" x14ac:dyDescent="0.25">
      <c r="X260" s="21">
        <f t="shared" si="9"/>
        <v>3048</v>
      </c>
      <c r="Y260" s="23">
        <f t="shared" si="8"/>
        <v>4.2507920000000006</v>
      </c>
    </row>
    <row r="261" spans="24:25" x14ac:dyDescent="0.25">
      <c r="X261" s="21">
        <f t="shared" si="9"/>
        <v>3060</v>
      </c>
      <c r="Y261" s="23">
        <f t="shared" si="8"/>
        <v>4.2667400000000004</v>
      </c>
    </row>
    <row r="262" spans="24:25" x14ac:dyDescent="0.25">
      <c r="X262" s="21">
        <f t="shared" si="9"/>
        <v>3072</v>
      </c>
      <c r="Y262" s="23">
        <f t="shared" ref="Y262:Y325" si="10">IF($K$24&gt;0,IF(X262&lt;$K$21,$K$20*X262,IF(X262&lt;$K$24,($K$22*X262)+$K$23,($K$25*X262)+$K$26)),IF(X262&lt;$K$21,$K$20*X262,($K$22*X262)+$K$23))</f>
        <v>4.2826880000000003</v>
      </c>
    </row>
    <row r="263" spans="24:25" x14ac:dyDescent="0.25">
      <c r="X263" s="21">
        <f t="shared" ref="X263:X326" si="11">X262+$AC$5</f>
        <v>3084</v>
      </c>
      <c r="Y263" s="23">
        <f t="shared" si="10"/>
        <v>4.2986360000000001</v>
      </c>
    </row>
    <row r="264" spans="24:25" x14ac:dyDescent="0.25">
      <c r="X264" s="21">
        <f t="shared" si="11"/>
        <v>3096</v>
      </c>
      <c r="Y264" s="23">
        <f t="shared" si="10"/>
        <v>4.3145840000000009</v>
      </c>
    </row>
    <row r="265" spans="24:25" x14ac:dyDescent="0.25">
      <c r="X265" s="21">
        <f t="shared" si="11"/>
        <v>3108</v>
      </c>
      <c r="Y265" s="23">
        <f t="shared" si="10"/>
        <v>4.3305320000000007</v>
      </c>
    </row>
    <row r="266" spans="24:25" x14ac:dyDescent="0.25">
      <c r="X266" s="21">
        <f t="shared" si="11"/>
        <v>3120</v>
      </c>
      <c r="Y266" s="23">
        <f t="shared" si="10"/>
        <v>4.3464800000000006</v>
      </c>
    </row>
    <row r="267" spans="24:25" x14ac:dyDescent="0.25">
      <c r="X267" s="21">
        <f t="shared" si="11"/>
        <v>3132</v>
      </c>
      <c r="Y267" s="23">
        <f t="shared" si="10"/>
        <v>4.3624280000000004</v>
      </c>
    </row>
    <row r="268" spans="24:25" x14ac:dyDescent="0.25">
      <c r="X268" s="21">
        <f t="shared" si="11"/>
        <v>3144</v>
      </c>
      <c r="Y268" s="23">
        <f t="shared" si="10"/>
        <v>4.3783760000000003</v>
      </c>
    </row>
    <row r="269" spans="24:25" x14ac:dyDescent="0.25">
      <c r="X269" s="21">
        <f t="shared" si="11"/>
        <v>3156</v>
      </c>
      <c r="Y269" s="23">
        <f t="shared" si="10"/>
        <v>4.3943240000000001</v>
      </c>
    </row>
    <row r="270" spans="24:25" x14ac:dyDescent="0.25">
      <c r="X270" s="21">
        <f t="shared" si="11"/>
        <v>3168</v>
      </c>
      <c r="Y270" s="23">
        <f t="shared" si="10"/>
        <v>4.4102720000000009</v>
      </c>
    </row>
    <row r="271" spans="24:25" x14ac:dyDescent="0.25">
      <c r="X271" s="21">
        <f t="shared" si="11"/>
        <v>3180</v>
      </c>
      <c r="Y271" s="23">
        <f t="shared" si="10"/>
        <v>4.4262200000000007</v>
      </c>
    </row>
    <row r="272" spans="24:25" x14ac:dyDescent="0.25">
      <c r="X272" s="21">
        <f t="shared" si="11"/>
        <v>3192</v>
      </c>
      <c r="Y272" s="23">
        <f t="shared" si="10"/>
        <v>4.4421680000000006</v>
      </c>
    </row>
    <row r="273" spans="24:25" x14ac:dyDescent="0.25">
      <c r="X273" s="21">
        <f t="shared" si="11"/>
        <v>3204</v>
      </c>
      <c r="Y273" s="23">
        <f t="shared" si="10"/>
        <v>4.4581160000000004</v>
      </c>
    </row>
    <row r="274" spans="24:25" x14ac:dyDescent="0.25">
      <c r="X274" s="21">
        <f t="shared" si="11"/>
        <v>3216</v>
      </c>
      <c r="Y274" s="23">
        <f t="shared" si="10"/>
        <v>4.4740640000000003</v>
      </c>
    </row>
    <row r="275" spans="24:25" x14ac:dyDescent="0.25">
      <c r="X275" s="21">
        <f t="shared" si="11"/>
        <v>3228</v>
      </c>
      <c r="Y275" s="23">
        <f t="shared" si="10"/>
        <v>4.4900120000000001</v>
      </c>
    </row>
    <row r="276" spans="24:25" x14ac:dyDescent="0.25">
      <c r="X276" s="21">
        <f t="shared" si="11"/>
        <v>3240</v>
      </c>
      <c r="Y276" s="23">
        <f t="shared" si="10"/>
        <v>4.5059600000000009</v>
      </c>
    </row>
    <row r="277" spans="24:25" x14ac:dyDescent="0.25">
      <c r="X277" s="21">
        <f t="shared" si="11"/>
        <v>3252</v>
      </c>
      <c r="Y277" s="23">
        <f t="shared" si="10"/>
        <v>4.5219080000000007</v>
      </c>
    </row>
    <row r="278" spans="24:25" x14ac:dyDescent="0.25">
      <c r="X278" s="21">
        <f t="shared" si="11"/>
        <v>3264</v>
      </c>
      <c r="Y278" s="23">
        <f t="shared" si="10"/>
        <v>4.5378560000000006</v>
      </c>
    </row>
    <row r="279" spans="24:25" x14ac:dyDescent="0.25">
      <c r="X279" s="21">
        <f t="shared" si="11"/>
        <v>3276</v>
      </c>
      <c r="Y279" s="23">
        <f t="shared" si="10"/>
        <v>4.5538040000000004</v>
      </c>
    </row>
    <row r="280" spans="24:25" x14ac:dyDescent="0.25">
      <c r="X280" s="21">
        <f t="shared" si="11"/>
        <v>3288</v>
      </c>
      <c r="Y280" s="23">
        <f t="shared" si="10"/>
        <v>4.5697520000000003</v>
      </c>
    </row>
    <row r="281" spans="24:25" x14ac:dyDescent="0.25">
      <c r="X281" s="21">
        <f t="shared" si="11"/>
        <v>3300</v>
      </c>
      <c r="Y281" s="23">
        <f t="shared" si="10"/>
        <v>4.5857000000000001</v>
      </c>
    </row>
    <row r="282" spans="24:25" x14ac:dyDescent="0.25">
      <c r="X282" s="21">
        <f t="shared" si="11"/>
        <v>3312</v>
      </c>
      <c r="Y282" s="23">
        <f t="shared" si="10"/>
        <v>4.6016480000000008</v>
      </c>
    </row>
    <row r="283" spans="24:25" x14ac:dyDescent="0.25">
      <c r="X283" s="21">
        <f t="shared" si="11"/>
        <v>3324</v>
      </c>
      <c r="Y283" s="23">
        <f t="shared" si="10"/>
        <v>4.6175960000000007</v>
      </c>
    </row>
    <row r="284" spans="24:25" x14ac:dyDescent="0.25">
      <c r="X284" s="21">
        <f t="shared" si="11"/>
        <v>3336</v>
      </c>
      <c r="Y284" s="23">
        <f t="shared" si="10"/>
        <v>4.6335440000000006</v>
      </c>
    </row>
    <row r="285" spans="24:25" x14ac:dyDescent="0.25">
      <c r="X285" s="21">
        <f t="shared" si="11"/>
        <v>3348</v>
      </c>
      <c r="Y285" s="23">
        <f t="shared" si="10"/>
        <v>4.6494920000000004</v>
      </c>
    </row>
    <row r="286" spans="24:25" x14ac:dyDescent="0.25">
      <c r="X286" s="21">
        <f t="shared" si="11"/>
        <v>3360</v>
      </c>
      <c r="Y286" s="23">
        <f t="shared" si="10"/>
        <v>4.6654400000000003</v>
      </c>
    </row>
    <row r="287" spans="24:25" x14ac:dyDescent="0.25">
      <c r="X287" s="21">
        <f t="shared" si="11"/>
        <v>3372</v>
      </c>
      <c r="Y287" s="23">
        <f t="shared" si="10"/>
        <v>4.6813880000000001</v>
      </c>
    </row>
    <row r="288" spans="24:25" x14ac:dyDescent="0.25">
      <c r="X288" s="21">
        <f t="shared" si="11"/>
        <v>3384</v>
      </c>
      <c r="Y288" s="23">
        <f t="shared" si="10"/>
        <v>4.6973360000000008</v>
      </c>
    </row>
    <row r="289" spans="24:25" x14ac:dyDescent="0.25">
      <c r="X289" s="21">
        <f t="shared" si="11"/>
        <v>3396</v>
      </c>
      <c r="Y289" s="23">
        <f t="shared" si="10"/>
        <v>4.7132840000000007</v>
      </c>
    </row>
    <row r="290" spans="24:25" x14ac:dyDescent="0.25">
      <c r="X290" s="21">
        <f t="shared" si="11"/>
        <v>3408</v>
      </c>
      <c r="Y290" s="23">
        <f t="shared" si="10"/>
        <v>4.7292320000000005</v>
      </c>
    </row>
    <row r="291" spans="24:25" x14ac:dyDescent="0.25">
      <c r="X291" s="21">
        <f t="shared" si="11"/>
        <v>3420</v>
      </c>
      <c r="Y291" s="23">
        <f t="shared" si="10"/>
        <v>4.7451800000000004</v>
      </c>
    </row>
    <row r="292" spans="24:25" x14ac:dyDescent="0.25">
      <c r="X292" s="21">
        <f t="shared" si="11"/>
        <v>3432</v>
      </c>
      <c r="Y292" s="23">
        <f t="shared" si="10"/>
        <v>4.7611280000000002</v>
      </c>
    </row>
    <row r="293" spans="24:25" x14ac:dyDescent="0.25">
      <c r="X293" s="21">
        <f t="shared" si="11"/>
        <v>3444</v>
      </c>
      <c r="Y293" s="23">
        <f t="shared" si="10"/>
        <v>4.7770760000000001</v>
      </c>
    </row>
    <row r="294" spans="24:25" x14ac:dyDescent="0.25">
      <c r="X294" s="21">
        <f t="shared" si="11"/>
        <v>3456</v>
      </c>
      <c r="Y294" s="23">
        <f t="shared" si="10"/>
        <v>4.7930240000000008</v>
      </c>
    </row>
    <row r="295" spans="24:25" x14ac:dyDescent="0.25">
      <c r="X295" s="21">
        <f t="shared" si="11"/>
        <v>3468</v>
      </c>
      <c r="Y295" s="23">
        <f t="shared" si="10"/>
        <v>4.8089720000000007</v>
      </c>
    </row>
    <row r="296" spans="24:25" x14ac:dyDescent="0.25">
      <c r="X296" s="21">
        <f t="shared" si="11"/>
        <v>3480</v>
      </c>
      <c r="Y296" s="23">
        <f t="shared" si="10"/>
        <v>4.8249200000000005</v>
      </c>
    </row>
    <row r="297" spans="24:25" x14ac:dyDescent="0.25">
      <c r="X297" s="21">
        <f t="shared" si="11"/>
        <v>3492</v>
      </c>
      <c r="Y297" s="23">
        <f t="shared" si="10"/>
        <v>4.8408680000000004</v>
      </c>
    </row>
    <row r="298" spans="24:25" x14ac:dyDescent="0.25">
      <c r="X298" s="21">
        <f t="shared" si="11"/>
        <v>3504</v>
      </c>
      <c r="Y298" s="23">
        <f t="shared" si="10"/>
        <v>4.8568160000000002</v>
      </c>
    </row>
    <row r="299" spans="24:25" x14ac:dyDescent="0.25">
      <c r="X299" s="21">
        <f t="shared" si="11"/>
        <v>3516</v>
      </c>
      <c r="Y299" s="23">
        <f t="shared" si="10"/>
        <v>4.872764000000001</v>
      </c>
    </row>
    <row r="300" spans="24:25" x14ac:dyDescent="0.25">
      <c r="X300" s="21">
        <f t="shared" si="11"/>
        <v>3528</v>
      </c>
      <c r="Y300" s="23">
        <f t="shared" si="10"/>
        <v>4.8887120000000008</v>
      </c>
    </row>
    <row r="301" spans="24:25" x14ac:dyDescent="0.25">
      <c r="X301" s="21">
        <f t="shared" si="11"/>
        <v>3540</v>
      </c>
      <c r="Y301" s="23">
        <f t="shared" si="10"/>
        <v>4.9046600000000007</v>
      </c>
    </row>
    <row r="302" spans="24:25" x14ac:dyDescent="0.25">
      <c r="X302" s="21">
        <f t="shared" si="11"/>
        <v>3552</v>
      </c>
      <c r="Y302" s="23">
        <f t="shared" si="10"/>
        <v>4.9206080000000005</v>
      </c>
    </row>
    <row r="303" spans="24:25" x14ac:dyDescent="0.25">
      <c r="X303" s="21">
        <f t="shared" si="11"/>
        <v>3564</v>
      </c>
      <c r="Y303" s="23">
        <f t="shared" si="10"/>
        <v>4.9365560000000004</v>
      </c>
    </row>
    <row r="304" spans="24:25" x14ac:dyDescent="0.25">
      <c r="X304" s="21">
        <f t="shared" si="11"/>
        <v>3576</v>
      </c>
      <c r="Y304" s="23">
        <f t="shared" si="10"/>
        <v>4.9525040000000002</v>
      </c>
    </row>
    <row r="305" spans="24:25" x14ac:dyDescent="0.25">
      <c r="X305" s="21">
        <f t="shared" si="11"/>
        <v>3588</v>
      </c>
      <c r="Y305" s="23">
        <f t="shared" si="10"/>
        <v>4.968452000000001</v>
      </c>
    </row>
    <row r="306" spans="24:25" x14ac:dyDescent="0.25">
      <c r="X306" s="21">
        <f t="shared" si="11"/>
        <v>3600</v>
      </c>
      <c r="Y306" s="23">
        <f t="shared" si="10"/>
        <v>4.9844000000000008</v>
      </c>
    </row>
    <row r="307" spans="24:25" x14ac:dyDescent="0.25">
      <c r="X307" s="21">
        <f t="shared" si="11"/>
        <v>3612</v>
      </c>
      <c r="Y307" s="23">
        <f t="shared" si="10"/>
        <v>5.0003480000000007</v>
      </c>
    </row>
    <row r="308" spans="24:25" x14ac:dyDescent="0.25">
      <c r="X308" s="21">
        <f t="shared" si="11"/>
        <v>3624</v>
      </c>
      <c r="Y308" s="23">
        <f t="shared" si="10"/>
        <v>5.0162960000000005</v>
      </c>
    </row>
    <row r="309" spans="24:25" x14ac:dyDescent="0.25">
      <c r="X309" s="21">
        <f t="shared" si="11"/>
        <v>3636</v>
      </c>
      <c r="Y309" s="23">
        <f t="shared" si="10"/>
        <v>5.0322440000000004</v>
      </c>
    </row>
    <row r="310" spans="24:25" x14ac:dyDescent="0.25">
      <c r="X310" s="21">
        <f t="shared" si="11"/>
        <v>3648</v>
      </c>
      <c r="Y310" s="23">
        <f t="shared" si="10"/>
        <v>5.0481920000000002</v>
      </c>
    </row>
    <row r="311" spans="24:25" x14ac:dyDescent="0.25">
      <c r="X311" s="21">
        <f t="shared" si="11"/>
        <v>3660</v>
      </c>
      <c r="Y311" s="23">
        <f t="shared" si="10"/>
        <v>5.064140000000001</v>
      </c>
    </row>
    <row r="312" spans="24:25" x14ac:dyDescent="0.25">
      <c r="X312" s="21">
        <f t="shared" si="11"/>
        <v>3672</v>
      </c>
      <c r="Y312" s="23">
        <f t="shared" si="10"/>
        <v>5.0800880000000008</v>
      </c>
    </row>
    <row r="313" spans="24:25" x14ac:dyDescent="0.25">
      <c r="X313" s="21">
        <f t="shared" si="11"/>
        <v>3684</v>
      </c>
      <c r="Y313" s="23">
        <f t="shared" si="10"/>
        <v>5.0960360000000007</v>
      </c>
    </row>
    <row r="314" spans="24:25" x14ac:dyDescent="0.25">
      <c r="X314" s="21">
        <f t="shared" si="11"/>
        <v>3696</v>
      </c>
      <c r="Y314" s="23">
        <f t="shared" si="10"/>
        <v>5.1119840000000005</v>
      </c>
    </row>
    <row r="315" spans="24:25" x14ac:dyDescent="0.25">
      <c r="X315" s="21">
        <f t="shared" si="11"/>
        <v>3708</v>
      </c>
      <c r="Y315" s="23">
        <f t="shared" si="10"/>
        <v>5.1279320000000004</v>
      </c>
    </row>
    <row r="316" spans="24:25" x14ac:dyDescent="0.25">
      <c r="X316" s="21">
        <f t="shared" si="11"/>
        <v>3720</v>
      </c>
      <c r="Y316" s="23">
        <f t="shared" si="10"/>
        <v>5.1438800000000002</v>
      </c>
    </row>
    <row r="317" spans="24:25" x14ac:dyDescent="0.25">
      <c r="X317" s="21">
        <f t="shared" si="11"/>
        <v>3732</v>
      </c>
      <c r="Y317" s="23">
        <f t="shared" si="10"/>
        <v>5.159828000000001</v>
      </c>
    </row>
    <row r="318" spans="24:25" x14ac:dyDescent="0.25">
      <c r="X318" s="21">
        <f t="shared" si="11"/>
        <v>3744</v>
      </c>
      <c r="Y318" s="23">
        <f t="shared" si="10"/>
        <v>5.1757760000000008</v>
      </c>
    </row>
    <row r="319" spans="24:25" x14ac:dyDescent="0.25">
      <c r="X319" s="21">
        <f t="shared" si="11"/>
        <v>3756</v>
      </c>
      <c r="Y319" s="23">
        <f t="shared" si="10"/>
        <v>5.1917240000000007</v>
      </c>
    </row>
    <row r="320" spans="24:25" x14ac:dyDescent="0.25">
      <c r="X320" s="21">
        <f t="shared" si="11"/>
        <v>3768</v>
      </c>
      <c r="Y320" s="23">
        <f t="shared" si="10"/>
        <v>5.2076720000000005</v>
      </c>
    </row>
    <row r="321" spans="24:25" x14ac:dyDescent="0.25">
      <c r="X321" s="21">
        <f t="shared" si="11"/>
        <v>3780</v>
      </c>
      <c r="Y321" s="23">
        <f t="shared" si="10"/>
        <v>5.2236200000000004</v>
      </c>
    </row>
    <row r="322" spans="24:25" x14ac:dyDescent="0.25">
      <c r="X322" s="21">
        <f t="shared" si="11"/>
        <v>3792</v>
      </c>
      <c r="Y322" s="23">
        <f t="shared" si="10"/>
        <v>5.2395680000000002</v>
      </c>
    </row>
    <row r="323" spans="24:25" x14ac:dyDescent="0.25">
      <c r="X323" s="21">
        <f t="shared" si="11"/>
        <v>3804</v>
      </c>
      <c r="Y323" s="23">
        <f t="shared" si="10"/>
        <v>5.255516000000001</v>
      </c>
    </row>
    <row r="324" spans="24:25" x14ac:dyDescent="0.25">
      <c r="X324" s="21">
        <f t="shared" si="11"/>
        <v>3816</v>
      </c>
      <c r="Y324" s="23">
        <f t="shared" si="10"/>
        <v>5.2714640000000008</v>
      </c>
    </row>
    <row r="325" spans="24:25" x14ac:dyDescent="0.25">
      <c r="X325" s="21">
        <f t="shared" si="11"/>
        <v>3828</v>
      </c>
      <c r="Y325" s="23">
        <f t="shared" si="10"/>
        <v>5.2874120000000007</v>
      </c>
    </row>
    <row r="326" spans="24:25" x14ac:dyDescent="0.25">
      <c r="X326" s="21">
        <f t="shared" si="11"/>
        <v>3840</v>
      </c>
      <c r="Y326" s="23">
        <f t="shared" ref="Y326:Y389" si="12">IF($K$24&gt;0,IF(X326&lt;$K$21,$K$20*X326,IF(X326&lt;$K$24,($K$22*X326)+$K$23,($K$25*X326)+$K$26)),IF(X326&lt;$K$21,$K$20*X326,($K$22*X326)+$K$23))</f>
        <v>5.3033600000000005</v>
      </c>
    </row>
    <row r="327" spans="24:25" x14ac:dyDescent="0.25">
      <c r="X327" s="21">
        <f t="shared" ref="X327:X390" si="13">X326+$AC$5</f>
        <v>3852</v>
      </c>
      <c r="Y327" s="23">
        <f t="shared" si="12"/>
        <v>5.3193080000000004</v>
      </c>
    </row>
    <row r="328" spans="24:25" x14ac:dyDescent="0.25">
      <c r="X328" s="21">
        <f t="shared" si="13"/>
        <v>3864</v>
      </c>
      <c r="Y328" s="23">
        <f t="shared" si="12"/>
        <v>5.3352560000000002</v>
      </c>
    </row>
    <row r="329" spans="24:25" x14ac:dyDescent="0.25">
      <c r="X329" s="21">
        <f t="shared" si="13"/>
        <v>3876</v>
      </c>
      <c r="Y329" s="23">
        <f t="shared" si="12"/>
        <v>5.351204000000001</v>
      </c>
    </row>
    <row r="330" spans="24:25" x14ac:dyDescent="0.25">
      <c r="X330" s="21">
        <f t="shared" si="13"/>
        <v>3888</v>
      </c>
      <c r="Y330" s="23">
        <f t="shared" si="12"/>
        <v>5.3671520000000008</v>
      </c>
    </row>
    <row r="331" spans="24:25" x14ac:dyDescent="0.25">
      <c r="X331" s="21">
        <f t="shared" si="13"/>
        <v>3900</v>
      </c>
      <c r="Y331" s="23">
        <f t="shared" si="12"/>
        <v>5.3831000000000007</v>
      </c>
    </row>
    <row r="332" spans="24:25" x14ac:dyDescent="0.25">
      <c r="X332" s="21">
        <f t="shared" si="13"/>
        <v>3912</v>
      </c>
      <c r="Y332" s="23">
        <f t="shared" si="12"/>
        <v>5.3990480000000005</v>
      </c>
    </row>
    <row r="333" spans="24:25" x14ac:dyDescent="0.25">
      <c r="X333" s="21">
        <f t="shared" si="13"/>
        <v>3924</v>
      </c>
      <c r="Y333" s="23">
        <f t="shared" si="12"/>
        <v>5.4149960000000004</v>
      </c>
    </row>
    <row r="334" spans="24:25" x14ac:dyDescent="0.25">
      <c r="X334" s="21">
        <f t="shared" si="13"/>
        <v>3936</v>
      </c>
      <c r="Y334" s="23">
        <f t="shared" si="12"/>
        <v>5.4309440000000002</v>
      </c>
    </row>
    <row r="335" spans="24:25" x14ac:dyDescent="0.25">
      <c r="X335" s="21">
        <f t="shared" si="13"/>
        <v>3948</v>
      </c>
      <c r="Y335" s="23">
        <f t="shared" si="12"/>
        <v>5.446892000000001</v>
      </c>
    </row>
    <row r="336" spans="24:25" x14ac:dyDescent="0.25">
      <c r="X336" s="21">
        <f t="shared" si="13"/>
        <v>3960</v>
      </c>
      <c r="Y336" s="23">
        <f t="shared" si="12"/>
        <v>5.4628400000000008</v>
      </c>
    </row>
    <row r="337" spans="24:25" x14ac:dyDescent="0.25">
      <c r="X337" s="21">
        <f t="shared" si="13"/>
        <v>3972</v>
      </c>
      <c r="Y337" s="23">
        <f t="shared" si="12"/>
        <v>5.4787880000000007</v>
      </c>
    </row>
    <row r="338" spans="24:25" x14ac:dyDescent="0.25">
      <c r="X338" s="21">
        <f t="shared" si="13"/>
        <v>3984</v>
      </c>
      <c r="Y338" s="23">
        <f t="shared" si="12"/>
        <v>5.4947360000000005</v>
      </c>
    </row>
    <row r="339" spans="24:25" x14ac:dyDescent="0.25">
      <c r="X339" s="21">
        <f t="shared" si="13"/>
        <v>3996</v>
      </c>
      <c r="Y339" s="23">
        <f t="shared" si="12"/>
        <v>5.5106840000000004</v>
      </c>
    </row>
    <row r="340" spans="24:25" x14ac:dyDescent="0.25">
      <c r="X340" s="21">
        <f t="shared" si="13"/>
        <v>4008</v>
      </c>
      <c r="Y340" s="23">
        <f t="shared" si="12"/>
        <v>5.5266320000000002</v>
      </c>
    </row>
    <row r="341" spans="24:25" x14ac:dyDescent="0.25">
      <c r="X341" s="21">
        <f t="shared" si="13"/>
        <v>4020</v>
      </c>
      <c r="Y341" s="23">
        <f t="shared" si="12"/>
        <v>5.542580000000001</v>
      </c>
    </row>
    <row r="342" spans="24:25" x14ac:dyDescent="0.25">
      <c r="X342" s="21">
        <f t="shared" si="13"/>
        <v>4032</v>
      </c>
      <c r="Y342" s="23">
        <f t="shared" si="12"/>
        <v>5.5585280000000008</v>
      </c>
    </row>
    <row r="343" spans="24:25" x14ac:dyDescent="0.25">
      <c r="X343" s="21">
        <f t="shared" si="13"/>
        <v>4044</v>
      </c>
      <c r="Y343" s="23">
        <f t="shared" si="12"/>
        <v>5.5744760000000007</v>
      </c>
    </row>
    <row r="344" spans="24:25" x14ac:dyDescent="0.25">
      <c r="X344" s="21">
        <f t="shared" si="13"/>
        <v>4056</v>
      </c>
      <c r="Y344" s="23">
        <f t="shared" si="12"/>
        <v>5.5904240000000005</v>
      </c>
    </row>
    <row r="345" spans="24:25" x14ac:dyDescent="0.25">
      <c r="X345" s="21">
        <f t="shared" si="13"/>
        <v>4068</v>
      </c>
      <c r="Y345" s="23">
        <f t="shared" si="12"/>
        <v>5.6063720000000004</v>
      </c>
    </row>
    <row r="346" spans="24:25" x14ac:dyDescent="0.25">
      <c r="X346" s="21">
        <f t="shared" si="13"/>
        <v>4080</v>
      </c>
      <c r="Y346" s="23">
        <f t="shared" si="12"/>
        <v>5.6223200000000002</v>
      </c>
    </row>
    <row r="347" spans="24:25" x14ac:dyDescent="0.25">
      <c r="X347" s="21">
        <f t="shared" si="13"/>
        <v>4092</v>
      </c>
      <c r="Y347" s="23">
        <f t="shared" si="12"/>
        <v>5.6382680000000009</v>
      </c>
    </row>
    <row r="348" spans="24:25" x14ac:dyDescent="0.25">
      <c r="X348" s="21">
        <f t="shared" si="13"/>
        <v>4104</v>
      </c>
      <c r="Y348" s="23">
        <f t="shared" si="12"/>
        <v>5.6542160000000008</v>
      </c>
    </row>
    <row r="349" spans="24:25" x14ac:dyDescent="0.25">
      <c r="X349" s="21">
        <f t="shared" si="13"/>
        <v>4116</v>
      </c>
      <c r="Y349" s="23">
        <f t="shared" si="12"/>
        <v>5.6701640000000006</v>
      </c>
    </row>
    <row r="350" spans="24:25" x14ac:dyDescent="0.25">
      <c r="X350" s="21">
        <f t="shared" si="13"/>
        <v>4128</v>
      </c>
      <c r="Y350" s="23">
        <f t="shared" si="12"/>
        <v>5.6861120000000005</v>
      </c>
    </row>
    <row r="351" spans="24:25" x14ac:dyDescent="0.25">
      <c r="X351" s="21">
        <f t="shared" si="13"/>
        <v>4140</v>
      </c>
      <c r="Y351" s="23">
        <f t="shared" si="12"/>
        <v>5.7020600000000004</v>
      </c>
    </row>
    <row r="352" spans="24:25" x14ac:dyDescent="0.25">
      <c r="X352" s="21">
        <f t="shared" si="13"/>
        <v>4152</v>
      </c>
      <c r="Y352" s="23">
        <f t="shared" si="12"/>
        <v>5.7180080000000002</v>
      </c>
    </row>
    <row r="353" spans="24:25" x14ac:dyDescent="0.25">
      <c r="X353" s="21">
        <f t="shared" si="13"/>
        <v>4164</v>
      </c>
      <c r="Y353" s="23">
        <f t="shared" si="12"/>
        <v>5.7339560000000009</v>
      </c>
    </row>
    <row r="354" spans="24:25" x14ac:dyDescent="0.25">
      <c r="X354" s="21">
        <f t="shared" si="13"/>
        <v>4176</v>
      </c>
      <c r="Y354" s="23">
        <f t="shared" si="12"/>
        <v>5.7499040000000008</v>
      </c>
    </row>
    <row r="355" spans="24:25" x14ac:dyDescent="0.25">
      <c r="X355" s="21">
        <f t="shared" si="13"/>
        <v>4188</v>
      </c>
      <c r="Y355" s="23">
        <f t="shared" si="12"/>
        <v>5.7658520000000006</v>
      </c>
    </row>
    <row r="356" spans="24:25" x14ac:dyDescent="0.25">
      <c r="X356" s="21">
        <f t="shared" si="13"/>
        <v>4200</v>
      </c>
      <c r="Y356" s="23">
        <f t="shared" si="12"/>
        <v>5.7818000000000005</v>
      </c>
    </row>
    <row r="357" spans="24:25" x14ac:dyDescent="0.25">
      <c r="X357" s="21">
        <f t="shared" si="13"/>
        <v>4212</v>
      </c>
      <c r="Y357" s="23">
        <f t="shared" si="12"/>
        <v>5.7977480000000003</v>
      </c>
    </row>
    <row r="358" spans="24:25" x14ac:dyDescent="0.25">
      <c r="X358" s="21">
        <f t="shared" si="13"/>
        <v>4224</v>
      </c>
      <c r="Y358" s="23">
        <f t="shared" si="12"/>
        <v>5.8136960000000002</v>
      </c>
    </row>
    <row r="359" spans="24:25" x14ac:dyDescent="0.25">
      <c r="X359" s="21">
        <f t="shared" si="13"/>
        <v>4236</v>
      </c>
      <c r="Y359" s="23">
        <f t="shared" si="12"/>
        <v>5.8296440000000009</v>
      </c>
    </row>
    <row r="360" spans="24:25" x14ac:dyDescent="0.25">
      <c r="X360" s="21">
        <f t="shared" si="13"/>
        <v>4248</v>
      </c>
      <c r="Y360" s="23">
        <f t="shared" si="12"/>
        <v>5.8455920000000008</v>
      </c>
    </row>
    <row r="361" spans="24:25" x14ac:dyDescent="0.25">
      <c r="X361" s="21">
        <f t="shared" si="13"/>
        <v>4260</v>
      </c>
      <c r="Y361" s="23">
        <f t="shared" si="12"/>
        <v>5.8615400000000006</v>
      </c>
    </row>
    <row r="362" spans="24:25" x14ac:dyDescent="0.25">
      <c r="X362" s="21">
        <f t="shared" si="13"/>
        <v>4272</v>
      </c>
      <c r="Y362" s="23">
        <f t="shared" si="12"/>
        <v>5.8774880000000005</v>
      </c>
    </row>
    <row r="363" spans="24:25" x14ac:dyDescent="0.25">
      <c r="X363" s="21">
        <f t="shared" si="13"/>
        <v>4284</v>
      </c>
      <c r="Y363" s="23">
        <f t="shared" si="12"/>
        <v>5.8934360000000003</v>
      </c>
    </row>
    <row r="364" spans="24:25" x14ac:dyDescent="0.25">
      <c r="X364" s="21">
        <f t="shared" si="13"/>
        <v>4296</v>
      </c>
      <c r="Y364" s="23">
        <f t="shared" si="12"/>
        <v>5.9093840000000002</v>
      </c>
    </row>
    <row r="365" spans="24:25" x14ac:dyDescent="0.25">
      <c r="X365" s="21">
        <f t="shared" si="13"/>
        <v>4308</v>
      </c>
      <c r="Y365" s="23">
        <f t="shared" si="12"/>
        <v>5.9253320000000009</v>
      </c>
    </row>
    <row r="366" spans="24:25" x14ac:dyDescent="0.25">
      <c r="X366" s="21">
        <f t="shared" si="13"/>
        <v>4320</v>
      </c>
      <c r="Y366" s="23">
        <f t="shared" si="12"/>
        <v>5.9412800000000008</v>
      </c>
    </row>
    <row r="367" spans="24:25" x14ac:dyDescent="0.25">
      <c r="X367" s="21">
        <f t="shared" si="13"/>
        <v>4332</v>
      </c>
      <c r="Y367" s="23">
        <f t="shared" si="12"/>
        <v>5.9572280000000006</v>
      </c>
    </row>
    <row r="368" spans="24:25" x14ac:dyDescent="0.25">
      <c r="X368" s="21">
        <f t="shared" si="13"/>
        <v>4344</v>
      </c>
      <c r="Y368" s="23">
        <f t="shared" si="12"/>
        <v>5.9731760000000005</v>
      </c>
    </row>
    <row r="369" spans="24:25" x14ac:dyDescent="0.25">
      <c r="X369" s="21">
        <f t="shared" si="13"/>
        <v>4356</v>
      </c>
      <c r="Y369" s="23">
        <f t="shared" si="12"/>
        <v>5.9891240000000003</v>
      </c>
    </row>
    <row r="370" spans="24:25" x14ac:dyDescent="0.25">
      <c r="X370" s="21">
        <f t="shared" si="13"/>
        <v>4368</v>
      </c>
      <c r="Y370" s="23">
        <f t="shared" si="12"/>
        <v>6.0050720000000002</v>
      </c>
    </row>
    <row r="371" spans="24:25" x14ac:dyDescent="0.25">
      <c r="X371" s="21">
        <f t="shared" si="13"/>
        <v>4380</v>
      </c>
      <c r="Y371" s="23">
        <f t="shared" si="12"/>
        <v>6.0210200000000009</v>
      </c>
    </row>
    <row r="372" spans="24:25" x14ac:dyDescent="0.25">
      <c r="X372" s="21">
        <f t="shared" si="13"/>
        <v>4392</v>
      </c>
      <c r="Y372" s="23">
        <f t="shared" si="12"/>
        <v>6.0369680000000008</v>
      </c>
    </row>
    <row r="373" spans="24:25" x14ac:dyDescent="0.25">
      <c r="X373" s="21">
        <f t="shared" si="13"/>
        <v>4404</v>
      </c>
      <c r="Y373" s="23">
        <f t="shared" si="12"/>
        <v>6.0529160000000006</v>
      </c>
    </row>
    <row r="374" spans="24:25" x14ac:dyDescent="0.25">
      <c r="X374" s="21">
        <f t="shared" si="13"/>
        <v>4416</v>
      </c>
      <c r="Y374" s="23">
        <f t="shared" si="12"/>
        <v>6.0688640000000005</v>
      </c>
    </row>
    <row r="375" spans="24:25" x14ac:dyDescent="0.25">
      <c r="X375" s="21">
        <f t="shared" si="13"/>
        <v>4428</v>
      </c>
      <c r="Y375" s="23">
        <f t="shared" si="12"/>
        <v>6.0848120000000003</v>
      </c>
    </row>
    <row r="376" spans="24:25" x14ac:dyDescent="0.25">
      <c r="X376" s="21">
        <f t="shared" si="13"/>
        <v>4440</v>
      </c>
      <c r="Y376" s="23">
        <f t="shared" si="12"/>
        <v>6.1007600000000011</v>
      </c>
    </row>
    <row r="377" spans="24:25" x14ac:dyDescent="0.25">
      <c r="X377" s="21">
        <f t="shared" si="13"/>
        <v>4452</v>
      </c>
      <c r="Y377" s="23">
        <f t="shared" si="12"/>
        <v>6.1167080000000009</v>
      </c>
    </row>
    <row r="378" spans="24:25" x14ac:dyDescent="0.25">
      <c r="X378" s="21">
        <f t="shared" si="13"/>
        <v>4464</v>
      </c>
      <c r="Y378" s="23">
        <f t="shared" si="12"/>
        <v>6.1326560000000008</v>
      </c>
    </row>
    <row r="379" spans="24:25" x14ac:dyDescent="0.25">
      <c r="X379" s="21">
        <f t="shared" si="13"/>
        <v>4476</v>
      </c>
      <c r="Y379" s="23">
        <f t="shared" si="12"/>
        <v>6.1486040000000006</v>
      </c>
    </row>
    <row r="380" spans="24:25" x14ac:dyDescent="0.25">
      <c r="X380" s="21">
        <f t="shared" si="13"/>
        <v>4488</v>
      </c>
      <c r="Y380" s="23">
        <f t="shared" si="12"/>
        <v>6.1645520000000005</v>
      </c>
    </row>
    <row r="381" spans="24:25" x14ac:dyDescent="0.25">
      <c r="X381" s="21">
        <f t="shared" si="13"/>
        <v>4500</v>
      </c>
      <c r="Y381" s="23">
        <f t="shared" si="12"/>
        <v>6.1805000000000003</v>
      </c>
    </row>
    <row r="382" spans="24:25" x14ac:dyDescent="0.25">
      <c r="X382" s="21">
        <f t="shared" si="13"/>
        <v>4512</v>
      </c>
      <c r="Y382" s="23">
        <f t="shared" si="12"/>
        <v>6.1964480000000011</v>
      </c>
    </row>
    <row r="383" spans="24:25" x14ac:dyDescent="0.25">
      <c r="X383" s="21">
        <f t="shared" si="13"/>
        <v>4524</v>
      </c>
      <c r="Y383" s="23">
        <f t="shared" si="12"/>
        <v>6.2123960000000009</v>
      </c>
    </row>
    <row r="384" spans="24:25" x14ac:dyDescent="0.25">
      <c r="X384" s="21">
        <f t="shared" si="13"/>
        <v>4536</v>
      </c>
      <c r="Y384" s="23">
        <f t="shared" si="12"/>
        <v>6.2283440000000008</v>
      </c>
    </row>
    <row r="385" spans="24:25" x14ac:dyDescent="0.25">
      <c r="X385" s="21">
        <f t="shared" si="13"/>
        <v>4548</v>
      </c>
      <c r="Y385" s="23">
        <f t="shared" si="12"/>
        <v>6.2442920000000006</v>
      </c>
    </row>
    <row r="386" spans="24:25" x14ac:dyDescent="0.25">
      <c r="X386" s="21">
        <f t="shared" si="13"/>
        <v>4560</v>
      </c>
      <c r="Y386" s="23">
        <f t="shared" si="12"/>
        <v>6.2602400000000005</v>
      </c>
    </row>
    <row r="387" spans="24:25" x14ac:dyDescent="0.25">
      <c r="X387" s="21">
        <f t="shared" si="13"/>
        <v>4572</v>
      </c>
      <c r="Y387" s="23">
        <f t="shared" si="12"/>
        <v>6.2761880000000003</v>
      </c>
    </row>
    <row r="388" spans="24:25" x14ac:dyDescent="0.25">
      <c r="X388" s="21">
        <f t="shared" si="13"/>
        <v>4584</v>
      </c>
      <c r="Y388" s="23">
        <f t="shared" si="12"/>
        <v>6.2921360000000011</v>
      </c>
    </row>
    <row r="389" spans="24:25" x14ac:dyDescent="0.25">
      <c r="X389" s="21">
        <f t="shared" si="13"/>
        <v>4596</v>
      </c>
      <c r="Y389" s="23">
        <f t="shared" si="12"/>
        <v>6.3080840000000009</v>
      </c>
    </row>
    <row r="390" spans="24:25" x14ac:dyDescent="0.25">
      <c r="X390" s="21">
        <f t="shared" si="13"/>
        <v>4608</v>
      </c>
      <c r="Y390" s="23">
        <f t="shared" ref="Y390:Y453" si="14">IF($K$24&gt;0,IF(X390&lt;$K$21,$K$20*X390,IF(X390&lt;$K$24,($K$22*X390)+$K$23,($K$25*X390)+$K$26)),IF(X390&lt;$K$21,$K$20*X390,($K$22*X390)+$K$23))</f>
        <v>6.3240320000000008</v>
      </c>
    </row>
    <row r="391" spans="24:25" x14ac:dyDescent="0.25">
      <c r="X391" s="21">
        <f t="shared" ref="X391:X454" si="15">X390+$AC$5</f>
        <v>4620</v>
      </c>
      <c r="Y391" s="23">
        <f t="shared" si="14"/>
        <v>6.3399800000000006</v>
      </c>
    </row>
    <row r="392" spans="24:25" x14ac:dyDescent="0.25">
      <c r="X392" s="21">
        <f t="shared" si="15"/>
        <v>4632</v>
      </c>
      <c r="Y392" s="23">
        <f t="shared" si="14"/>
        <v>6.3559280000000005</v>
      </c>
    </row>
    <row r="393" spans="24:25" x14ac:dyDescent="0.25">
      <c r="X393" s="21">
        <f t="shared" si="15"/>
        <v>4644</v>
      </c>
      <c r="Y393" s="23">
        <f t="shared" si="14"/>
        <v>6.3718760000000003</v>
      </c>
    </row>
    <row r="394" spans="24:25" x14ac:dyDescent="0.25">
      <c r="X394" s="21">
        <f t="shared" si="15"/>
        <v>4656</v>
      </c>
      <c r="Y394" s="23">
        <f t="shared" si="14"/>
        <v>6.3878240000000011</v>
      </c>
    </row>
    <row r="395" spans="24:25" x14ac:dyDescent="0.25">
      <c r="X395" s="21">
        <f t="shared" si="15"/>
        <v>4668</v>
      </c>
      <c r="Y395" s="23">
        <f t="shared" si="14"/>
        <v>6.4037720000000009</v>
      </c>
    </row>
    <row r="396" spans="24:25" x14ac:dyDescent="0.25">
      <c r="X396" s="21">
        <f t="shared" si="15"/>
        <v>4680</v>
      </c>
      <c r="Y396" s="23">
        <f t="shared" si="14"/>
        <v>6.4197200000000008</v>
      </c>
    </row>
    <row r="397" spans="24:25" x14ac:dyDescent="0.25">
      <c r="X397" s="21">
        <f t="shared" si="15"/>
        <v>4692</v>
      </c>
      <c r="Y397" s="23">
        <f t="shared" si="14"/>
        <v>6.4356680000000006</v>
      </c>
    </row>
    <row r="398" spans="24:25" x14ac:dyDescent="0.25">
      <c r="X398" s="21">
        <f t="shared" si="15"/>
        <v>4704</v>
      </c>
      <c r="Y398" s="23">
        <f t="shared" si="14"/>
        <v>6.4516160000000005</v>
      </c>
    </row>
    <row r="399" spans="24:25" x14ac:dyDescent="0.25">
      <c r="X399" s="21">
        <f t="shared" si="15"/>
        <v>4716</v>
      </c>
      <c r="Y399" s="23">
        <f t="shared" si="14"/>
        <v>6.4675640000000003</v>
      </c>
    </row>
    <row r="400" spans="24:25" x14ac:dyDescent="0.25">
      <c r="X400" s="21">
        <f t="shared" si="15"/>
        <v>4728</v>
      </c>
      <c r="Y400" s="23">
        <f t="shared" si="14"/>
        <v>6.4835120000000011</v>
      </c>
    </row>
    <row r="401" spans="24:25" x14ac:dyDescent="0.25">
      <c r="X401" s="21">
        <f t="shared" si="15"/>
        <v>4740</v>
      </c>
      <c r="Y401" s="23">
        <f t="shared" si="14"/>
        <v>6.4994600000000009</v>
      </c>
    </row>
    <row r="402" spans="24:25" x14ac:dyDescent="0.25">
      <c r="X402" s="21">
        <f t="shared" si="15"/>
        <v>4752</v>
      </c>
      <c r="Y402" s="23">
        <f t="shared" si="14"/>
        <v>6.5154080000000008</v>
      </c>
    </row>
    <row r="403" spans="24:25" x14ac:dyDescent="0.25">
      <c r="X403" s="21">
        <f t="shared" si="15"/>
        <v>4764</v>
      </c>
      <c r="Y403" s="23">
        <f t="shared" si="14"/>
        <v>6.5313560000000006</v>
      </c>
    </row>
    <row r="404" spans="24:25" x14ac:dyDescent="0.25">
      <c r="X404" s="21">
        <f t="shared" si="15"/>
        <v>4776</v>
      </c>
      <c r="Y404" s="23">
        <f t="shared" si="14"/>
        <v>6.5473040000000005</v>
      </c>
    </row>
    <row r="405" spans="24:25" x14ac:dyDescent="0.25">
      <c r="X405" s="21">
        <f t="shared" si="15"/>
        <v>4788</v>
      </c>
      <c r="Y405" s="23">
        <f t="shared" si="14"/>
        <v>6.5632520000000003</v>
      </c>
    </row>
    <row r="406" spans="24:25" x14ac:dyDescent="0.25">
      <c r="X406" s="21">
        <f t="shared" si="15"/>
        <v>4800</v>
      </c>
      <c r="Y406" s="23">
        <f t="shared" si="14"/>
        <v>6.579200000000001</v>
      </c>
    </row>
    <row r="407" spans="24:25" x14ac:dyDescent="0.25">
      <c r="X407" s="21">
        <f t="shared" si="15"/>
        <v>4812</v>
      </c>
      <c r="Y407" s="23">
        <f t="shared" si="14"/>
        <v>6.5951480000000009</v>
      </c>
    </row>
    <row r="408" spans="24:25" x14ac:dyDescent="0.25">
      <c r="X408" s="21">
        <f t="shared" si="15"/>
        <v>4824</v>
      </c>
      <c r="Y408" s="23">
        <f t="shared" si="14"/>
        <v>6.6110960000000007</v>
      </c>
    </row>
    <row r="409" spans="24:25" x14ac:dyDescent="0.25">
      <c r="X409" s="21">
        <f t="shared" si="15"/>
        <v>4836</v>
      </c>
      <c r="Y409" s="23">
        <f t="shared" si="14"/>
        <v>6.6270440000000006</v>
      </c>
    </row>
    <row r="410" spans="24:25" x14ac:dyDescent="0.25">
      <c r="X410" s="21">
        <f t="shared" si="15"/>
        <v>4848</v>
      </c>
      <c r="Y410" s="23">
        <f t="shared" si="14"/>
        <v>6.6429920000000005</v>
      </c>
    </row>
    <row r="411" spans="24:25" x14ac:dyDescent="0.25">
      <c r="X411" s="21">
        <f t="shared" si="15"/>
        <v>4860</v>
      </c>
      <c r="Y411" s="23">
        <f t="shared" si="14"/>
        <v>6.6589400000000003</v>
      </c>
    </row>
    <row r="412" spans="24:25" x14ac:dyDescent="0.25">
      <c r="X412" s="21">
        <f t="shared" si="15"/>
        <v>4872</v>
      </c>
      <c r="Y412" s="23">
        <f t="shared" si="14"/>
        <v>6.674888000000001</v>
      </c>
    </row>
    <row r="413" spans="24:25" x14ac:dyDescent="0.25">
      <c r="X413" s="21">
        <f t="shared" si="15"/>
        <v>4884</v>
      </c>
      <c r="Y413" s="23">
        <f t="shared" si="14"/>
        <v>6.6908360000000009</v>
      </c>
    </row>
    <row r="414" spans="24:25" x14ac:dyDescent="0.25">
      <c r="X414" s="21">
        <f t="shared" si="15"/>
        <v>4896</v>
      </c>
      <c r="Y414" s="23">
        <f t="shared" si="14"/>
        <v>6.7067840000000007</v>
      </c>
    </row>
    <row r="415" spans="24:25" x14ac:dyDescent="0.25">
      <c r="X415" s="21">
        <f t="shared" si="15"/>
        <v>4908</v>
      </c>
      <c r="Y415" s="23">
        <f t="shared" si="14"/>
        <v>6.7227320000000006</v>
      </c>
    </row>
    <row r="416" spans="24:25" x14ac:dyDescent="0.25">
      <c r="X416" s="21">
        <f t="shared" si="15"/>
        <v>4920</v>
      </c>
      <c r="Y416" s="23">
        <f t="shared" si="14"/>
        <v>6.7386800000000004</v>
      </c>
    </row>
    <row r="417" spans="24:25" x14ac:dyDescent="0.25">
      <c r="X417" s="21">
        <f t="shared" si="15"/>
        <v>4932</v>
      </c>
      <c r="Y417" s="23">
        <f t="shared" si="14"/>
        <v>6.7546280000000003</v>
      </c>
    </row>
    <row r="418" spans="24:25" x14ac:dyDescent="0.25">
      <c r="X418" s="21">
        <f t="shared" si="15"/>
        <v>4944</v>
      </c>
      <c r="Y418" s="23">
        <f t="shared" si="14"/>
        <v>6.770576000000001</v>
      </c>
    </row>
    <row r="419" spans="24:25" x14ac:dyDescent="0.25">
      <c r="X419" s="21">
        <f t="shared" si="15"/>
        <v>4956</v>
      </c>
      <c r="Y419" s="23">
        <f t="shared" si="14"/>
        <v>6.7865240000000009</v>
      </c>
    </row>
    <row r="420" spans="24:25" x14ac:dyDescent="0.25">
      <c r="X420" s="21">
        <f t="shared" si="15"/>
        <v>4968</v>
      </c>
      <c r="Y420" s="23">
        <f t="shared" si="14"/>
        <v>6.8024720000000007</v>
      </c>
    </row>
    <row r="421" spans="24:25" x14ac:dyDescent="0.25">
      <c r="X421" s="21">
        <f t="shared" si="15"/>
        <v>4980</v>
      </c>
      <c r="Y421" s="23">
        <f t="shared" si="14"/>
        <v>6.8184200000000006</v>
      </c>
    </row>
    <row r="422" spans="24:25" x14ac:dyDescent="0.25">
      <c r="X422" s="21">
        <f t="shared" si="15"/>
        <v>4992</v>
      </c>
      <c r="Y422" s="23">
        <f t="shared" si="14"/>
        <v>6.8343680000000004</v>
      </c>
    </row>
    <row r="423" spans="24:25" x14ac:dyDescent="0.25">
      <c r="X423" s="21">
        <f t="shared" si="15"/>
        <v>5004</v>
      </c>
      <c r="Y423" s="23">
        <f t="shared" si="14"/>
        <v>6.8503160000000003</v>
      </c>
    </row>
    <row r="424" spans="24:25" x14ac:dyDescent="0.25">
      <c r="X424" s="21">
        <f t="shared" si="15"/>
        <v>5016</v>
      </c>
      <c r="Y424" s="23">
        <f t="shared" si="14"/>
        <v>6.866264000000001</v>
      </c>
    </row>
    <row r="425" spans="24:25" x14ac:dyDescent="0.25">
      <c r="X425" s="21">
        <f t="shared" si="15"/>
        <v>5028</v>
      </c>
      <c r="Y425" s="23">
        <f t="shared" si="14"/>
        <v>6.8822120000000009</v>
      </c>
    </row>
    <row r="426" spans="24:25" x14ac:dyDescent="0.25">
      <c r="X426" s="21">
        <f t="shared" si="15"/>
        <v>5040</v>
      </c>
      <c r="Y426" s="23">
        <f t="shared" si="14"/>
        <v>6.8981600000000007</v>
      </c>
    </row>
    <row r="427" spans="24:25" x14ac:dyDescent="0.25">
      <c r="X427" s="21">
        <f t="shared" si="15"/>
        <v>5052</v>
      </c>
      <c r="Y427" s="23">
        <f t="shared" si="14"/>
        <v>6.9141080000000006</v>
      </c>
    </row>
    <row r="428" spans="24:25" x14ac:dyDescent="0.25">
      <c r="X428" s="21">
        <f t="shared" si="15"/>
        <v>5064</v>
      </c>
      <c r="Y428" s="23">
        <f t="shared" si="14"/>
        <v>6.9300560000000004</v>
      </c>
    </row>
    <row r="429" spans="24:25" x14ac:dyDescent="0.25">
      <c r="X429" s="21">
        <f t="shared" si="15"/>
        <v>5076</v>
      </c>
      <c r="Y429" s="23">
        <f t="shared" si="14"/>
        <v>6.9460040000000003</v>
      </c>
    </row>
    <row r="430" spans="24:25" x14ac:dyDescent="0.25">
      <c r="X430" s="21">
        <f t="shared" si="15"/>
        <v>5088</v>
      </c>
      <c r="Y430" s="23">
        <f t="shared" si="14"/>
        <v>6.961952000000001</v>
      </c>
    </row>
    <row r="431" spans="24:25" x14ac:dyDescent="0.25">
      <c r="X431" s="21">
        <f t="shared" si="15"/>
        <v>5100</v>
      </c>
      <c r="Y431" s="23">
        <f t="shared" si="14"/>
        <v>6.9779000000000009</v>
      </c>
    </row>
    <row r="432" spans="24:25" x14ac:dyDescent="0.25">
      <c r="X432" s="21">
        <f t="shared" si="15"/>
        <v>5112</v>
      </c>
      <c r="Y432" s="23">
        <f t="shared" si="14"/>
        <v>6.9938480000000007</v>
      </c>
    </row>
    <row r="433" spans="24:25" x14ac:dyDescent="0.25">
      <c r="X433" s="21">
        <f t="shared" si="15"/>
        <v>5124</v>
      </c>
      <c r="Y433" s="23">
        <f t="shared" si="14"/>
        <v>7.0097960000000006</v>
      </c>
    </row>
    <row r="434" spans="24:25" x14ac:dyDescent="0.25">
      <c r="X434" s="21">
        <f t="shared" si="15"/>
        <v>5136</v>
      </c>
      <c r="Y434" s="23">
        <f t="shared" si="14"/>
        <v>7.0257440000000004</v>
      </c>
    </row>
    <row r="435" spans="24:25" x14ac:dyDescent="0.25">
      <c r="X435" s="21">
        <f t="shared" si="15"/>
        <v>5148</v>
      </c>
      <c r="Y435" s="23">
        <f t="shared" si="14"/>
        <v>7.0416920000000003</v>
      </c>
    </row>
    <row r="436" spans="24:25" x14ac:dyDescent="0.25">
      <c r="X436" s="21">
        <f t="shared" si="15"/>
        <v>5160</v>
      </c>
      <c r="Y436" s="23">
        <f t="shared" si="14"/>
        <v>7.057640000000001</v>
      </c>
    </row>
    <row r="437" spans="24:25" x14ac:dyDescent="0.25">
      <c r="X437" s="21">
        <f t="shared" si="15"/>
        <v>5172</v>
      </c>
      <c r="Y437" s="23">
        <f t="shared" si="14"/>
        <v>7.0735880000000009</v>
      </c>
    </row>
    <row r="438" spans="24:25" x14ac:dyDescent="0.25">
      <c r="X438" s="21">
        <f t="shared" si="15"/>
        <v>5184</v>
      </c>
      <c r="Y438" s="23">
        <f t="shared" si="14"/>
        <v>7.0895360000000007</v>
      </c>
    </row>
    <row r="439" spans="24:25" x14ac:dyDescent="0.25">
      <c r="X439" s="21">
        <f t="shared" si="15"/>
        <v>5196</v>
      </c>
      <c r="Y439" s="23">
        <f t="shared" si="14"/>
        <v>7.1054840000000006</v>
      </c>
    </row>
    <row r="440" spans="24:25" x14ac:dyDescent="0.25">
      <c r="X440" s="21">
        <f t="shared" si="15"/>
        <v>5208</v>
      </c>
      <c r="Y440" s="23">
        <f t="shared" si="14"/>
        <v>7.1214320000000004</v>
      </c>
    </row>
    <row r="441" spans="24:25" x14ac:dyDescent="0.25">
      <c r="X441" s="21">
        <f t="shared" si="15"/>
        <v>5220</v>
      </c>
      <c r="Y441" s="23">
        <f t="shared" si="14"/>
        <v>7.1373800000000003</v>
      </c>
    </row>
    <row r="442" spans="24:25" x14ac:dyDescent="0.25">
      <c r="X442" s="21">
        <f t="shared" si="15"/>
        <v>5232</v>
      </c>
      <c r="Y442" s="23">
        <f t="shared" si="14"/>
        <v>7.153328000000001</v>
      </c>
    </row>
    <row r="443" spans="24:25" x14ac:dyDescent="0.25">
      <c r="X443" s="21">
        <f t="shared" si="15"/>
        <v>5244</v>
      </c>
      <c r="Y443" s="23">
        <f t="shared" si="14"/>
        <v>7.1692760000000009</v>
      </c>
    </row>
    <row r="444" spans="24:25" x14ac:dyDescent="0.25">
      <c r="X444" s="21">
        <f t="shared" si="15"/>
        <v>5256</v>
      </c>
      <c r="Y444" s="23">
        <f t="shared" si="14"/>
        <v>7.1852240000000007</v>
      </c>
    </row>
    <row r="445" spans="24:25" x14ac:dyDescent="0.25">
      <c r="X445" s="21">
        <f t="shared" si="15"/>
        <v>5268</v>
      </c>
      <c r="Y445" s="23">
        <f t="shared" si="14"/>
        <v>7.2011720000000006</v>
      </c>
    </row>
    <row r="446" spans="24:25" x14ac:dyDescent="0.25">
      <c r="X446" s="21">
        <f t="shared" si="15"/>
        <v>5280</v>
      </c>
      <c r="Y446" s="23">
        <f t="shared" si="14"/>
        <v>7.2171200000000004</v>
      </c>
    </row>
    <row r="447" spans="24:25" x14ac:dyDescent="0.25">
      <c r="X447" s="21">
        <f t="shared" si="15"/>
        <v>5292</v>
      </c>
      <c r="Y447" s="23">
        <f t="shared" si="14"/>
        <v>7.2330680000000012</v>
      </c>
    </row>
    <row r="448" spans="24:25" x14ac:dyDescent="0.25">
      <c r="X448" s="21">
        <f t="shared" si="15"/>
        <v>5304</v>
      </c>
      <c r="Y448" s="23">
        <f t="shared" si="14"/>
        <v>7.249016000000001</v>
      </c>
    </row>
    <row r="449" spans="24:25" x14ac:dyDescent="0.25">
      <c r="X449" s="21">
        <f t="shared" si="15"/>
        <v>5316</v>
      </c>
      <c r="Y449" s="23">
        <f t="shared" si="14"/>
        <v>7.2649640000000009</v>
      </c>
    </row>
    <row r="450" spans="24:25" x14ac:dyDescent="0.25">
      <c r="X450" s="21">
        <f t="shared" si="15"/>
        <v>5328</v>
      </c>
      <c r="Y450" s="23">
        <f t="shared" si="14"/>
        <v>7.2809120000000007</v>
      </c>
    </row>
    <row r="451" spans="24:25" x14ac:dyDescent="0.25">
      <c r="X451" s="21">
        <f t="shared" si="15"/>
        <v>5340</v>
      </c>
      <c r="Y451" s="23">
        <f t="shared" si="14"/>
        <v>7.2968600000000006</v>
      </c>
    </row>
    <row r="452" spans="24:25" x14ac:dyDescent="0.25">
      <c r="X452" s="21">
        <f t="shared" si="15"/>
        <v>5352</v>
      </c>
      <c r="Y452" s="23">
        <f t="shared" si="14"/>
        <v>7.3128080000000004</v>
      </c>
    </row>
    <row r="453" spans="24:25" x14ac:dyDescent="0.25">
      <c r="X453" s="21">
        <f t="shared" si="15"/>
        <v>5364</v>
      </c>
      <c r="Y453" s="23">
        <f t="shared" si="14"/>
        <v>7.3287560000000012</v>
      </c>
    </row>
    <row r="454" spans="24:25" x14ac:dyDescent="0.25">
      <c r="X454" s="21">
        <f t="shared" si="15"/>
        <v>5376</v>
      </c>
      <c r="Y454" s="23">
        <f t="shared" ref="Y454:Y506" si="16">IF($K$24&gt;0,IF(X454&lt;$K$21,$K$20*X454,IF(X454&lt;$K$24,($K$22*X454)+$K$23,($K$25*X454)+$K$26)),IF(X454&lt;$K$21,$K$20*X454,($K$22*X454)+$K$23))</f>
        <v>7.344704000000001</v>
      </c>
    </row>
    <row r="455" spans="24:25" x14ac:dyDescent="0.25">
      <c r="X455" s="21">
        <f t="shared" ref="X455:X506" si="17">X454+$AC$5</f>
        <v>5388</v>
      </c>
      <c r="Y455" s="23">
        <f t="shared" si="16"/>
        <v>7.3606520000000009</v>
      </c>
    </row>
    <row r="456" spans="24:25" x14ac:dyDescent="0.25">
      <c r="X456" s="21">
        <f t="shared" si="17"/>
        <v>5400</v>
      </c>
      <c r="Y456" s="23">
        <f t="shared" si="16"/>
        <v>7.3766000000000007</v>
      </c>
    </row>
    <row r="457" spans="24:25" x14ac:dyDescent="0.25">
      <c r="X457" s="21">
        <f t="shared" si="17"/>
        <v>5412</v>
      </c>
      <c r="Y457" s="23">
        <f t="shared" si="16"/>
        <v>7.3925480000000006</v>
      </c>
    </row>
    <row r="458" spans="24:25" x14ac:dyDescent="0.25">
      <c r="X458" s="21">
        <f t="shared" si="17"/>
        <v>5424</v>
      </c>
      <c r="Y458" s="23">
        <f t="shared" si="16"/>
        <v>7.4084960000000004</v>
      </c>
    </row>
    <row r="459" spans="24:25" x14ac:dyDescent="0.25">
      <c r="X459" s="21">
        <f t="shared" si="17"/>
        <v>5436</v>
      </c>
      <c r="Y459" s="23">
        <f t="shared" si="16"/>
        <v>7.4244440000000012</v>
      </c>
    </row>
    <row r="460" spans="24:25" x14ac:dyDescent="0.25">
      <c r="X460" s="21">
        <f t="shared" si="17"/>
        <v>5448</v>
      </c>
      <c r="Y460" s="23">
        <f t="shared" si="16"/>
        <v>7.440392000000001</v>
      </c>
    </row>
    <row r="461" spans="24:25" x14ac:dyDescent="0.25">
      <c r="X461" s="21">
        <f t="shared" si="17"/>
        <v>5460</v>
      </c>
      <c r="Y461" s="23">
        <f t="shared" si="16"/>
        <v>7.4563400000000009</v>
      </c>
    </row>
    <row r="462" spans="24:25" x14ac:dyDescent="0.25">
      <c r="X462" s="21">
        <f t="shared" si="17"/>
        <v>5472</v>
      </c>
      <c r="Y462" s="23">
        <f t="shared" si="16"/>
        <v>7.4722880000000007</v>
      </c>
    </row>
    <row r="463" spans="24:25" x14ac:dyDescent="0.25">
      <c r="X463" s="21">
        <f t="shared" si="17"/>
        <v>5484</v>
      </c>
      <c r="Y463" s="23">
        <f t="shared" si="16"/>
        <v>7.4882360000000006</v>
      </c>
    </row>
    <row r="464" spans="24:25" x14ac:dyDescent="0.25">
      <c r="X464" s="21">
        <f t="shared" si="17"/>
        <v>5496</v>
      </c>
      <c r="Y464" s="23">
        <f t="shared" si="16"/>
        <v>7.5041840000000004</v>
      </c>
    </row>
    <row r="465" spans="24:25" x14ac:dyDescent="0.25">
      <c r="X465" s="21">
        <f t="shared" si="17"/>
        <v>5508</v>
      </c>
      <c r="Y465" s="23">
        <f t="shared" si="16"/>
        <v>7.5201320000000011</v>
      </c>
    </row>
    <row r="466" spans="24:25" x14ac:dyDescent="0.25">
      <c r="X466" s="21">
        <f t="shared" si="17"/>
        <v>5520</v>
      </c>
      <c r="Y466" s="23">
        <f t="shared" si="16"/>
        <v>7.536080000000001</v>
      </c>
    </row>
    <row r="467" spans="24:25" x14ac:dyDescent="0.25">
      <c r="X467" s="21">
        <f t="shared" si="17"/>
        <v>5532</v>
      </c>
      <c r="Y467" s="23">
        <f t="shared" si="16"/>
        <v>7.5520280000000009</v>
      </c>
    </row>
    <row r="468" spans="24:25" x14ac:dyDescent="0.25">
      <c r="X468" s="21">
        <f t="shared" si="17"/>
        <v>5544</v>
      </c>
      <c r="Y468" s="23">
        <f t="shared" si="16"/>
        <v>7.5679760000000007</v>
      </c>
    </row>
    <row r="469" spans="24:25" x14ac:dyDescent="0.25">
      <c r="X469" s="21">
        <f t="shared" si="17"/>
        <v>5556</v>
      </c>
      <c r="Y469" s="23">
        <f t="shared" si="16"/>
        <v>7.5839240000000006</v>
      </c>
    </row>
    <row r="470" spans="24:25" x14ac:dyDescent="0.25">
      <c r="X470" s="21">
        <f t="shared" si="17"/>
        <v>5568</v>
      </c>
      <c r="Y470" s="23">
        <f t="shared" si="16"/>
        <v>7.5998720000000004</v>
      </c>
    </row>
    <row r="471" spans="24:25" x14ac:dyDescent="0.25">
      <c r="X471" s="21">
        <f t="shared" si="17"/>
        <v>5580</v>
      </c>
      <c r="Y471" s="23">
        <f t="shared" si="16"/>
        <v>7.6158200000000011</v>
      </c>
    </row>
    <row r="472" spans="24:25" x14ac:dyDescent="0.25">
      <c r="X472" s="21">
        <f t="shared" si="17"/>
        <v>5592</v>
      </c>
      <c r="Y472" s="23">
        <f t="shared" si="16"/>
        <v>7.631768000000001</v>
      </c>
    </row>
    <row r="473" spans="24:25" x14ac:dyDescent="0.25">
      <c r="X473" s="21">
        <f t="shared" si="17"/>
        <v>5604</v>
      </c>
      <c r="Y473" s="23">
        <f t="shared" si="16"/>
        <v>7.6477160000000008</v>
      </c>
    </row>
    <row r="474" spans="24:25" x14ac:dyDescent="0.25">
      <c r="X474" s="21">
        <f t="shared" si="17"/>
        <v>5616</v>
      </c>
      <c r="Y474" s="23">
        <f t="shared" si="16"/>
        <v>7.6636640000000007</v>
      </c>
    </row>
    <row r="475" spans="24:25" x14ac:dyDescent="0.25">
      <c r="X475" s="21">
        <f t="shared" si="17"/>
        <v>5628</v>
      </c>
      <c r="Y475" s="23">
        <f t="shared" si="16"/>
        <v>7.6796120000000005</v>
      </c>
    </row>
    <row r="476" spans="24:25" x14ac:dyDescent="0.25">
      <c r="X476" s="21">
        <f t="shared" si="17"/>
        <v>5640</v>
      </c>
      <c r="Y476" s="23">
        <f t="shared" si="16"/>
        <v>7.6955600000000004</v>
      </c>
    </row>
    <row r="477" spans="24:25" x14ac:dyDescent="0.25">
      <c r="X477" s="21">
        <f t="shared" si="17"/>
        <v>5652</v>
      </c>
      <c r="Y477" s="23">
        <f t="shared" si="16"/>
        <v>7.7115080000000011</v>
      </c>
    </row>
    <row r="478" spans="24:25" x14ac:dyDescent="0.25">
      <c r="X478" s="21">
        <f t="shared" si="17"/>
        <v>5664</v>
      </c>
      <c r="Y478" s="23">
        <f t="shared" si="16"/>
        <v>7.727456000000001</v>
      </c>
    </row>
    <row r="479" spans="24:25" x14ac:dyDescent="0.25">
      <c r="X479" s="21">
        <f t="shared" si="17"/>
        <v>5676</v>
      </c>
      <c r="Y479" s="23">
        <f t="shared" si="16"/>
        <v>7.7434040000000008</v>
      </c>
    </row>
    <row r="480" spans="24:25" x14ac:dyDescent="0.25">
      <c r="X480" s="21">
        <f t="shared" si="17"/>
        <v>5688</v>
      </c>
      <c r="Y480" s="23">
        <f t="shared" si="16"/>
        <v>7.7593520000000007</v>
      </c>
    </row>
    <row r="481" spans="24:25" x14ac:dyDescent="0.25">
      <c r="X481" s="21">
        <f t="shared" si="17"/>
        <v>5700</v>
      </c>
      <c r="Y481" s="23">
        <f t="shared" si="16"/>
        <v>7.7753000000000005</v>
      </c>
    </row>
    <row r="482" spans="24:25" x14ac:dyDescent="0.25">
      <c r="X482" s="21">
        <f t="shared" si="17"/>
        <v>5712</v>
      </c>
      <c r="Y482" s="23">
        <f t="shared" si="16"/>
        <v>7.7912480000000004</v>
      </c>
    </row>
    <row r="483" spans="24:25" x14ac:dyDescent="0.25">
      <c r="X483" s="21">
        <f t="shared" si="17"/>
        <v>5724</v>
      </c>
      <c r="Y483" s="23">
        <f t="shared" si="16"/>
        <v>7.8071960000000011</v>
      </c>
    </row>
    <row r="484" spans="24:25" x14ac:dyDescent="0.25">
      <c r="X484" s="21">
        <f t="shared" si="17"/>
        <v>5736</v>
      </c>
      <c r="Y484" s="23">
        <f t="shared" si="16"/>
        <v>7.823144000000001</v>
      </c>
    </row>
    <row r="485" spans="24:25" x14ac:dyDescent="0.25">
      <c r="X485" s="21">
        <f t="shared" si="17"/>
        <v>5748</v>
      </c>
      <c r="Y485" s="23">
        <f t="shared" si="16"/>
        <v>7.8390920000000008</v>
      </c>
    </row>
    <row r="486" spans="24:25" x14ac:dyDescent="0.25">
      <c r="X486" s="21">
        <f t="shared" si="17"/>
        <v>5760</v>
      </c>
      <c r="Y486" s="23">
        <f t="shared" si="16"/>
        <v>7.8550400000000007</v>
      </c>
    </row>
    <row r="487" spans="24:25" x14ac:dyDescent="0.25">
      <c r="X487" s="21">
        <f t="shared" si="17"/>
        <v>5772</v>
      </c>
      <c r="Y487" s="23">
        <f t="shared" si="16"/>
        <v>7.8709880000000005</v>
      </c>
    </row>
    <row r="488" spans="24:25" x14ac:dyDescent="0.25">
      <c r="X488" s="21">
        <f t="shared" si="17"/>
        <v>5784</v>
      </c>
      <c r="Y488" s="23">
        <f t="shared" si="16"/>
        <v>7.8869360000000004</v>
      </c>
    </row>
    <row r="489" spans="24:25" x14ac:dyDescent="0.25">
      <c r="X489" s="21">
        <f t="shared" si="17"/>
        <v>5796</v>
      </c>
      <c r="Y489" s="23">
        <f t="shared" si="16"/>
        <v>7.9028840000000011</v>
      </c>
    </row>
    <row r="490" spans="24:25" x14ac:dyDescent="0.25">
      <c r="X490" s="21">
        <f t="shared" si="17"/>
        <v>5808</v>
      </c>
      <c r="Y490" s="23">
        <f t="shared" si="16"/>
        <v>7.918832000000001</v>
      </c>
    </row>
    <row r="491" spans="24:25" x14ac:dyDescent="0.25">
      <c r="X491" s="21">
        <f t="shared" si="17"/>
        <v>5820</v>
      </c>
      <c r="Y491" s="23">
        <f t="shared" si="16"/>
        <v>7.9347800000000008</v>
      </c>
    </row>
    <row r="492" spans="24:25" x14ac:dyDescent="0.25">
      <c r="X492" s="21">
        <f t="shared" si="17"/>
        <v>5832</v>
      </c>
      <c r="Y492" s="23">
        <f t="shared" si="16"/>
        <v>7.9507280000000007</v>
      </c>
    </row>
    <row r="493" spans="24:25" x14ac:dyDescent="0.25">
      <c r="X493" s="21">
        <f t="shared" si="17"/>
        <v>5844</v>
      </c>
      <c r="Y493" s="23">
        <f t="shared" si="16"/>
        <v>7.9666760000000005</v>
      </c>
    </row>
    <row r="494" spans="24:25" x14ac:dyDescent="0.25">
      <c r="X494" s="21">
        <f t="shared" si="17"/>
        <v>5856</v>
      </c>
      <c r="Y494" s="23">
        <f t="shared" si="16"/>
        <v>7.9826240000000004</v>
      </c>
    </row>
    <row r="495" spans="24:25" x14ac:dyDescent="0.25">
      <c r="X495" s="21">
        <f t="shared" si="17"/>
        <v>5868</v>
      </c>
      <c r="Y495" s="23">
        <f t="shared" si="16"/>
        <v>7.9985720000000011</v>
      </c>
    </row>
    <row r="496" spans="24:25" x14ac:dyDescent="0.25">
      <c r="X496" s="21">
        <f t="shared" si="17"/>
        <v>5880</v>
      </c>
      <c r="Y496" s="23">
        <f t="shared" si="16"/>
        <v>8.014520000000001</v>
      </c>
    </row>
    <row r="497" spans="24:25" x14ac:dyDescent="0.25">
      <c r="X497" s="21">
        <f t="shared" si="17"/>
        <v>5892</v>
      </c>
      <c r="Y497" s="23">
        <f t="shared" si="16"/>
        <v>8.0304680000000008</v>
      </c>
    </row>
    <row r="498" spans="24:25" x14ac:dyDescent="0.25">
      <c r="X498" s="21">
        <f t="shared" si="17"/>
        <v>5904</v>
      </c>
      <c r="Y498" s="23">
        <f t="shared" si="16"/>
        <v>8.0464160000000007</v>
      </c>
    </row>
    <row r="499" spans="24:25" x14ac:dyDescent="0.25">
      <c r="X499" s="21">
        <f t="shared" si="17"/>
        <v>5916</v>
      </c>
      <c r="Y499" s="23">
        <f t="shared" si="16"/>
        <v>8.0623640000000005</v>
      </c>
    </row>
    <row r="500" spans="24:25" x14ac:dyDescent="0.25">
      <c r="X500" s="21">
        <f t="shared" si="17"/>
        <v>5928</v>
      </c>
      <c r="Y500" s="23">
        <f t="shared" si="16"/>
        <v>8.0783120000000004</v>
      </c>
    </row>
    <row r="501" spans="24:25" x14ac:dyDescent="0.25">
      <c r="X501" s="21">
        <f t="shared" si="17"/>
        <v>5940</v>
      </c>
      <c r="Y501" s="23">
        <f t="shared" si="16"/>
        <v>8.0942600000000002</v>
      </c>
    </row>
    <row r="502" spans="24:25" x14ac:dyDescent="0.25">
      <c r="X502" s="21">
        <f t="shared" si="17"/>
        <v>5952</v>
      </c>
      <c r="Y502" s="23">
        <f t="shared" si="16"/>
        <v>8.1102080000000001</v>
      </c>
    </row>
    <row r="503" spans="24:25" x14ac:dyDescent="0.25">
      <c r="X503" s="21">
        <f t="shared" si="17"/>
        <v>5964</v>
      </c>
      <c r="Y503" s="23">
        <f t="shared" si="16"/>
        <v>8.1261559999999999</v>
      </c>
    </row>
    <row r="504" spans="24:25" x14ac:dyDescent="0.25">
      <c r="X504" s="21">
        <f t="shared" si="17"/>
        <v>5976</v>
      </c>
      <c r="Y504" s="23">
        <f t="shared" si="16"/>
        <v>8.1421039999999998</v>
      </c>
    </row>
    <row r="505" spans="24:25" x14ac:dyDescent="0.25">
      <c r="X505" s="21">
        <f t="shared" si="17"/>
        <v>5988</v>
      </c>
      <c r="Y505" s="23">
        <f t="shared" si="16"/>
        <v>8.1580519999999996</v>
      </c>
    </row>
    <row r="506" spans="24:25" ht="16.5" thickBot="1" x14ac:dyDescent="0.3">
      <c r="X506" s="22">
        <f t="shared" si="17"/>
        <v>6000</v>
      </c>
      <c r="Y506" s="23">
        <f t="shared" si="16"/>
        <v>8.1739999999999995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0800-000000000000}"/>
  </hyperlinks>
  <pageMargins left="0.7" right="0.7" top="0.75" bottom="0.75" header="0.3" footer="0.3"/>
  <pageSetup scale="5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  <pageSetUpPr fitToPage="1"/>
  </sheetPr>
  <dimension ref="A1:AC506"/>
  <sheetViews>
    <sheetView zoomScale="80" zoomScaleNormal="80" workbookViewId="0">
      <selection activeCell="K9" sqref="K9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20</v>
      </c>
      <c r="K2" s="160" t="str">
        <f>VLOOKUP(J2,'Calcul financement'!B5:F100,2,FALSE)</f>
        <v>Techniques d'hygiène dentaire</v>
      </c>
      <c r="L2" s="160"/>
      <c r="M2" s="160"/>
      <c r="N2" s="161"/>
    </row>
    <row r="4" spans="9:29" ht="16.5" thickBot="1" x14ac:dyDescent="0.3">
      <c r="J4" s="16">
        <f>MAX(IF(K24=0,IF(K21=0,1000,K21*4),K24*2),K9:K15)</f>
        <v>6960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20.691119999999998</v>
      </c>
      <c r="K5" s="164" t="str">
        <f>CONCATENATE("ÉTC seront financés par les ",J4," PES ","du programme ",LEFT(J2,6))</f>
        <v>ÉTC seront financés par les 6960 PES du programme 111.A0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16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16</v>
      </c>
      <c r="Y7" s="23">
        <f t="shared" si="0"/>
        <v>2.4719999999999999E-2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32</v>
      </c>
      <c r="Y8" s="23">
        <f t="shared" si="0"/>
        <v>4.9439999999999998E-2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3119</v>
      </c>
      <c r="L9" s="53">
        <f>IF(K9&gt;0,IF($K$24&gt;0,IF(K9&lt;$K$21,$K$20*K9,IF(K9&lt;$K$24,($K$22*K9)+$K$23,($K$25*K9)+$K$26)),IF(K9&lt;$K$21,$K$20*K9,($K$22*K9)+$K$23)),"")</f>
        <v>9.8518179999999997</v>
      </c>
      <c r="M9" s="54">
        <f>IF(K9&gt;0,L9/K9*1000,"")</f>
        <v>3.1586463610131452</v>
      </c>
      <c r="X9" s="21">
        <f t="shared" si="1"/>
        <v>48</v>
      </c>
      <c r="Y9" s="23">
        <f t="shared" si="0"/>
        <v>7.4160000000000004E-2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3044</v>
      </c>
      <c r="L10" s="53">
        <f t="shared" ref="L10:L15" si="2">IF(K10&gt;0,IF($K$24&gt;0,IF(K10&lt;$K$21,$K$20*K10,IF(K10&lt;$K$24,($K$22*K10)+$K$23,($K$25*K10)+$K$26)),IF(K10&lt;$K$21,$K$20*K10,($K$22*K10)+$K$23)),"")</f>
        <v>9.640168000000001</v>
      </c>
      <c r="M10" s="54">
        <f t="shared" ref="M10:M15" si="3">IF(K10&gt;0,L10/K10*1000,"")</f>
        <v>3.1669408672798949</v>
      </c>
      <c r="X10" s="21">
        <f t="shared" si="1"/>
        <v>64</v>
      </c>
      <c r="Y10" s="23">
        <f t="shared" si="0"/>
        <v>9.8879999999999996E-2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3125</v>
      </c>
      <c r="L11" s="53">
        <f t="shared" si="2"/>
        <v>9.8687500000000004</v>
      </c>
      <c r="M11" s="54">
        <f t="shared" si="3"/>
        <v>3.1580000000000004</v>
      </c>
      <c r="X11" s="21">
        <f t="shared" si="1"/>
        <v>80</v>
      </c>
      <c r="Y11" s="23">
        <f t="shared" si="0"/>
        <v>0.12359999999999999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2683</v>
      </c>
      <c r="L12" s="53">
        <f t="shared" si="2"/>
        <v>8.6214259999999996</v>
      </c>
      <c r="M12" s="54">
        <f t="shared" si="3"/>
        <v>3.213352963101006</v>
      </c>
      <c r="X12" s="21">
        <f t="shared" si="1"/>
        <v>96</v>
      </c>
      <c r="Y12" s="23">
        <f t="shared" si="0"/>
        <v>0.14832000000000001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112</v>
      </c>
      <c r="Y13" s="23">
        <f t="shared" si="0"/>
        <v>0.17304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128</v>
      </c>
      <c r="Y14" s="23">
        <f t="shared" si="0"/>
        <v>0.19775999999999999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144</v>
      </c>
      <c r="Y15" s="23">
        <f t="shared" si="0"/>
        <v>0.22247999999999998</v>
      </c>
    </row>
    <row r="16" spans="9:29" x14ac:dyDescent="0.25">
      <c r="K16" s="10"/>
      <c r="L16" s="10"/>
      <c r="X16" s="21">
        <f t="shared" si="1"/>
        <v>160</v>
      </c>
      <c r="Y16" s="23">
        <f t="shared" si="0"/>
        <v>0.24719999999999998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176</v>
      </c>
      <c r="Y17" s="23">
        <f t="shared" si="0"/>
        <v>0.27192</v>
      </c>
    </row>
    <row r="18" spans="1:25" x14ac:dyDescent="0.25">
      <c r="X18" s="21">
        <f t="shared" si="1"/>
        <v>192</v>
      </c>
      <c r="Y18" s="23">
        <f t="shared" si="0"/>
        <v>0.29664000000000001</v>
      </c>
    </row>
    <row r="19" spans="1:25" x14ac:dyDescent="0.25">
      <c r="X19" s="21">
        <f t="shared" si="1"/>
        <v>208</v>
      </c>
      <c r="Y19" s="23">
        <f t="shared" si="0"/>
        <v>0.32135999999999998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224</v>
      </c>
      <c r="Y20" s="23">
        <f t="shared" si="0"/>
        <v>0.34608</v>
      </c>
    </row>
    <row r="21" spans="1:25" x14ac:dyDescent="0.25">
      <c r="J21" s="2" t="s">
        <v>123</v>
      </c>
      <c r="K21" s="18">
        <f>VLOOKUP($J$2,Tableau_fin[],8,FALSE)</f>
        <v>1740</v>
      </c>
      <c r="X21" s="21">
        <f t="shared" si="1"/>
        <v>240</v>
      </c>
      <c r="Y21" s="23">
        <f t="shared" si="0"/>
        <v>0.37079999999999996</v>
      </c>
    </row>
    <row r="22" spans="1:25" x14ac:dyDescent="0.25">
      <c r="J22" s="26" t="s">
        <v>119</v>
      </c>
      <c r="K22" s="18">
        <f>VLOOKUP($J$2,Tableau_fin[],9,FALSE)</f>
        <v>2.8219999999999999E-3</v>
      </c>
      <c r="X22" s="21">
        <f t="shared" si="1"/>
        <v>256</v>
      </c>
      <c r="Y22" s="23">
        <f t="shared" si="0"/>
        <v>0.39551999999999998</v>
      </c>
    </row>
    <row r="23" spans="1:25" x14ac:dyDescent="0.25">
      <c r="J23" s="26" t="s">
        <v>120</v>
      </c>
      <c r="K23" s="18">
        <f>VLOOKUP($J$2,Tableau_fin[],10,FALSE)</f>
        <v>1.05</v>
      </c>
      <c r="X23" s="21">
        <f t="shared" si="1"/>
        <v>272</v>
      </c>
      <c r="Y23" s="23">
        <f t="shared" si="0"/>
        <v>0.42024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288</v>
      </c>
      <c r="Y24" s="23">
        <f t="shared" si="0"/>
        <v>0.44495999999999997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304</v>
      </c>
      <c r="Y25" s="23">
        <f t="shared" si="0"/>
        <v>0.46967999999999999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320</v>
      </c>
      <c r="Y26" s="23">
        <f t="shared" si="0"/>
        <v>0.49439999999999995</v>
      </c>
    </row>
    <row r="27" spans="1:25" x14ac:dyDescent="0.25">
      <c r="X27" s="21">
        <f t="shared" si="1"/>
        <v>336</v>
      </c>
      <c r="Y27" s="23">
        <f t="shared" si="0"/>
        <v>0.51912000000000003</v>
      </c>
    </row>
    <row r="28" spans="1:25" x14ac:dyDescent="0.25">
      <c r="X28" s="21">
        <f t="shared" si="1"/>
        <v>352</v>
      </c>
      <c r="Y28" s="23">
        <f t="shared" si="0"/>
        <v>0.54383999999999999</v>
      </c>
    </row>
    <row r="29" spans="1:25" x14ac:dyDescent="0.25">
      <c r="X29" s="21">
        <f t="shared" si="1"/>
        <v>368</v>
      </c>
      <c r="Y29" s="23">
        <f t="shared" si="0"/>
        <v>0.56855999999999995</v>
      </c>
    </row>
    <row r="30" spans="1:25" x14ac:dyDescent="0.25">
      <c r="X30" s="21">
        <f t="shared" si="1"/>
        <v>384</v>
      </c>
      <c r="Y30" s="23">
        <f t="shared" si="0"/>
        <v>0.59328000000000003</v>
      </c>
    </row>
    <row r="31" spans="1:25" x14ac:dyDescent="0.25">
      <c r="A31" s="29"/>
      <c r="B31" s="10"/>
      <c r="C31" s="10"/>
      <c r="X31" s="21">
        <f t="shared" si="1"/>
        <v>400</v>
      </c>
      <c r="Y31" s="23">
        <f t="shared" si="0"/>
        <v>0.61799999999999999</v>
      </c>
    </row>
    <row r="32" spans="1:25" x14ac:dyDescent="0.25">
      <c r="B32" s="10"/>
      <c r="C32" s="10"/>
      <c r="X32" s="21">
        <f t="shared" si="1"/>
        <v>416</v>
      </c>
      <c r="Y32" s="23">
        <f t="shared" si="0"/>
        <v>0.64271999999999996</v>
      </c>
    </row>
    <row r="33" spans="2:25" x14ac:dyDescent="0.25">
      <c r="B33" s="10"/>
      <c r="C33" s="10"/>
      <c r="X33" s="21">
        <f t="shared" si="1"/>
        <v>432</v>
      </c>
      <c r="Y33" s="23">
        <f t="shared" si="0"/>
        <v>0.66743999999999992</v>
      </c>
    </row>
    <row r="34" spans="2:25" x14ac:dyDescent="0.25">
      <c r="X34" s="21">
        <f t="shared" si="1"/>
        <v>448</v>
      </c>
      <c r="Y34" s="23">
        <f t="shared" si="0"/>
        <v>0.69216</v>
      </c>
    </row>
    <row r="35" spans="2:25" x14ac:dyDescent="0.25">
      <c r="X35" s="21">
        <f t="shared" si="1"/>
        <v>464</v>
      </c>
      <c r="Y35" s="23">
        <f t="shared" si="0"/>
        <v>0.71687999999999996</v>
      </c>
    </row>
    <row r="36" spans="2:25" x14ac:dyDescent="0.25">
      <c r="X36" s="21">
        <f t="shared" si="1"/>
        <v>480</v>
      </c>
      <c r="Y36" s="23">
        <f t="shared" si="0"/>
        <v>0.74159999999999993</v>
      </c>
    </row>
    <row r="37" spans="2:25" x14ac:dyDescent="0.25">
      <c r="X37" s="21">
        <f t="shared" si="1"/>
        <v>496</v>
      </c>
      <c r="Y37" s="23">
        <f t="shared" si="0"/>
        <v>0.76632</v>
      </c>
    </row>
    <row r="38" spans="2:25" x14ac:dyDescent="0.25">
      <c r="X38" s="21">
        <f t="shared" si="1"/>
        <v>512</v>
      </c>
      <c r="Y38" s="23">
        <f t="shared" si="0"/>
        <v>0.79103999999999997</v>
      </c>
    </row>
    <row r="39" spans="2:25" x14ac:dyDescent="0.25">
      <c r="X39" s="21">
        <f t="shared" si="1"/>
        <v>528</v>
      </c>
      <c r="Y39" s="23">
        <f t="shared" si="0"/>
        <v>0.81575999999999993</v>
      </c>
    </row>
    <row r="40" spans="2:25" x14ac:dyDescent="0.25">
      <c r="X40" s="21">
        <f t="shared" si="1"/>
        <v>544</v>
      </c>
      <c r="Y40" s="23">
        <f t="shared" si="0"/>
        <v>0.84048</v>
      </c>
    </row>
    <row r="41" spans="2:25" x14ac:dyDescent="0.25">
      <c r="X41" s="21">
        <f t="shared" si="1"/>
        <v>560</v>
      </c>
      <c r="Y41" s="23">
        <f t="shared" si="0"/>
        <v>0.86519999999999997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576</v>
      </c>
      <c r="Y42" s="23">
        <f t="shared" si="0"/>
        <v>0.88991999999999993</v>
      </c>
    </row>
    <row r="43" spans="2:25" x14ac:dyDescent="0.25">
      <c r="X43" s="21">
        <f t="shared" si="1"/>
        <v>592</v>
      </c>
      <c r="Y43" s="23">
        <f t="shared" si="0"/>
        <v>0.91464000000000001</v>
      </c>
    </row>
    <row r="44" spans="2:25" x14ac:dyDescent="0.25">
      <c r="X44" s="21">
        <f t="shared" si="1"/>
        <v>608</v>
      </c>
      <c r="Y44" s="23">
        <f t="shared" si="0"/>
        <v>0.93935999999999997</v>
      </c>
    </row>
    <row r="45" spans="2:25" x14ac:dyDescent="0.25">
      <c r="X45" s="21">
        <f t="shared" si="1"/>
        <v>624</v>
      </c>
      <c r="Y45" s="23">
        <f t="shared" si="0"/>
        <v>0.96407999999999994</v>
      </c>
    </row>
    <row r="46" spans="2:25" x14ac:dyDescent="0.25">
      <c r="X46" s="21">
        <f t="shared" si="1"/>
        <v>640</v>
      </c>
      <c r="Y46" s="23">
        <f t="shared" si="0"/>
        <v>0.9887999999999999</v>
      </c>
    </row>
    <row r="47" spans="2:25" x14ac:dyDescent="0.25">
      <c r="X47" s="21">
        <f t="shared" si="1"/>
        <v>656</v>
      </c>
      <c r="Y47" s="23">
        <f t="shared" si="0"/>
        <v>1.01352</v>
      </c>
    </row>
    <row r="48" spans="2:25" x14ac:dyDescent="0.25">
      <c r="X48" s="21">
        <f t="shared" si="1"/>
        <v>672</v>
      </c>
      <c r="Y48" s="23">
        <f t="shared" si="0"/>
        <v>1.0382400000000001</v>
      </c>
    </row>
    <row r="49" spans="24:25" x14ac:dyDescent="0.25">
      <c r="X49" s="21">
        <f t="shared" si="1"/>
        <v>688</v>
      </c>
      <c r="Y49" s="23">
        <f t="shared" si="0"/>
        <v>1.0629599999999999</v>
      </c>
    </row>
    <row r="50" spans="24:25" x14ac:dyDescent="0.25">
      <c r="X50" s="21">
        <f t="shared" si="1"/>
        <v>704</v>
      </c>
      <c r="Y50" s="23">
        <f t="shared" si="0"/>
        <v>1.08768</v>
      </c>
    </row>
    <row r="51" spans="24:25" x14ac:dyDescent="0.25">
      <c r="X51" s="21">
        <f t="shared" si="1"/>
        <v>720</v>
      </c>
      <c r="Y51" s="23">
        <f t="shared" si="0"/>
        <v>1.1124000000000001</v>
      </c>
    </row>
    <row r="52" spans="24:25" x14ac:dyDescent="0.25">
      <c r="X52" s="21">
        <f t="shared" si="1"/>
        <v>736</v>
      </c>
      <c r="Y52" s="23">
        <f t="shared" si="0"/>
        <v>1.1371199999999999</v>
      </c>
    </row>
    <row r="53" spans="24:25" x14ac:dyDescent="0.25">
      <c r="X53" s="21">
        <f t="shared" si="1"/>
        <v>752</v>
      </c>
      <c r="Y53" s="23">
        <f t="shared" si="0"/>
        <v>1.16184</v>
      </c>
    </row>
    <row r="54" spans="24:25" x14ac:dyDescent="0.25">
      <c r="X54" s="21">
        <f t="shared" si="1"/>
        <v>768</v>
      </c>
      <c r="Y54" s="23">
        <f t="shared" si="0"/>
        <v>1.1865600000000001</v>
      </c>
    </row>
    <row r="55" spans="24:25" x14ac:dyDescent="0.25">
      <c r="X55" s="21">
        <f t="shared" si="1"/>
        <v>784</v>
      </c>
      <c r="Y55" s="23">
        <f t="shared" si="0"/>
        <v>1.2112799999999999</v>
      </c>
    </row>
    <row r="56" spans="24:25" x14ac:dyDescent="0.25">
      <c r="X56" s="21">
        <f t="shared" si="1"/>
        <v>800</v>
      </c>
      <c r="Y56" s="23">
        <f t="shared" si="0"/>
        <v>1.236</v>
      </c>
    </row>
    <row r="57" spans="24:25" x14ac:dyDescent="0.25">
      <c r="X57" s="21">
        <f t="shared" si="1"/>
        <v>816</v>
      </c>
      <c r="Y57" s="23">
        <f t="shared" si="0"/>
        <v>1.2607199999999998</v>
      </c>
    </row>
    <row r="58" spans="24:25" x14ac:dyDescent="0.25">
      <c r="X58" s="21">
        <f t="shared" si="1"/>
        <v>832</v>
      </c>
      <c r="Y58" s="23">
        <f t="shared" si="0"/>
        <v>1.2854399999999999</v>
      </c>
    </row>
    <row r="59" spans="24:25" x14ac:dyDescent="0.25">
      <c r="X59" s="21">
        <f t="shared" si="1"/>
        <v>848</v>
      </c>
      <c r="Y59" s="23">
        <f t="shared" si="0"/>
        <v>1.31016</v>
      </c>
    </row>
    <row r="60" spans="24:25" x14ac:dyDescent="0.25">
      <c r="X60" s="21">
        <f t="shared" si="1"/>
        <v>864</v>
      </c>
      <c r="Y60" s="23">
        <f t="shared" si="0"/>
        <v>1.3348799999999998</v>
      </c>
    </row>
    <row r="61" spans="24:25" x14ac:dyDescent="0.25">
      <c r="X61" s="21">
        <f t="shared" si="1"/>
        <v>880</v>
      </c>
      <c r="Y61" s="23">
        <f t="shared" si="0"/>
        <v>1.3595999999999999</v>
      </c>
    </row>
    <row r="62" spans="24:25" x14ac:dyDescent="0.25">
      <c r="X62" s="21">
        <f t="shared" si="1"/>
        <v>896</v>
      </c>
      <c r="Y62" s="23">
        <f t="shared" si="0"/>
        <v>1.38432</v>
      </c>
    </row>
    <row r="63" spans="24:25" x14ac:dyDescent="0.25">
      <c r="X63" s="21">
        <f t="shared" si="1"/>
        <v>912</v>
      </c>
      <c r="Y63" s="23">
        <f t="shared" si="0"/>
        <v>1.4090399999999998</v>
      </c>
    </row>
    <row r="64" spans="24:25" x14ac:dyDescent="0.25">
      <c r="X64" s="21">
        <f t="shared" si="1"/>
        <v>928</v>
      </c>
      <c r="Y64" s="23">
        <f t="shared" si="0"/>
        <v>1.4337599999999999</v>
      </c>
    </row>
    <row r="65" spans="24:25" x14ac:dyDescent="0.25">
      <c r="X65" s="21">
        <f t="shared" si="1"/>
        <v>944</v>
      </c>
      <c r="Y65" s="23">
        <f t="shared" si="0"/>
        <v>1.45848</v>
      </c>
    </row>
    <row r="66" spans="24:25" x14ac:dyDescent="0.25">
      <c r="X66" s="21">
        <f t="shared" si="1"/>
        <v>960</v>
      </c>
      <c r="Y66" s="23">
        <f t="shared" si="0"/>
        <v>1.4831999999999999</v>
      </c>
    </row>
    <row r="67" spans="24:25" x14ac:dyDescent="0.25">
      <c r="X67" s="21">
        <f t="shared" si="1"/>
        <v>976</v>
      </c>
      <c r="Y67" s="23">
        <f t="shared" si="0"/>
        <v>1.5079199999999999</v>
      </c>
    </row>
    <row r="68" spans="24:25" x14ac:dyDescent="0.25">
      <c r="X68" s="21">
        <f t="shared" si="1"/>
        <v>992</v>
      </c>
      <c r="Y68" s="23">
        <f t="shared" si="0"/>
        <v>1.53264</v>
      </c>
    </row>
    <row r="69" spans="24:25" x14ac:dyDescent="0.25">
      <c r="X69" s="21">
        <f t="shared" si="1"/>
        <v>1008</v>
      </c>
      <c r="Y69" s="23">
        <f t="shared" si="0"/>
        <v>1.5573599999999999</v>
      </c>
    </row>
    <row r="70" spans="24:25" x14ac:dyDescent="0.25">
      <c r="X70" s="21">
        <f t="shared" si="1"/>
        <v>1024</v>
      </c>
      <c r="Y70" s="23">
        <f t="shared" ref="Y70:Y133" si="4">IF($K$24&gt;0,IF(X70&lt;$K$21,$K$20*X70,IF(X70&lt;$K$24,($K$22*X70)+$K$23,($K$25*X70)+$K$26)),IF(X70&lt;$K$21,$K$20*X70,($K$22*X70)+$K$23))</f>
        <v>1.5820799999999999</v>
      </c>
    </row>
    <row r="71" spans="24:25" x14ac:dyDescent="0.25">
      <c r="X71" s="21">
        <f t="shared" ref="X71:X134" si="5">X70+$AC$5</f>
        <v>1040</v>
      </c>
      <c r="Y71" s="23">
        <f t="shared" si="4"/>
        <v>1.6068</v>
      </c>
    </row>
    <row r="72" spans="24:25" x14ac:dyDescent="0.25">
      <c r="X72" s="21">
        <f t="shared" si="5"/>
        <v>1056</v>
      </c>
      <c r="Y72" s="23">
        <f t="shared" si="4"/>
        <v>1.6315199999999999</v>
      </c>
    </row>
    <row r="73" spans="24:25" x14ac:dyDescent="0.25">
      <c r="X73" s="21">
        <f t="shared" si="5"/>
        <v>1072</v>
      </c>
      <c r="Y73" s="23">
        <f t="shared" si="4"/>
        <v>1.6562399999999999</v>
      </c>
    </row>
    <row r="74" spans="24:25" x14ac:dyDescent="0.25">
      <c r="X74" s="21">
        <f t="shared" si="5"/>
        <v>1088</v>
      </c>
      <c r="Y74" s="23">
        <f t="shared" si="4"/>
        <v>1.68096</v>
      </c>
    </row>
    <row r="75" spans="24:25" x14ac:dyDescent="0.25">
      <c r="X75" s="21">
        <f t="shared" si="5"/>
        <v>1104</v>
      </c>
      <c r="Y75" s="23">
        <f t="shared" si="4"/>
        <v>1.7056799999999999</v>
      </c>
    </row>
    <row r="76" spans="24:25" x14ac:dyDescent="0.25">
      <c r="X76" s="21">
        <f t="shared" si="5"/>
        <v>1120</v>
      </c>
      <c r="Y76" s="23">
        <f t="shared" si="4"/>
        <v>1.7303999999999999</v>
      </c>
    </row>
    <row r="77" spans="24:25" x14ac:dyDescent="0.25">
      <c r="X77" s="21">
        <f t="shared" si="5"/>
        <v>1136</v>
      </c>
      <c r="Y77" s="23">
        <f t="shared" si="4"/>
        <v>1.75512</v>
      </c>
    </row>
    <row r="78" spans="24:25" x14ac:dyDescent="0.25">
      <c r="X78" s="21">
        <f t="shared" si="5"/>
        <v>1152</v>
      </c>
      <c r="Y78" s="23">
        <f t="shared" si="4"/>
        <v>1.7798399999999999</v>
      </c>
    </row>
    <row r="79" spans="24:25" x14ac:dyDescent="0.25">
      <c r="X79" s="21">
        <f t="shared" si="5"/>
        <v>1168</v>
      </c>
      <c r="Y79" s="23">
        <f t="shared" si="4"/>
        <v>1.8045599999999999</v>
      </c>
    </row>
    <row r="80" spans="24:25" x14ac:dyDescent="0.25">
      <c r="X80" s="21">
        <f t="shared" si="5"/>
        <v>1184</v>
      </c>
      <c r="Y80" s="23">
        <f t="shared" si="4"/>
        <v>1.82928</v>
      </c>
    </row>
    <row r="81" spans="24:25" x14ac:dyDescent="0.25">
      <c r="X81" s="21">
        <f t="shared" si="5"/>
        <v>1200</v>
      </c>
      <c r="Y81" s="23">
        <f t="shared" si="4"/>
        <v>1.8539999999999999</v>
      </c>
    </row>
    <row r="82" spans="24:25" x14ac:dyDescent="0.25">
      <c r="X82" s="21">
        <f t="shared" si="5"/>
        <v>1216</v>
      </c>
      <c r="Y82" s="23">
        <f t="shared" si="4"/>
        <v>1.8787199999999999</v>
      </c>
    </row>
    <row r="83" spans="24:25" x14ac:dyDescent="0.25">
      <c r="X83" s="21">
        <f t="shared" si="5"/>
        <v>1232</v>
      </c>
      <c r="Y83" s="23">
        <f t="shared" si="4"/>
        <v>1.90344</v>
      </c>
    </row>
    <row r="84" spans="24:25" x14ac:dyDescent="0.25">
      <c r="X84" s="21">
        <f t="shared" si="5"/>
        <v>1248</v>
      </c>
      <c r="Y84" s="23">
        <f t="shared" si="4"/>
        <v>1.9281599999999999</v>
      </c>
    </row>
    <row r="85" spans="24:25" x14ac:dyDescent="0.25">
      <c r="X85" s="21">
        <f t="shared" si="5"/>
        <v>1264</v>
      </c>
      <c r="Y85" s="23">
        <f t="shared" si="4"/>
        <v>1.9528799999999999</v>
      </c>
    </row>
    <row r="86" spans="24:25" x14ac:dyDescent="0.25">
      <c r="X86" s="21">
        <f t="shared" si="5"/>
        <v>1280</v>
      </c>
      <c r="Y86" s="23">
        <f t="shared" si="4"/>
        <v>1.9775999999999998</v>
      </c>
    </row>
    <row r="87" spans="24:25" x14ac:dyDescent="0.25">
      <c r="X87" s="21">
        <f t="shared" si="5"/>
        <v>1296</v>
      </c>
      <c r="Y87" s="23">
        <f t="shared" si="4"/>
        <v>2.0023200000000001</v>
      </c>
    </row>
    <row r="88" spans="24:25" x14ac:dyDescent="0.25">
      <c r="X88" s="21">
        <f t="shared" si="5"/>
        <v>1312</v>
      </c>
      <c r="Y88" s="23">
        <f t="shared" si="4"/>
        <v>2.02704</v>
      </c>
    </row>
    <row r="89" spans="24:25" x14ac:dyDescent="0.25">
      <c r="X89" s="21">
        <f t="shared" si="5"/>
        <v>1328</v>
      </c>
      <c r="Y89" s="23">
        <f t="shared" si="4"/>
        <v>2.0517599999999998</v>
      </c>
    </row>
    <row r="90" spans="24:25" x14ac:dyDescent="0.25">
      <c r="X90" s="21">
        <f t="shared" si="5"/>
        <v>1344</v>
      </c>
      <c r="Y90" s="23">
        <f t="shared" si="4"/>
        <v>2.0764800000000001</v>
      </c>
    </row>
    <row r="91" spans="24:25" x14ac:dyDescent="0.25">
      <c r="X91" s="21">
        <f t="shared" si="5"/>
        <v>1360</v>
      </c>
      <c r="Y91" s="23">
        <f t="shared" si="4"/>
        <v>2.1012</v>
      </c>
    </row>
    <row r="92" spans="24:25" x14ac:dyDescent="0.25">
      <c r="X92" s="21">
        <f t="shared" si="5"/>
        <v>1376</v>
      </c>
      <c r="Y92" s="23">
        <f t="shared" si="4"/>
        <v>2.1259199999999998</v>
      </c>
    </row>
    <row r="93" spans="24:25" x14ac:dyDescent="0.25">
      <c r="X93" s="21">
        <f t="shared" si="5"/>
        <v>1392</v>
      </c>
      <c r="Y93" s="23">
        <f t="shared" si="4"/>
        <v>2.1506400000000001</v>
      </c>
    </row>
    <row r="94" spans="24:25" x14ac:dyDescent="0.25">
      <c r="X94" s="21">
        <f t="shared" si="5"/>
        <v>1408</v>
      </c>
      <c r="Y94" s="23">
        <f t="shared" si="4"/>
        <v>2.17536</v>
      </c>
    </row>
    <row r="95" spans="24:25" x14ac:dyDescent="0.25">
      <c r="X95" s="21">
        <f t="shared" si="5"/>
        <v>1424</v>
      </c>
      <c r="Y95" s="23">
        <f t="shared" si="4"/>
        <v>2.2000799999999998</v>
      </c>
    </row>
    <row r="96" spans="24:25" x14ac:dyDescent="0.25">
      <c r="X96" s="21">
        <f t="shared" si="5"/>
        <v>1440</v>
      </c>
      <c r="Y96" s="23">
        <f t="shared" si="4"/>
        <v>2.2248000000000001</v>
      </c>
    </row>
    <row r="97" spans="24:25" x14ac:dyDescent="0.25">
      <c r="X97" s="21">
        <f t="shared" si="5"/>
        <v>1456</v>
      </c>
      <c r="Y97" s="23">
        <f t="shared" si="4"/>
        <v>2.24952</v>
      </c>
    </row>
    <row r="98" spans="24:25" x14ac:dyDescent="0.25">
      <c r="X98" s="21">
        <f t="shared" si="5"/>
        <v>1472</v>
      </c>
      <c r="Y98" s="23">
        <f t="shared" si="4"/>
        <v>2.2742399999999998</v>
      </c>
    </row>
    <row r="99" spans="24:25" x14ac:dyDescent="0.25">
      <c r="X99" s="21">
        <f t="shared" si="5"/>
        <v>1488</v>
      </c>
      <c r="Y99" s="23">
        <f t="shared" si="4"/>
        <v>2.2989600000000001</v>
      </c>
    </row>
    <row r="100" spans="24:25" x14ac:dyDescent="0.25">
      <c r="X100" s="21">
        <f t="shared" si="5"/>
        <v>1504</v>
      </c>
      <c r="Y100" s="23">
        <f t="shared" si="4"/>
        <v>2.32368</v>
      </c>
    </row>
    <row r="101" spans="24:25" x14ac:dyDescent="0.25">
      <c r="X101" s="21">
        <f t="shared" si="5"/>
        <v>1520</v>
      </c>
      <c r="Y101" s="23">
        <f t="shared" si="4"/>
        <v>2.3483999999999998</v>
      </c>
    </row>
    <row r="102" spans="24:25" x14ac:dyDescent="0.25">
      <c r="X102" s="21">
        <f t="shared" si="5"/>
        <v>1536</v>
      </c>
      <c r="Y102" s="23">
        <f t="shared" si="4"/>
        <v>2.3731200000000001</v>
      </c>
    </row>
    <row r="103" spans="24:25" x14ac:dyDescent="0.25">
      <c r="X103" s="21">
        <f t="shared" si="5"/>
        <v>1552</v>
      </c>
      <c r="Y103" s="23">
        <f t="shared" si="4"/>
        <v>2.39784</v>
      </c>
    </row>
    <row r="104" spans="24:25" x14ac:dyDescent="0.25">
      <c r="X104" s="21">
        <f t="shared" si="5"/>
        <v>1568</v>
      </c>
      <c r="Y104" s="23">
        <f t="shared" si="4"/>
        <v>2.4225599999999998</v>
      </c>
    </row>
    <row r="105" spans="24:25" x14ac:dyDescent="0.25">
      <c r="X105" s="21">
        <f t="shared" si="5"/>
        <v>1584</v>
      </c>
      <c r="Y105" s="23">
        <f t="shared" si="4"/>
        <v>2.4472799999999997</v>
      </c>
    </row>
    <row r="106" spans="24:25" x14ac:dyDescent="0.25">
      <c r="X106" s="21">
        <f t="shared" si="5"/>
        <v>1600</v>
      </c>
      <c r="Y106" s="23">
        <f t="shared" si="4"/>
        <v>2.472</v>
      </c>
    </row>
    <row r="107" spans="24:25" x14ac:dyDescent="0.25">
      <c r="X107" s="21">
        <f t="shared" si="5"/>
        <v>1616</v>
      </c>
      <c r="Y107" s="23">
        <f t="shared" si="4"/>
        <v>2.4967199999999998</v>
      </c>
    </row>
    <row r="108" spans="24:25" x14ac:dyDescent="0.25">
      <c r="X108" s="21">
        <f t="shared" si="5"/>
        <v>1632</v>
      </c>
      <c r="Y108" s="23">
        <f t="shared" si="4"/>
        <v>2.5214399999999997</v>
      </c>
    </row>
    <row r="109" spans="24:25" x14ac:dyDescent="0.25">
      <c r="X109" s="21">
        <f t="shared" si="5"/>
        <v>1648</v>
      </c>
      <c r="Y109" s="23">
        <f t="shared" si="4"/>
        <v>2.54616</v>
      </c>
    </row>
    <row r="110" spans="24:25" x14ac:dyDescent="0.25">
      <c r="X110" s="21">
        <f t="shared" si="5"/>
        <v>1664</v>
      </c>
      <c r="Y110" s="23">
        <f t="shared" si="4"/>
        <v>2.5708799999999998</v>
      </c>
    </row>
    <row r="111" spans="24:25" x14ac:dyDescent="0.25">
      <c r="X111" s="21">
        <f t="shared" si="5"/>
        <v>1680</v>
      </c>
      <c r="Y111" s="23">
        <f t="shared" si="4"/>
        <v>2.5955999999999997</v>
      </c>
    </row>
    <row r="112" spans="24:25" x14ac:dyDescent="0.25">
      <c r="X112" s="21">
        <f t="shared" si="5"/>
        <v>1696</v>
      </c>
      <c r="Y112" s="23">
        <f t="shared" si="4"/>
        <v>2.62032</v>
      </c>
    </row>
    <row r="113" spans="24:25" x14ac:dyDescent="0.25">
      <c r="X113" s="21">
        <f t="shared" si="5"/>
        <v>1712</v>
      </c>
      <c r="Y113" s="23">
        <f t="shared" si="4"/>
        <v>2.6450399999999998</v>
      </c>
    </row>
    <row r="114" spans="24:25" x14ac:dyDescent="0.25">
      <c r="X114" s="21">
        <f t="shared" si="5"/>
        <v>1728</v>
      </c>
      <c r="Y114" s="23">
        <f t="shared" si="4"/>
        <v>2.6697599999999997</v>
      </c>
    </row>
    <row r="115" spans="24:25" x14ac:dyDescent="0.25">
      <c r="X115" s="21">
        <f t="shared" si="5"/>
        <v>1744</v>
      </c>
      <c r="Y115" s="23">
        <f t="shared" si="4"/>
        <v>5.9715679999999995</v>
      </c>
    </row>
    <row r="116" spans="24:25" x14ac:dyDescent="0.25">
      <c r="X116" s="21">
        <f t="shared" si="5"/>
        <v>1760</v>
      </c>
      <c r="Y116" s="23">
        <f t="shared" si="4"/>
        <v>6.0167199999999994</v>
      </c>
    </row>
    <row r="117" spans="24:25" x14ac:dyDescent="0.25">
      <c r="X117" s="21">
        <f t="shared" si="5"/>
        <v>1776</v>
      </c>
      <c r="Y117" s="23">
        <f t="shared" si="4"/>
        <v>6.0618719999999993</v>
      </c>
    </row>
    <row r="118" spans="24:25" x14ac:dyDescent="0.25">
      <c r="X118" s="21">
        <f t="shared" si="5"/>
        <v>1792</v>
      </c>
      <c r="Y118" s="23">
        <f t="shared" si="4"/>
        <v>6.107024</v>
      </c>
    </row>
    <row r="119" spans="24:25" x14ac:dyDescent="0.25">
      <c r="X119" s="21">
        <f t="shared" si="5"/>
        <v>1808</v>
      </c>
      <c r="Y119" s="23">
        <f t="shared" si="4"/>
        <v>6.1521759999999999</v>
      </c>
    </row>
    <row r="120" spans="24:25" x14ac:dyDescent="0.25">
      <c r="X120" s="21">
        <f t="shared" si="5"/>
        <v>1824</v>
      </c>
      <c r="Y120" s="23">
        <f t="shared" si="4"/>
        <v>6.1973279999999997</v>
      </c>
    </row>
    <row r="121" spans="24:25" x14ac:dyDescent="0.25">
      <c r="X121" s="21">
        <f t="shared" si="5"/>
        <v>1840</v>
      </c>
      <c r="Y121" s="23">
        <f t="shared" si="4"/>
        <v>6.2424799999999996</v>
      </c>
    </row>
    <row r="122" spans="24:25" x14ac:dyDescent="0.25">
      <c r="X122" s="21">
        <f t="shared" si="5"/>
        <v>1856</v>
      </c>
      <c r="Y122" s="23">
        <f t="shared" si="4"/>
        <v>6.2876319999999994</v>
      </c>
    </row>
    <row r="123" spans="24:25" x14ac:dyDescent="0.25">
      <c r="X123" s="21">
        <f t="shared" si="5"/>
        <v>1872</v>
      </c>
      <c r="Y123" s="23">
        <f t="shared" si="4"/>
        <v>6.3327839999999993</v>
      </c>
    </row>
    <row r="124" spans="24:25" x14ac:dyDescent="0.25">
      <c r="X124" s="21">
        <f t="shared" si="5"/>
        <v>1888</v>
      </c>
      <c r="Y124" s="23">
        <f t="shared" si="4"/>
        <v>6.3779359999999992</v>
      </c>
    </row>
    <row r="125" spans="24:25" x14ac:dyDescent="0.25">
      <c r="X125" s="21">
        <f t="shared" si="5"/>
        <v>1904</v>
      </c>
      <c r="Y125" s="23">
        <f t="shared" si="4"/>
        <v>6.4230879999999999</v>
      </c>
    </row>
    <row r="126" spans="24:25" x14ac:dyDescent="0.25">
      <c r="X126" s="21">
        <f t="shared" si="5"/>
        <v>1920</v>
      </c>
      <c r="Y126" s="23">
        <f t="shared" si="4"/>
        <v>6.4682399999999998</v>
      </c>
    </row>
    <row r="127" spans="24:25" x14ac:dyDescent="0.25">
      <c r="X127" s="21">
        <f t="shared" si="5"/>
        <v>1936</v>
      </c>
      <c r="Y127" s="23">
        <f t="shared" si="4"/>
        <v>6.5133919999999996</v>
      </c>
    </row>
    <row r="128" spans="24:25" x14ac:dyDescent="0.25">
      <c r="X128" s="21">
        <f t="shared" si="5"/>
        <v>1952</v>
      </c>
      <c r="Y128" s="23">
        <f t="shared" si="4"/>
        <v>6.5585439999999995</v>
      </c>
    </row>
    <row r="129" spans="24:25" x14ac:dyDescent="0.25">
      <c r="X129" s="21">
        <f t="shared" si="5"/>
        <v>1968</v>
      </c>
      <c r="Y129" s="23">
        <f t="shared" si="4"/>
        <v>6.6036959999999993</v>
      </c>
    </row>
    <row r="130" spans="24:25" x14ac:dyDescent="0.25">
      <c r="X130" s="21">
        <f t="shared" si="5"/>
        <v>1984</v>
      </c>
      <c r="Y130" s="23">
        <f t="shared" si="4"/>
        <v>6.6488479999999992</v>
      </c>
    </row>
    <row r="131" spans="24:25" x14ac:dyDescent="0.25">
      <c r="X131" s="21">
        <f t="shared" si="5"/>
        <v>2000</v>
      </c>
      <c r="Y131" s="23">
        <f t="shared" si="4"/>
        <v>6.694</v>
      </c>
    </row>
    <row r="132" spans="24:25" x14ac:dyDescent="0.25">
      <c r="X132" s="21">
        <f t="shared" si="5"/>
        <v>2016</v>
      </c>
      <c r="Y132" s="23">
        <f t="shared" si="4"/>
        <v>6.7391519999999998</v>
      </c>
    </row>
    <row r="133" spans="24:25" x14ac:dyDescent="0.25">
      <c r="X133" s="21">
        <f t="shared" si="5"/>
        <v>2032</v>
      </c>
      <c r="Y133" s="23">
        <f t="shared" si="4"/>
        <v>6.7843039999999997</v>
      </c>
    </row>
    <row r="134" spans="24:25" x14ac:dyDescent="0.25">
      <c r="X134" s="21">
        <f t="shared" si="5"/>
        <v>2048</v>
      </c>
      <c r="Y134" s="23">
        <f t="shared" ref="Y134:Y197" si="6">IF($K$24&gt;0,IF(X134&lt;$K$21,$K$20*X134,IF(X134&lt;$K$24,($K$22*X134)+$K$23,($K$25*X134)+$K$26)),IF(X134&lt;$K$21,$K$20*X134,($K$22*X134)+$K$23))</f>
        <v>6.8294559999999995</v>
      </c>
    </row>
    <row r="135" spans="24:25" x14ac:dyDescent="0.25">
      <c r="X135" s="21">
        <f t="shared" ref="X135:X198" si="7">X134+$AC$5</f>
        <v>2064</v>
      </c>
      <c r="Y135" s="23">
        <f t="shared" si="6"/>
        <v>6.8746079999999994</v>
      </c>
    </row>
    <row r="136" spans="24:25" x14ac:dyDescent="0.25">
      <c r="X136" s="21">
        <f t="shared" si="7"/>
        <v>2080</v>
      </c>
      <c r="Y136" s="23">
        <f t="shared" si="6"/>
        <v>6.9197599999999992</v>
      </c>
    </row>
    <row r="137" spans="24:25" x14ac:dyDescent="0.25">
      <c r="X137" s="21">
        <f t="shared" si="7"/>
        <v>2096</v>
      </c>
      <c r="Y137" s="23">
        <f t="shared" si="6"/>
        <v>6.9649119999999991</v>
      </c>
    </row>
    <row r="138" spans="24:25" x14ac:dyDescent="0.25">
      <c r="X138" s="21">
        <f t="shared" si="7"/>
        <v>2112</v>
      </c>
      <c r="Y138" s="23">
        <f t="shared" si="6"/>
        <v>7.0100639999999999</v>
      </c>
    </row>
    <row r="139" spans="24:25" x14ac:dyDescent="0.25">
      <c r="X139" s="21">
        <f t="shared" si="7"/>
        <v>2128</v>
      </c>
      <c r="Y139" s="23">
        <f t="shared" si="6"/>
        <v>7.0552159999999997</v>
      </c>
    </row>
    <row r="140" spans="24:25" x14ac:dyDescent="0.25">
      <c r="X140" s="21">
        <f t="shared" si="7"/>
        <v>2144</v>
      </c>
      <c r="Y140" s="23">
        <f t="shared" si="6"/>
        <v>7.1003679999999996</v>
      </c>
    </row>
    <row r="141" spans="24:25" x14ac:dyDescent="0.25">
      <c r="X141" s="21">
        <f t="shared" si="7"/>
        <v>2160</v>
      </c>
      <c r="Y141" s="23">
        <f t="shared" si="6"/>
        <v>7.1455199999999994</v>
      </c>
    </row>
    <row r="142" spans="24:25" x14ac:dyDescent="0.25">
      <c r="X142" s="21">
        <f t="shared" si="7"/>
        <v>2176</v>
      </c>
      <c r="Y142" s="23">
        <f t="shared" si="6"/>
        <v>7.1906719999999993</v>
      </c>
    </row>
    <row r="143" spans="24:25" x14ac:dyDescent="0.25">
      <c r="X143" s="21">
        <f t="shared" si="7"/>
        <v>2192</v>
      </c>
      <c r="Y143" s="23">
        <f t="shared" si="6"/>
        <v>7.2358239999999991</v>
      </c>
    </row>
    <row r="144" spans="24:25" x14ac:dyDescent="0.25">
      <c r="X144" s="21">
        <f t="shared" si="7"/>
        <v>2208</v>
      </c>
      <c r="Y144" s="23">
        <f t="shared" si="6"/>
        <v>7.2809759999999999</v>
      </c>
    </row>
    <row r="145" spans="24:25" x14ac:dyDescent="0.25">
      <c r="X145" s="21">
        <f t="shared" si="7"/>
        <v>2224</v>
      </c>
      <c r="Y145" s="23">
        <f t="shared" si="6"/>
        <v>7.3261279999999998</v>
      </c>
    </row>
    <row r="146" spans="24:25" x14ac:dyDescent="0.25">
      <c r="X146" s="21">
        <f t="shared" si="7"/>
        <v>2240</v>
      </c>
      <c r="Y146" s="23">
        <f t="shared" si="6"/>
        <v>7.3712799999999996</v>
      </c>
    </row>
    <row r="147" spans="24:25" x14ac:dyDescent="0.25">
      <c r="X147" s="21">
        <f t="shared" si="7"/>
        <v>2256</v>
      </c>
      <c r="Y147" s="23">
        <f t="shared" si="6"/>
        <v>7.4164319999999995</v>
      </c>
    </row>
    <row r="148" spans="24:25" x14ac:dyDescent="0.25">
      <c r="X148" s="21">
        <f t="shared" si="7"/>
        <v>2272</v>
      </c>
      <c r="Y148" s="23">
        <f t="shared" si="6"/>
        <v>7.4615839999999993</v>
      </c>
    </row>
    <row r="149" spans="24:25" x14ac:dyDescent="0.25">
      <c r="X149" s="21">
        <f t="shared" si="7"/>
        <v>2288</v>
      </c>
      <c r="Y149" s="23">
        <f t="shared" si="6"/>
        <v>7.5067359999999992</v>
      </c>
    </row>
    <row r="150" spans="24:25" x14ac:dyDescent="0.25">
      <c r="X150" s="21">
        <f t="shared" si="7"/>
        <v>2304</v>
      </c>
      <c r="Y150" s="23">
        <f t="shared" si="6"/>
        <v>7.551887999999999</v>
      </c>
    </row>
    <row r="151" spans="24:25" x14ac:dyDescent="0.25">
      <c r="X151" s="21">
        <f t="shared" si="7"/>
        <v>2320</v>
      </c>
      <c r="Y151" s="23">
        <f t="shared" si="6"/>
        <v>7.5970399999999998</v>
      </c>
    </row>
    <row r="152" spans="24:25" x14ac:dyDescent="0.25">
      <c r="X152" s="21">
        <f t="shared" si="7"/>
        <v>2336</v>
      </c>
      <c r="Y152" s="23">
        <f t="shared" si="6"/>
        <v>7.6421919999999997</v>
      </c>
    </row>
    <row r="153" spans="24:25" x14ac:dyDescent="0.25">
      <c r="X153" s="21">
        <f t="shared" si="7"/>
        <v>2352</v>
      </c>
      <c r="Y153" s="23">
        <f t="shared" si="6"/>
        <v>7.6873439999999995</v>
      </c>
    </row>
    <row r="154" spans="24:25" x14ac:dyDescent="0.25">
      <c r="X154" s="21">
        <f t="shared" si="7"/>
        <v>2368</v>
      </c>
      <c r="Y154" s="23">
        <f t="shared" si="6"/>
        <v>7.7324959999999994</v>
      </c>
    </row>
    <row r="155" spans="24:25" x14ac:dyDescent="0.25">
      <c r="X155" s="21">
        <f t="shared" si="7"/>
        <v>2384</v>
      </c>
      <c r="Y155" s="23">
        <f t="shared" si="6"/>
        <v>7.7776479999999992</v>
      </c>
    </row>
    <row r="156" spans="24:25" x14ac:dyDescent="0.25">
      <c r="X156" s="21">
        <f t="shared" si="7"/>
        <v>2400</v>
      </c>
      <c r="Y156" s="23">
        <f t="shared" si="6"/>
        <v>7.8227999999999991</v>
      </c>
    </row>
    <row r="157" spans="24:25" x14ac:dyDescent="0.25">
      <c r="X157" s="21">
        <f t="shared" si="7"/>
        <v>2416</v>
      </c>
      <c r="Y157" s="23">
        <f t="shared" si="6"/>
        <v>7.8679519999999998</v>
      </c>
    </row>
    <row r="158" spans="24:25" x14ac:dyDescent="0.25">
      <c r="X158" s="21">
        <f t="shared" si="7"/>
        <v>2432</v>
      </c>
      <c r="Y158" s="23">
        <f t="shared" si="6"/>
        <v>7.9131039999999997</v>
      </c>
    </row>
    <row r="159" spans="24:25" x14ac:dyDescent="0.25">
      <c r="X159" s="21">
        <f t="shared" si="7"/>
        <v>2448</v>
      </c>
      <c r="Y159" s="23">
        <f t="shared" si="6"/>
        <v>7.9582559999999996</v>
      </c>
    </row>
    <row r="160" spans="24:25" x14ac:dyDescent="0.25">
      <c r="X160" s="21">
        <f t="shared" si="7"/>
        <v>2464</v>
      </c>
      <c r="Y160" s="23">
        <f t="shared" si="6"/>
        <v>8.0034080000000003</v>
      </c>
    </row>
    <row r="161" spans="24:25" x14ac:dyDescent="0.25">
      <c r="X161" s="21">
        <f t="shared" si="7"/>
        <v>2480</v>
      </c>
      <c r="Y161" s="23">
        <f t="shared" si="6"/>
        <v>8.0485600000000002</v>
      </c>
    </row>
    <row r="162" spans="24:25" x14ac:dyDescent="0.25">
      <c r="X162" s="21">
        <f t="shared" si="7"/>
        <v>2496</v>
      </c>
      <c r="Y162" s="23">
        <f t="shared" si="6"/>
        <v>8.093712</v>
      </c>
    </row>
    <row r="163" spans="24:25" x14ac:dyDescent="0.25">
      <c r="X163" s="21">
        <f t="shared" si="7"/>
        <v>2512</v>
      </c>
      <c r="Y163" s="23">
        <f t="shared" si="6"/>
        <v>8.1388639999999999</v>
      </c>
    </row>
    <row r="164" spans="24:25" x14ac:dyDescent="0.25">
      <c r="X164" s="21">
        <f t="shared" si="7"/>
        <v>2528</v>
      </c>
      <c r="Y164" s="23">
        <f t="shared" si="6"/>
        <v>8.1840159999999997</v>
      </c>
    </row>
    <row r="165" spans="24:25" x14ac:dyDescent="0.25">
      <c r="X165" s="21">
        <f t="shared" si="7"/>
        <v>2544</v>
      </c>
      <c r="Y165" s="23">
        <f t="shared" si="6"/>
        <v>8.2291679999999996</v>
      </c>
    </row>
    <row r="166" spans="24:25" x14ac:dyDescent="0.25">
      <c r="X166" s="21">
        <f t="shared" si="7"/>
        <v>2560</v>
      </c>
      <c r="Y166" s="23">
        <f t="shared" si="6"/>
        <v>8.2743199999999995</v>
      </c>
    </row>
    <row r="167" spans="24:25" x14ac:dyDescent="0.25">
      <c r="X167" s="21">
        <f t="shared" si="7"/>
        <v>2576</v>
      </c>
      <c r="Y167" s="23">
        <f t="shared" si="6"/>
        <v>8.3194719999999993</v>
      </c>
    </row>
    <row r="168" spans="24:25" x14ac:dyDescent="0.25">
      <c r="X168" s="21">
        <f t="shared" si="7"/>
        <v>2592</v>
      </c>
      <c r="Y168" s="23">
        <f t="shared" si="6"/>
        <v>8.3646239999999992</v>
      </c>
    </row>
    <row r="169" spans="24:25" x14ac:dyDescent="0.25">
      <c r="X169" s="21">
        <f t="shared" si="7"/>
        <v>2608</v>
      </c>
      <c r="Y169" s="23">
        <f t="shared" si="6"/>
        <v>8.409775999999999</v>
      </c>
    </row>
    <row r="170" spans="24:25" x14ac:dyDescent="0.25">
      <c r="X170" s="21">
        <f t="shared" si="7"/>
        <v>2624</v>
      </c>
      <c r="Y170" s="23">
        <f t="shared" si="6"/>
        <v>8.4549280000000007</v>
      </c>
    </row>
    <row r="171" spans="24:25" x14ac:dyDescent="0.25">
      <c r="X171" s="21">
        <f t="shared" si="7"/>
        <v>2640</v>
      </c>
      <c r="Y171" s="23">
        <f t="shared" si="6"/>
        <v>8.5000800000000005</v>
      </c>
    </row>
    <row r="172" spans="24:25" x14ac:dyDescent="0.25">
      <c r="X172" s="21">
        <f t="shared" si="7"/>
        <v>2656</v>
      </c>
      <c r="Y172" s="23">
        <f t="shared" si="6"/>
        <v>8.5452320000000004</v>
      </c>
    </row>
    <row r="173" spans="24:25" x14ac:dyDescent="0.25">
      <c r="X173" s="21">
        <f t="shared" si="7"/>
        <v>2672</v>
      </c>
      <c r="Y173" s="23">
        <f t="shared" si="6"/>
        <v>8.5903840000000002</v>
      </c>
    </row>
    <row r="174" spans="24:25" x14ac:dyDescent="0.25">
      <c r="X174" s="21">
        <f t="shared" si="7"/>
        <v>2688</v>
      </c>
      <c r="Y174" s="23">
        <f t="shared" si="6"/>
        <v>8.6355360000000001</v>
      </c>
    </row>
    <row r="175" spans="24:25" x14ac:dyDescent="0.25">
      <c r="X175" s="21">
        <f t="shared" si="7"/>
        <v>2704</v>
      </c>
      <c r="Y175" s="23">
        <f t="shared" si="6"/>
        <v>8.680688</v>
      </c>
    </row>
    <row r="176" spans="24:25" x14ac:dyDescent="0.25">
      <c r="X176" s="21">
        <f t="shared" si="7"/>
        <v>2720</v>
      </c>
      <c r="Y176" s="23">
        <f t="shared" si="6"/>
        <v>8.7258399999999998</v>
      </c>
    </row>
    <row r="177" spans="24:25" x14ac:dyDescent="0.25">
      <c r="X177" s="21">
        <f t="shared" si="7"/>
        <v>2736</v>
      </c>
      <c r="Y177" s="23">
        <f t="shared" si="6"/>
        <v>8.7709919999999997</v>
      </c>
    </row>
    <row r="178" spans="24:25" x14ac:dyDescent="0.25">
      <c r="X178" s="21">
        <f t="shared" si="7"/>
        <v>2752</v>
      </c>
      <c r="Y178" s="23">
        <f t="shared" si="6"/>
        <v>8.8161439999999995</v>
      </c>
    </row>
    <row r="179" spans="24:25" x14ac:dyDescent="0.25">
      <c r="X179" s="21">
        <f t="shared" si="7"/>
        <v>2768</v>
      </c>
      <c r="Y179" s="23">
        <f t="shared" si="6"/>
        <v>8.8612959999999994</v>
      </c>
    </row>
    <row r="180" spans="24:25" x14ac:dyDescent="0.25">
      <c r="X180" s="21">
        <f t="shared" si="7"/>
        <v>2784</v>
      </c>
      <c r="Y180" s="23">
        <f t="shared" si="6"/>
        <v>8.9064479999999993</v>
      </c>
    </row>
    <row r="181" spans="24:25" x14ac:dyDescent="0.25">
      <c r="X181" s="21">
        <f t="shared" si="7"/>
        <v>2800</v>
      </c>
      <c r="Y181" s="23">
        <f t="shared" si="6"/>
        <v>8.9515999999999991</v>
      </c>
    </row>
    <row r="182" spans="24:25" x14ac:dyDescent="0.25">
      <c r="X182" s="21">
        <f t="shared" si="7"/>
        <v>2816</v>
      </c>
      <c r="Y182" s="23">
        <f t="shared" si="6"/>
        <v>8.9967520000000007</v>
      </c>
    </row>
    <row r="183" spans="24:25" x14ac:dyDescent="0.25">
      <c r="X183" s="21">
        <f t="shared" si="7"/>
        <v>2832</v>
      </c>
      <c r="Y183" s="23">
        <f t="shared" si="6"/>
        <v>9.0419040000000006</v>
      </c>
    </row>
    <row r="184" spans="24:25" x14ac:dyDescent="0.25">
      <c r="X184" s="21">
        <f t="shared" si="7"/>
        <v>2848</v>
      </c>
      <c r="Y184" s="23">
        <f t="shared" si="6"/>
        <v>9.0870560000000005</v>
      </c>
    </row>
    <row r="185" spans="24:25" x14ac:dyDescent="0.25">
      <c r="X185" s="21">
        <f t="shared" si="7"/>
        <v>2864</v>
      </c>
      <c r="Y185" s="23">
        <f t="shared" si="6"/>
        <v>9.1322080000000003</v>
      </c>
    </row>
    <row r="186" spans="24:25" x14ac:dyDescent="0.25">
      <c r="X186" s="21">
        <f t="shared" si="7"/>
        <v>2880</v>
      </c>
      <c r="Y186" s="23">
        <f t="shared" si="6"/>
        <v>9.1773600000000002</v>
      </c>
    </row>
    <row r="187" spans="24:25" x14ac:dyDescent="0.25">
      <c r="X187" s="21">
        <f t="shared" si="7"/>
        <v>2896</v>
      </c>
      <c r="Y187" s="23">
        <f t="shared" si="6"/>
        <v>9.222512</v>
      </c>
    </row>
    <row r="188" spans="24:25" x14ac:dyDescent="0.25">
      <c r="X188" s="21">
        <f t="shared" si="7"/>
        <v>2912</v>
      </c>
      <c r="Y188" s="23">
        <f t="shared" si="6"/>
        <v>9.2676639999999999</v>
      </c>
    </row>
    <row r="189" spans="24:25" x14ac:dyDescent="0.25">
      <c r="X189" s="21">
        <f t="shared" si="7"/>
        <v>2928</v>
      </c>
      <c r="Y189" s="23">
        <f t="shared" si="6"/>
        <v>9.3128159999999998</v>
      </c>
    </row>
    <row r="190" spans="24:25" x14ac:dyDescent="0.25">
      <c r="X190" s="21">
        <f t="shared" si="7"/>
        <v>2944</v>
      </c>
      <c r="Y190" s="23">
        <f t="shared" si="6"/>
        <v>9.3579679999999996</v>
      </c>
    </row>
    <row r="191" spans="24:25" x14ac:dyDescent="0.25">
      <c r="X191" s="21">
        <f t="shared" si="7"/>
        <v>2960</v>
      </c>
      <c r="Y191" s="23">
        <f t="shared" si="6"/>
        <v>9.4031199999999995</v>
      </c>
    </row>
    <row r="192" spans="24:25" x14ac:dyDescent="0.25">
      <c r="X192" s="21">
        <f t="shared" si="7"/>
        <v>2976</v>
      </c>
      <c r="Y192" s="23">
        <f t="shared" si="6"/>
        <v>9.4482720000000011</v>
      </c>
    </row>
    <row r="193" spans="24:25" x14ac:dyDescent="0.25">
      <c r="X193" s="21">
        <f t="shared" si="7"/>
        <v>2992</v>
      </c>
      <c r="Y193" s="23">
        <f t="shared" si="6"/>
        <v>9.493424000000001</v>
      </c>
    </row>
    <row r="194" spans="24:25" x14ac:dyDescent="0.25">
      <c r="X194" s="21">
        <f t="shared" si="7"/>
        <v>3008</v>
      </c>
      <c r="Y194" s="23">
        <f t="shared" si="6"/>
        <v>9.5385760000000008</v>
      </c>
    </row>
    <row r="195" spans="24:25" x14ac:dyDescent="0.25">
      <c r="X195" s="21">
        <f t="shared" si="7"/>
        <v>3024</v>
      </c>
      <c r="Y195" s="23">
        <f t="shared" si="6"/>
        <v>9.5837280000000007</v>
      </c>
    </row>
    <row r="196" spans="24:25" x14ac:dyDescent="0.25">
      <c r="X196" s="21">
        <f t="shared" si="7"/>
        <v>3040</v>
      </c>
      <c r="Y196" s="23">
        <f t="shared" si="6"/>
        <v>9.6288800000000005</v>
      </c>
    </row>
    <row r="197" spans="24:25" x14ac:dyDescent="0.25">
      <c r="X197" s="21">
        <f t="shared" si="7"/>
        <v>3056</v>
      </c>
      <c r="Y197" s="23">
        <f t="shared" si="6"/>
        <v>9.6740320000000004</v>
      </c>
    </row>
    <row r="198" spans="24:25" x14ac:dyDescent="0.25">
      <c r="X198" s="21">
        <f t="shared" si="7"/>
        <v>3072</v>
      </c>
      <c r="Y198" s="23">
        <f t="shared" ref="Y198:Y261" si="8">IF($K$24&gt;0,IF(X198&lt;$K$21,$K$20*X198,IF(X198&lt;$K$24,($K$22*X198)+$K$23,($K$25*X198)+$K$26)),IF(X198&lt;$K$21,$K$20*X198,($K$22*X198)+$K$23))</f>
        <v>9.7191840000000003</v>
      </c>
    </row>
    <row r="199" spans="24:25" x14ac:dyDescent="0.25">
      <c r="X199" s="21">
        <f t="shared" ref="X199:X262" si="9">X198+$AC$5</f>
        <v>3088</v>
      </c>
      <c r="Y199" s="23">
        <f t="shared" si="8"/>
        <v>9.7643360000000001</v>
      </c>
    </row>
    <row r="200" spans="24:25" x14ac:dyDescent="0.25">
      <c r="X200" s="21">
        <f t="shared" si="9"/>
        <v>3104</v>
      </c>
      <c r="Y200" s="23">
        <f t="shared" si="8"/>
        <v>9.809488</v>
      </c>
    </row>
    <row r="201" spans="24:25" x14ac:dyDescent="0.25">
      <c r="X201" s="21">
        <f t="shared" si="9"/>
        <v>3120</v>
      </c>
      <c r="Y201" s="23">
        <f t="shared" si="8"/>
        <v>9.8546399999999998</v>
      </c>
    </row>
    <row r="202" spans="24:25" x14ac:dyDescent="0.25">
      <c r="X202" s="21">
        <f t="shared" si="9"/>
        <v>3136</v>
      </c>
      <c r="Y202" s="23">
        <f t="shared" si="8"/>
        <v>9.8997919999999997</v>
      </c>
    </row>
    <row r="203" spans="24:25" x14ac:dyDescent="0.25">
      <c r="X203" s="21">
        <f t="shared" si="9"/>
        <v>3152</v>
      </c>
      <c r="Y203" s="23">
        <f t="shared" si="8"/>
        <v>9.9449439999999996</v>
      </c>
    </row>
    <row r="204" spans="24:25" x14ac:dyDescent="0.25">
      <c r="X204" s="21">
        <f t="shared" si="9"/>
        <v>3168</v>
      </c>
      <c r="Y204" s="23">
        <f t="shared" si="8"/>
        <v>9.9900959999999994</v>
      </c>
    </row>
    <row r="205" spans="24:25" x14ac:dyDescent="0.25">
      <c r="X205" s="21">
        <f t="shared" si="9"/>
        <v>3184</v>
      </c>
      <c r="Y205" s="23">
        <f t="shared" si="8"/>
        <v>10.035248000000001</v>
      </c>
    </row>
    <row r="206" spans="24:25" x14ac:dyDescent="0.25">
      <c r="X206" s="21">
        <f t="shared" si="9"/>
        <v>3200</v>
      </c>
      <c r="Y206" s="23">
        <f t="shared" si="8"/>
        <v>10.080400000000001</v>
      </c>
    </row>
    <row r="207" spans="24:25" x14ac:dyDescent="0.25">
      <c r="X207" s="21">
        <f t="shared" si="9"/>
        <v>3216</v>
      </c>
      <c r="Y207" s="23">
        <f t="shared" si="8"/>
        <v>10.125552000000001</v>
      </c>
    </row>
    <row r="208" spans="24:25" x14ac:dyDescent="0.25">
      <c r="X208" s="21">
        <f t="shared" si="9"/>
        <v>3232</v>
      </c>
      <c r="Y208" s="23">
        <f t="shared" si="8"/>
        <v>10.170704000000001</v>
      </c>
    </row>
    <row r="209" spans="24:25" x14ac:dyDescent="0.25">
      <c r="X209" s="21">
        <f t="shared" si="9"/>
        <v>3248</v>
      </c>
      <c r="Y209" s="23">
        <f t="shared" si="8"/>
        <v>10.215856</v>
      </c>
    </row>
    <row r="210" spans="24:25" x14ac:dyDescent="0.25">
      <c r="X210" s="21">
        <f t="shared" si="9"/>
        <v>3264</v>
      </c>
      <c r="Y210" s="23">
        <f t="shared" si="8"/>
        <v>10.261008</v>
      </c>
    </row>
    <row r="211" spans="24:25" x14ac:dyDescent="0.25">
      <c r="X211" s="21">
        <f t="shared" si="9"/>
        <v>3280</v>
      </c>
      <c r="Y211" s="23">
        <f t="shared" si="8"/>
        <v>10.30616</v>
      </c>
    </row>
    <row r="212" spans="24:25" x14ac:dyDescent="0.25">
      <c r="X212" s="21">
        <f t="shared" si="9"/>
        <v>3296</v>
      </c>
      <c r="Y212" s="23">
        <f t="shared" si="8"/>
        <v>10.351312</v>
      </c>
    </row>
    <row r="213" spans="24:25" x14ac:dyDescent="0.25">
      <c r="X213" s="21">
        <f t="shared" si="9"/>
        <v>3312</v>
      </c>
      <c r="Y213" s="23">
        <f t="shared" si="8"/>
        <v>10.396464</v>
      </c>
    </row>
    <row r="214" spans="24:25" x14ac:dyDescent="0.25">
      <c r="X214" s="21">
        <f t="shared" si="9"/>
        <v>3328</v>
      </c>
      <c r="Y214" s="23">
        <f t="shared" si="8"/>
        <v>10.441616</v>
      </c>
    </row>
    <row r="215" spans="24:25" x14ac:dyDescent="0.25">
      <c r="X215" s="21">
        <f t="shared" si="9"/>
        <v>3344</v>
      </c>
      <c r="Y215" s="23">
        <f t="shared" si="8"/>
        <v>10.486768</v>
      </c>
    </row>
    <row r="216" spans="24:25" x14ac:dyDescent="0.25">
      <c r="X216" s="21">
        <f t="shared" si="9"/>
        <v>3360</v>
      </c>
      <c r="Y216" s="23">
        <f t="shared" si="8"/>
        <v>10.53192</v>
      </c>
    </row>
    <row r="217" spans="24:25" x14ac:dyDescent="0.25">
      <c r="X217" s="21">
        <f t="shared" si="9"/>
        <v>3376</v>
      </c>
      <c r="Y217" s="23">
        <f t="shared" si="8"/>
        <v>10.577071999999999</v>
      </c>
    </row>
    <row r="218" spans="24:25" x14ac:dyDescent="0.25">
      <c r="X218" s="21">
        <f t="shared" si="9"/>
        <v>3392</v>
      </c>
      <c r="Y218" s="23">
        <f t="shared" si="8"/>
        <v>10.622224000000001</v>
      </c>
    </row>
    <row r="219" spans="24:25" x14ac:dyDescent="0.25">
      <c r="X219" s="21">
        <f t="shared" si="9"/>
        <v>3408</v>
      </c>
      <c r="Y219" s="23">
        <f t="shared" si="8"/>
        <v>10.667376000000001</v>
      </c>
    </row>
    <row r="220" spans="24:25" x14ac:dyDescent="0.25">
      <c r="X220" s="21">
        <f t="shared" si="9"/>
        <v>3424</v>
      </c>
      <c r="Y220" s="23">
        <f t="shared" si="8"/>
        <v>10.712528000000001</v>
      </c>
    </row>
    <row r="221" spans="24:25" x14ac:dyDescent="0.25">
      <c r="X221" s="21">
        <f t="shared" si="9"/>
        <v>3440</v>
      </c>
      <c r="Y221" s="23">
        <f t="shared" si="8"/>
        <v>10.757680000000001</v>
      </c>
    </row>
    <row r="222" spans="24:25" x14ac:dyDescent="0.25">
      <c r="X222" s="21">
        <f t="shared" si="9"/>
        <v>3456</v>
      </c>
      <c r="Y222" s="23">
        <f t="shared" si="8"/>
        <v>10.802832</v>
      </c>
    </row>
    <row r="223" spans="24:25" x14ac:dyDescent="0.25">
      <c r="X223" s="21">
        <f t="shared" si="9"/>
        <v>3472</v>
      </c>
      <c r="Y223" s="23">
        <f t="shared" si="8"/>
        <v>10.847984</v>
      </c>
    </row>
    <row r="224" spans="24:25" x14ac:dyDescent="0.25">
      <c r="X224" s="21">
        <f t="shared" si="9"/>
        <v>3488</v>
      </c>
      <c r="Y224" s="23">
        <f t="shared" si="8"/>
        <v>10.893136</v>
      </c>
    </row>
    <row r="225" spans="24:25" x14ac:dyDescent="0.25">
      <c r="X225" s="21">
        <f t="shared" si="9"/>
        <v>3504</v>
      </c>
      <c r="Y225" s="23">
        <f t="shared" si="8"/>
        <v>10.938288</v>
      </c>
    </row>
    <row r="226" spans="24:25" x14ac:dyDescent="0.25">
      <c r="X226" s="21">
        <f t="shared" si="9"/>
        <v>3520</v>
      </c>
      <c r="Y226" s="23">
        <f t="shared" si="8"/>
        <v>10.98344</v>
      </c>
    </row>
    <row r="227" spans="24:25" x14ac:dyDescent="0.25">
      <c r="X227" s="21">
        <f t="shared" si="9"/>
        <v>3536</v>
      </c>
      <c r="Y227" s="23">
        <f t="shared" si="8"/>
        <v>11.028592</v>
      </c>
    </row>
    <row r="228" spans="24:25" x14ac:dyDescent="0.25">
      <c r="X228" s="21">
        <f t="shared" si="9"/>
        <v>3552</v>
      </c>
      <c r="Y228" s="23">
        <f t="shared" si="8"/>
        <v>11.073744</v>
      </c>
    </row>
    <row r="229" spans="24:25" x14ac:dyDescent="0.25">
      <c r="X229" s="21">
        <f t="shared" si="9"/>
        <v>3568</v>
      </c>
      <c r="Y229" s="23">
        <f t="shared" si="8"/>
        <v>11.118895999999999</v>
      </c>
    </row>
    <row r="230" spans="24:25" x14ac:dyDescent="0.25">
      <c r="X230" s="21">
        <f t="shared" si="9"/>
        <v>3584</v>
      </c>
      <c r="Y230" s="23">
        <f t="shared" si="8"/>
        <v>11.164048000000001</v>
      </c>
    </row>
    <row r="231" spans="24:25" x14ac:dyDescent="0.25">
      <c r="X231" s="21">
        <f t="shared" si="9"/>
        <v>3600</v>
      </c>
      <c r="Y231" s="23">
        <f t="shared" si="8"/>
        <v>11.209200000000001</v>
      </c>
    </row>
    <row r="232" spans="24:25" x14ac:dyDescent="0.25">
      <c r="X232" s="21">
        <f t="shared" si="9"/>
        <v>3616</v>
      </c>
      <c r="Y232" s="23">
        <f t="shared" si="8"/>
        <v>11.254352000000001</v>
      </c>
    </row>
    <row r="233" spans="24:25" x14ac:dyDescent="0.25">
      <c r="X233" s="21">
        <f t="shared" si="9"/>
        <v>3632</v>
      </c>
      <c r="Y233" s="23">
        <f t="shared" si="8"/>
        <v>11.299504000000001</v>
      </c>
    </row>
    <row r="234" spans="24:25" x14ac:dyDescent="0.25">
      <c r="X234" s="21">
        <f t="shared" si="9"/>
        <v>3648</v>
      </c>
      <c r="Y234" s="23">
        <f t="shared" si="8"/>
        <v>11.344656000000001</v>
      </c>
    </row>
    <row r="235" spans="24:25" x14ac:dyDescent="0.25">
      <c r="X235" s="21">
        <f t="shared" si="9"/>
        <v>3664</v>
      </c>
      <c r="Y235" s="23">
        <f t="shared" si="8"/>
        <v>11.389808</v>
      </c>
    </row>
    <row r="236" spans="24:25" x14ac:dyDescent="0.25">
      <c r="X236" s="21">
        <f t="shared" si="9"/>
        <v>3680</v>
      </c>
      <c r="Y236" s="23">
        <f t="shared" si="8"/>
        <v>11.43496</v>
      </c>
    </row>
    <row r="237" spans="24:25" x14ac:dyDescent="0.25">
      <c r="X237" s="21">
        <f t="shared" si="9"/>
        <v>3696</v>
      </c>
      <c r="Y237" s="23">
        <f t="shared" si="8"/>
        <v>11.480112</v>
      </c>
    </row>
    <row r="238" spans="24:25" x14ac:dyDescent="0.25">
      <c r="X238" s="21">
        <f t="shared" si="9"/>
        <v>3712</v>
      </c>
      <c r="Y238" s="23">
        <f t="shared" si="8"/>
        <v>11.525264</v>
      </c>
    </row>
    <row r="239" spans="24:25" x14ac:dyDescent="0.25">
      <c r="X239" s="21">
        <f t="shared" si="9"/>
        <v>3728</v>
      </c>
      <c r="Y239" s="23">
        <f t="shared" si="8"/>
        <v>11.570416</v>
      </c>
    </row>
    <row r="240" spans="24:25" x14ac:dyDescent="0.25">
      <c r="X240" s="21">
        <f t="shared" si="9"/>
        <v>3744</v>
      </c>
      <c r="Y240" s="23">
        <f t="shared" si="8"/>
        <v>11.615568</v>
      </c>
    </row>
    <row r="241" spans="24:25" x14ac:dyDescent="0.25">
      <c r="X241" s="21">
        <f t="shared" si="9"/>
        <v>3760</v>
      </c>
      <c r="Y241" s="23">
        <f t="shared" si="8"/>
        <v>11.66072</v>
      </c>
    </row>
    <row r="242" spans="24:25" x14ac:dyDescent="0.25">
      <c r="X242" s="21">
        <f t="shared" si="9"/>
        <v>3776</v>
      </c>
      <c r="Y242" s="23">
        <f t="shared" si="8"/>
        <v>11.705871999999999</v>
      </c>
    </row>
    <row r="243" spans="24:25" x14ac:dyDescent="0.25">
      <c r="X243" s="21">
        <f t="shared" si="9"/>
        <v>3792</v>
      </c>
      <c r="Y243" s="23">
        <f t="shared" si="8"/>
        <v>11.751024000000001</v>
      </c>
    </row>
    <row r="244" spans="24:25" x14ac:dyDescent="0.25">
      <c r="X244" s="21">
        <f t="shared" si="9"/>
        <v>3808</v>
      </c>
      <c r="Y244" s="23">
        <f t="shared" si="8"/>
        <v>11.796176000000001</v>
      </c>
    </row>
    <row r="245" spans="24:25" x14ac:dyDescent="0.25">
      <c r="X245" s="21">
        <f t="shared" si="9"/>
        <v>3824</v>
      </c>
      <c r="Y245" s="23">
        <f t="shared" si="8"/>
        <v>11.841328000000001</v>
      </c>
    </row>
    <row r="246" spans="24:25" x14ac:dyDescent="0.25">
      <c r="X246" s="21">
        <f t="shared" si="9"/>
        <v>3840</v>
      </c>
      <c r="Y246" s="23">
        <f t="shared" si="8"/>
        <v>11.886480000000001</v>
      </c>
    </row>
    <row r="247" spans="24:25" x14ac:dyDescent="0.25">
      <c r="X247" s="21">
        <f t="shared" si="9"/>
        <v>3856</v>
      </c>
      <c r="Y247" s="23">
        <f t="shared" si="8"/>
        <v>11.931632</v>
      </c>
    </row>
    <row r="248" spans="24:25" x14ac:dyDescent="0.25">
      <c r="X248" s="21">
        <f t="shared" si="9"/>
        <v>3872</v>
      </c>
      <c r="Y248" s="23">
        <f t="shared" si="8"/>
        <v>11.976784</v>
      </c>
    </row>
    <row r="249" spans="24:25" x14ac:dyDescent="0.25">
      <c r="X249" s="21">
        <f t="shared" si="9"/>
        <v>3888</v>
      </c>
      <c r="Y249" s="23">
        <f t="shared" si="8"/>
        <v>12.021936</v>
      </c>
    </row>
    <row r="250" spans="24:25" x14ac:dyDescent="0.25">
      <c r="X250" s="21">
        <f t="shared" si="9"/>
        <v>3904</v>
      </c>
      <c r="Y250" s="23">
        <f t="shared" si="8"/>
        <v>12.067088</v>
      </c>
    </row>
    <row r="251" spans="24:25" x14ac:dyDescent="0.25">
      <c r="X251" s="21">
        <f t="shared" si="9"/>
        <v>3920</v>
      </c>
      <c r="Y251" s="23">
        <f t="shared" si="8"/>
        <v>12.11224</v>
      </c>
    </row>
    <row r="252" spans="24:25" x14ac:dyDescent="0.25">
      <c r="X252" s="21">
        <f t="shared" si="9"/>
        <v>3936</v>
      </c>
      <c r="Y252" s="23">
        <f t="shared" si="8"/>
        <v>12.157392</v>
      </c>
    </row>
    <row r="253" spans="24:25" x14ac:dyDescent="0.25">
      <c r="X253" s="21">
        <f t="shared" si="9"/>
        <v>3952</v>
      </c>
      <c r="Y253" s="23">
        <f t="shared" si="8"/>
        <v>12.202544</v>
      </c>
    </row>
    <row r="254" spans="24:25" x14ac:dyDescent="0.25">
      <c r="X254" s="21">
        <f t="shared" si="9"/>
        <v>3968</v>
      </c>
      <c r="Y254" s="23">
        <f t="shared" si="8"/>
        <v>12.247695999999999</v>
      </c>
    </row>
    <row r="255" spans="24:25" x14ac:dyDescent="0.25">
      <c r="X255" s="21">
        <f t="shared" si="9"/>
        <v>3984</v>
      </c>
      <c r="Y255" s="23">
        <f t="shared" si="8"/>
        <v>12.292847999999999</v>
      </c>
    </row>
    <row r="256" spans="24:25" x14ac:dyDescent="0.25">
      <c r="X256" s="21">
        <f t="shared" si="9"/>
        <v>4000</v>
      </c>
      <c r="Y256" s="23">
        <f t="shared" si="8"/>
        <v>12.338000000000001</v>
      </c>
    </row>
    <row r="257" spans="24:25" x14ac:dyDescent="0.25">
      <c r="X257" s="21">
        <f t="shared" si="9"/>
        <v>4016</v>
      </c>
      <c r="Y257" s="23">
        <f t="shared" si="8"/>
        <v>12.383152000000001</v>
      </c>
    </row>
    <row r="258" spans="24:25" x14ac:dyDescent="0.25">
      <c r="X258" s="21">
        <f t="shared" si="9"/>
        <v>4032</v>
      </c>
      <c r="Y258" s="23">
        <f t="shared" si="8"/>
        <v>12.428304000000001</v>
      </c>
    </row>
    <row r="259" spans="24:25" x14ac:dyDescent="0.25">
      <c r="X259" s="21">
        <f t="shared" si="9"/>
        <v>4048</v>
      </c>
      <c r="Y259" s="23">
        <f t="shared" si="8"/>
        <v>12.473456000000001</v>
      </c>
    </row>
    <row r="260" spans="24:25" x14ac:dyDescent="0.25">
      <c r="X260" s="21">
        <f t="shared" si="9"/>
        <v>4064</v>
      </c>
      <c r="Y260" s="23">
        <f t="shared" si="8"/>
        <v>12.518608</v>
      </c>
    </row>
    <row r="261" spans="24:25" x14ac:dyDescent="0.25">
      <c r="X261" s="21">
        <f t="shared" si="9"/>
        <v>4080</v>
      </c>
      <c r="Y261" s="23">
        <f t="shared" si="8"/>
        <v>12.56376</v>
      </c>
    </row>
    <row r="262" spans="24:25" x14ac:dyDescent="0.25">
      <c r="X262" s="21">
        <f t="shared" si="9"/>
        <v>4096</v>
      </c>
      <c r="Y262" s="23">
        <f t="shared" ref="Y262:Y325" si="10">IF($K$24&gt;0,IF(X262&lt;$K$21,$K$20*X262,IF(X262&lt;$K$24,($K$22*X262)+$K$23,($K$25*X262)+$K$26)),IF(X262&lt;$K$21,$K$20*X262,($K$22*X262)+$K$23))</f>
        <v>12.608912</v>
      </c>
    </row>
    <row r="263" spans="24:25" x14ac:dyDescent="0.25">
      <c r="X263" s="21">
        <f t="shared" ref="X263:X326" si="11">X262+$AC$5</f>
        <v>4112</v>
      </c>
      <c r="Y263" s="23">
        <f t="shared" si="10"/>
        <v>12.654064</v>
      </c>
    </row>
    <row r="264" spans="24:25" x14ac:dyDescent="0.25">
      <c r="X264" s="21">
        <f t="shared" si="11"/>
        <v>4128</v>
      </c>
      <c r="Y264" s="23">
        <f t="shared" si="10"/>
        <v>12.699216</v>
      </c>
    </row>
    <row r="265" spans="24:25" x14ac:dyDescent="0.25">
      <c r="X265" s="21">
        <f t="shared" si="11"/>
        <v>4144</v>
      </c>
      <c r="Y265" s="23">
        <f t="shared" si="10"/>
        <v>12.744368</v>
      </c>
    </row>
    <row r="266" spans="24:25" x14ac:dyDescent="0.25">
      <c r="X266" s="21">
        <f t="shared" si="11"/>
        <v>4160</v>
      </c>
      <c r="Y266" s="23">
        <f t="shared" si="10"/>
        <v>12.78952</v>
      </c>
    </row>
    <row r="267" spans="24:25" x14ac:dyDescent="0.25">
      <c r="X267" s="21">
        <f t="shared" si="11"/>
        <v>4176</v>
      </c>
      <c r="Y267" s="23">
        <f t="shared" si="10"/>
        <v>12.834671999999999</v>
      </c>
    </row>
    <row r="268" spans="24:25" x14ac:dyDescent="0.25">
      <c r="X268" s="21">
        <f t="shared" si="11"/>
        <v>4192</v>
      </c>
      <c r="Y268" s="23">
        <f t="shared" si="10"/>
        <v>12.879823999999999</v>
      </c>
    </row>
    <row r="269" spans="24:25" x14ac:dyDescent="0.25">
      <c r="X269" s="21">
        <f t="shared" si="11"/>
        <v>4208</v>
      </c>
      <c r="Y269" s="23">
        <f t="shared" si="10"/>
        <v>12.924976000000001</v>
      </c>
    </row>
    <row r="270" spans="24:25" x14ac:dyDescent="0.25">
      <c r="X270" s="21">
        <f t="shared" si="11"/>
        <v>4224</v>
      </c>
      <c r="Y270" s="23">
        <f t="shared" si="10"/>
        <v>12.970128000000001</v>
      </c>
    </row>
    <row r="271" spans="24:25" x14ac:dyDescent="0.25">
      <c r="X271" s="21">
        <f t="shared" si="11"/>
        <v>4240</v>
      </c>
      <c r="Y271" s="23">
        <f t="shared" si="10"/>
        <v>13.015280000000001</v>
      </c>
    </row>
    <row r="272" spans="24:25" x14ac:dyDescent="0.25">
      <c r="X272" s="21">
        <f t="shared" si="11"/>
        <v>4256</v>
      </c>
      <c r="Y272" s="23">
        <f t="shared" si="10"/>
        <v>13.060432</v>
      </c>
    </row>
    <row r="273" spans="24:25" x14ac:dyDescent="0.25">
      <c r="X273" s="21">
        <f t="shared" si="11"/>
        <v>4272</v>
      </c>
      <c r="Y273" s="23">
        <f t="shared" si="10"/>
        <v>13.105584</v>
      </c>
    </row>
    <row r="274" spans="24:25" x14ac:dyDescent="0.25">
      <c r="X274" s="21">
        <f t="shared" si="11"/>
        <v>4288</v>
      </c>
      <c r="Y274" s="23">
        <f t="shared" si="10"/>
        <v>13.150736</v>
      </c>
    </row>
    <row r="275" spans="24:25" x14ac:dyDescent="0.25">
      <c r="X275" s="21">
        <f t="shared" si="11"/>
        <v>4304</v>
      </c>
      <c r="Y275" s="23">
        <f t="shared" si="10"/>
        <v>13.195888</v>
      </c>
    </row>
    <row r="276" spans="24:25" x14ac:dyDescent="0.25">
      <c r="X276" s="21">
        <f t="shared" si="11"/>
        <v>4320</v>
      </c>
      <c r="Y276" s="23">
        <f t="shared" si="10"/>
        <v>13.24104</v>
      </c>
    </row>
    <row r="277" spans="24:25" x14ac:dyDescent="0.25">
      <c r="X277" s="21">
        <f t="shared" si="11"/>
        <v>4336</v>
      </c>
      <c r="Y277" s="23">
        <f t="shared" si="10"/>
        <v>13.286192</v>
      </c>
    </row>
    <row r="278" spans="24:25" x14ac:dyDescent="0.25">
      <c r="X278" s="21">
        <f t="shared" si="11"/>
        <v>4352</v>
      </c>
      <c r="Y278" s="23">
        <f t="shared" si="10"/>
        <v>13.331344</v>
      </c>
    </row>
    <row r="279" spans="24:25" x14ac:dyDescent="0.25">
      <c r="X279" s="21">
        <f t="shared" si="11"/>
        <v>4368</v>
      </c>
      <c r="Y279" s="23">
        <f t="shared" si="10"/>
        <v>13.376495999999999</v>
      </c>
    </row>
    <row r="280" spans="24:25" x14ac:dyDescent="0.25">
      <c r="X280" s="21">
        <f t="shared" si="11"/>
        <v>4384</v>
      </c>
      <c r="Y280" s="23">
        <f t="shared" si="10"/>
        <v>13.421647999999999</v>
      </c>
    </row>
    <row r="281" spans="24:25" x14ac:dyDescent="0.25">
      <c r="X281" s="21">
        <f t="shared" si="11"/>
        <v>4400</v>
      </c>
      <c r="Y281" s="23">
        <f t="shared" si="10"/>
        <v>13.466799999999999</v>
      </c>
    </row>
    <row r="282" spans="24:25" x14ac:dyDescent="0.25">
      <c r="X282" s="21">
        <f t="shared" si="11"/>
        <v>4416</v>
      </c>
      <c r="Y282" s="23">
        <f t="shared" si="10"/>
        <v>13.511952000000001</v>
      </c>
    </row>
    <row r="283" spans="24:25" x14ac:dyDescent="0.25">
      <c r="X283" s="21">
        <f t="shared" si="11"/>
        <v>4432</v>
      </c>
      <c r="Y283" s="23">
        <f t="shared" si="10"/>
        <v>13.557104000000001</v>
      </c>
    </row>
    <row r="284" spans="24:25" x14ac:dyDescent="0.25">
      <c r="X284" s="21">
        <f t="shared" si="11"/>
        <v>4448</v>
      </c>
      <c r="Y284" s="23">
        <f t="shared" si="10"/>
        <v>13.602256000000001</v>
      </c>
    </row>
    <row r="285" spans="24:25" x14ac:dyDescent="0.25">
      <c r="X285" s="21">
        <f t="shared" si="11"/>
        <v>4464</v>
      </c>
      <c r="Y285" s="23">
        <f t="shared" si="10"/>
        <v>13.647408</v>
      </c>
    </row>
    <row r="286" spans="24:25" x14ac:dyDescent="0.25">
      <c r="X286" s="21">
        <f t="shared" si="11"/>
        <v>4480</v>
      </c>
      <c r="Y286" s="23">
        <f t="shared" si="10"/>
        <v>13.69256</v>
      </c>
    </row>
    <row r="287" spans="24:25" x14ac:dyDescent="0.25">
      <c r="X287" s="21">
        <f t="shared" si="11"/>
        <v>4496</v>
      </c>
      <c r="Y287" s="23">
        <f t="shared" si="10"/>
        <v>13.737712</v>
      </c>
    </row>
    <row r="288" spans="24:25" x14ac:dyDescent="0.25">
      <c r="X288" s="21">
        <f t="shared" si="11"/>
        <v>4512</v>
      </c>
      <c r="Y288" s="23">
        <f t="shared" si="10"/>
        <v>13.782864</v>
      </c>
    </row>
    <row r="289" spans="24:25" x14ac:dyDescent="0.25">
      <c r="X289" s="21">
        <f t="shared" si="11"/>
        <v>4528</v>
      </c>
      <c r="Y289" s="23">
        <f t="shared" si="10"/>
        <v>13.828016</v>
      </c>
    </row>
    <row r="290" spans="24:25" x14ac:dyDescent="0.25">
      <c r="X290" s="21">
        <f t="shared" si="11"/>
        <v>4544</v>
      </c>
      <c r="Y290" s="23">
        <f t="shared" si="10"/>
        <v>13.873168</v>
      </c>
    </row>
    <row r="291" spans="24:25" x14ac:dyDescent="0.25">
      <c r="X291" s="21">
        <f t="shared" si="11"/>
        <v>4560</v>
      </c>
      <c r="Y291" s="23">
        <f t="shared" si="10"/>
        <v>13.91832</v>
      </c>
    </row>
    <row r="292" spans="24:25" x14ac:dyDescent="0.25">
      <c r="X292" s="21">
        <f t="shared" si="11"/>
        <v>4576</v>
      </c>
      <c r="Y292" s="23">
        <f t="shared" si="10"/>
        <v>13.963471999999999</v>
      </c>
    </row>
    <row r="293" spans="24:25" x14ac:dyDescent="0.25">
      <c r="X293" s="21">
        <f t="shared" si="11"/>
        <v>4592</v>
      </c>
      <c r="Y293" s="23">
        <f t="shared" si="10"/>
        <v>14.008623999999999</v>
      </c>
    </row>
    <row r="294" spans="24:25" x14ac:dyDescent="0.25">
      <c r="X294" s="21">
        <f t="shared" si="11"/>
        <v>4608</v>
      </c>
      <c r="Y294" s="23">
        <f t="shared" si="10"/>
        <v>14.053775999999999</v>
      </c>
    </row>
    <row r="295" spans="24:25" x14ac:dyDescent="0.25">
      <c r="X295" s="21">
        <f t="shared" si="11"/>
        <v>4624</v>
      </c>
      <c r="Y295" s="23">
        <f t="shared" si="10"/>
        <v>14.098928000000001</v>
      </c>
    </row>
    <row r="296" spans="24:25" x14ac:dyDescent="0.25">
      <c r="X296" s="21">
        <f t="shared" si="11"/>
        <v>4640</v>
      </c>
      <c r="Y296" s="23">
        <f t="shared" si="10"/>
        <v>14.144080000000001</v>
      </c>
    </row>
    <row r="297" spans="24:25" x14ac:dyDescent="0.25">
      <c r="X297" s="21">
        <f t="shared" si="11"/>
        <v>4656</v>
      </c>
      <c r="Y297" s="23">
        <f t="shared" si="10"/>
        <v>14.189232000000001</v>
      </c>
    </row>
    <row r="298" spans="24:25" x14ac:dyDescent="0.25">
      <c r="X298" s="21">
        <f t="shared" si="11"/>
        <v>4672</v>
      </c>
      <c r="Y298" s="23">
        <f t="shared" si="10"/>
        <v>14.234384</v>
      </c>
    </row>
    <row r="299" spans="24:25" x14ac:dyDescent="0.25">
      <c r="X299" s="21">
        <f t="shared" si="11"/>
        <v>4688</v>
      </c>
      <c r="Y299" s="23">
        <f t="shared" si="10"/>
        <v>14.279536</v>
      </c>
    </row>
    <row r="300" spans="24:25" x14ac:dyDescent="0.25">
      <c r="X300" s="21">
        <f t="shared" si="11"/>
        <v>4704</v>
      </c>
      <c r="Y300" s="23">
        <f t="shared" si="10"/>
        <v>14.324688</v>
      </c>
    </row>
    <row r="301" spans="24:25" x14ac:dyDescent="0.25">
      <c r="X301" s="21">
        <f t="shared" si="11"/>
        <v>4720</v>
      </c>
      <c r="Y301" s="23">
        <f t="shared" si="10"/>
        <v>14.36984</v>
      </c>
    </row>
    <row r="302" spans="24:25" x14ac:dyDescent="0.25">
      <c r="X302" s="21">
        <f t="shared" si="11"/>
        <v>4736</v>
      </c>
      <c r="Y302" s="23">
        <f t="shared" si="10"/>
        <v>14.414992</v>
      </c>
    </row>
    <row r="303" spans="24:25" x14ac:dyDescent="0.25">
      <c r="X303" s="21">
        <f t="shared" si="11"/>
        <v>4752</v>
      </c>
      <c r="Y303" s="23">
        <f t="shared" si="10"/>
        <v>14.460144</v>
      </c>
    </row>
    <row r="304" spans="24:25" x14ac:dyDescent="0.25">
      <c r="X304" s="21">
        <f t="shared" si="11"/>
        <v>4768</v>
      </c>
      <c r="Y304" s="23">
        <f t="shared" si="10"/>
        <v>14.505296</v>
      </c>
    </row>
    <row r="305" spans="24:25" x14ac:dyDescent="0.25">
      <c r="X305" s="21">
        <f t="shared" si="11"/>
        <v>4784</v>
      </c>
      <c r="Y305" s="23">
        <f t="shared" si="10"/>
        <v>14.550447999999999</v>
      </c>
    </row>
    <row r="306" spans="24:25" x14ac:dyDescent="0.25">
      <c r="X306" s="21">
        <f t="shared" si="11"/>
        <v>4800</v>
      </c>
      <c r="Y306" s="23">
        <f t="shared" si="10"/>
        <v>14.595599999999999</v>
      </c>
    </row>
    <row r="307" spans="24:25" x14ac:dyDescent="0.25">
      <c r="X307" s="21">
        <f t="shared" si="11"/>
        <v>4816</v>
      </c>
      <c r="Y307" s="23">
        <f t="shared" si="10"/>
        <v>14.640752000000001</v>
      </c>
    </row>
    <row r="308" spans="24:25" x14ac:dyDescent="0.25">
      <c r="X308" s="21">
        <f t="shared" si="11"/>
        <v>4832</v>
      </c>
      <c r="Y308" s="23">
        <f t="shared" si="10"/>
        <v>14.685904000000001</v>
      </c>
    </row>
    <row r="309" spans="24:25" x14ac:dyDescent="0.25">
      <c r="X309" s="21">
        <f t="shared" si="11"/>
        <v>4848</v>
      </c>
      <c r="Y309" s="23">
        <f t="shared" si="10"/>
        <v>14.731056000000001</v>
      </c>
    </row>
    <row r="310" spans="24:25" x14ac:dyDescent="0.25">
      <c r="X310" s="21">
        <f t="shared" si="11"/>
        <v>4864</v>
      </c>
      <c r="Y310" s="23">
        <f t="shared" si="10"/>
        <v>14.776208</v>
      </c>
    </row>
    <row r="311" spans="24:25" x14ac:dyDescent="0.25">
      <c r="X311" s="21">
        <f t="shared" si="11"/>
        <v>4880</v>
      </c>
      <c r="Y311" s="23">
        <f t="shared" si="10"/>
        <v>14.82136</v>
      </c>
    </row>
    <row r="312" spans="24:25" x14ac:dyDescent="0.25">
      <c r="X312" s="21">
        <f t="shared" si="11"/>
        <v>4896</v>
      </c>
      <c r="Y312" s="23">
        <f t="shared" si="10"/>
        <v>14.866512</v>
      </c>
    </row>
    <row r="313" spans="24:25" x14ac:dyDescent="0.25">
      <c r="X313" s="21">
        <f t="shared" si="11"/>
        <v>4912</v>
      </c>
      <c r="Y313" s="23">
        <f t="shared" si="10"/>
        <v>14.911664</v>
      </c>
    </row>
    <row r="314" spans="24:25" x14ac:dyDescent="0.25">
      <c r="X314" s="21">
        <f t="shared" si="11"/>
        <v>4928</v>
      </c>
      <c r="Y314" s="23">
        <f t="shared" si="10"/>
        <v>14.956816</v>
      </c>
    </row>
    <row r="315" spans="24:25" x14ac:dyDescent="0.25">
      <c r="X315" s="21">
        <f t="shared" si="11"/>
        <v>4944</v>
      </c>
      <c r="Y315" s="23">
        <f t="shared" si="10"/>
        <v>15.001968</v>
      </c>
    </row>
    <row r="316" spans="24:25" x14ac:dyDescent="0.25">
      <c r="X316" s="21">
        <f t="shared" si="11"/>
        <v>4960</v>
      </c>
      <c r="Y316" s="23">
        <f t="shared" si="10"/>
        <v>15.04712</v>
      </c>
    </row>
    <row r="317" spans="24:25" x14ac:dyDescent="0.25">
      <c r="X317" s="21">
        <f t="shared" si="11"/>
        <v>4976</v>
      </c>
      <c r="Y317" s="23">
        <f t="shared" si="10"/>
        <v>15.092271999999999</v>
      </c>
    </row>
    <row r="318" spans="24:25" x14ac:dyDescent="0.25">
      <c r="X318" s="21">
        <f t="shared" si="11"/>
        <v>4992</v>
      </c>
      <c r="Y318" s="23">
        <f t="shared" si="10"/>
        <v>15.137423999999999</v>
      </c>
    </row>
    <row r="319" spans="24:25" x14ac:dyDescent="0.25">
      <c r="X319" s="21">
        <f t="shared" si="11"/>
        <v>5008</v>
      </c>
      <c r="Y319" s="23">
        <f t="shared" si="10"/>
        <v>15.182575999999999</v>
      </c>
    </row>
    <row r="320" spans="24:25" x14ac:dyDescent="0.25">
      <c r="X320" s="21">
        <f t="shared" si="11"/>
        <v>5024</v>
      </c>
      <c r="Y320" s="23">
        <f t="shared" si="10"/>
        <v>15.227728000000001</v>
      </c>
    </row>
    <row r="321" spans="24:25" x14ac:dyDescent="0.25">
      <c r="X321" s="21">
        <f t="shared" si="11"/>
        <v>5040</v>
      </c>
      <c r="Y321" s="23">
        <f t="shared" si="10"/>
        <v>15.272880000000001</v>
      </c>
    </row>
    <row r="322" spans="24:25" x14ac:dyDescent="0.25">
      <c r="X322" s="21">
        <f t="shared" si="11"/>
        <v>5056</v>
      </c>
      <c r="Y322" s="23">
        <f t="shared" si="10"/>
        <v>15.318032000000001</v>
      </c>
    </row>
    <row r="323" spans="24:25" x14ac:dyDescent="0.25">
      <c r="X323" s="21">
        <f t="shared" si="11"/>
        <v>5072</v>
      </c>
      <c r="Y323" s="23">
        <f t="shared" si="10"/>
        <v>15.363184</v>
      </c>
    </row>
    <row r="324" spans="24:25" x14ac:dyDescent="0.25">
      <c r="X324" s="21">
        <f t="shared" si="11"/>
        <v>5088</v>
      </c>
      <c r="Y324" s="23">
        <f t="shared" si="10"/>
        <v>15.408336</v>
      </c>
    </row>
    <row r="325" spans="24:25" x14ac:dyDescent="0.25">
      <c r="X325" s="21">
        <f t="shared" si="11"/>
        <v>5104</v>
      </c>
      <c r="Y325" s="23">
        <f t="shared" si="10"/>
        <v>15.453488</v>
      </c>
    </row>
    <row r="326" spans="24:25" x14ac:dyDescent="0.25">
      <c r="X326" s="21">
        <f t="shared" si="11"/>
        <v>5120</v>
      </c>
      <c r="Y326" s="23">
        <f t="shared" ref="Y326:Y389" si="12">IF($K$24&gt;0,IF(X326&lt;$K$21,$K$20*X326,IF(X326&lt;$K$24,($K$22*X326)+$K$23,($K$25*X326)+$K$26)),IF(X326&lt;$K$21,$K$20*X326,($K$22*X326)+$K$23))</f>
        <v>15.49864</v>
      </c>
    </row>
    <row r="327" spans="24:25" x14ac:dyDescent="0.25">
      <c r="X327" s="21">
        <f t="shared" ref="X327:X390" si="13">X326+$AC$5</f>
        <v>5136</v>
      </c>
      <c r="Y327" s="23">
        <f t="shared" si="12"/>
        <v>15.543792</v>
      </c>
    </row>
    <row r="328" spans="24:25" x14ac:dyDescent="0.25">
      <c r="X328" s="21">
        <f t="shared" si="13"/>
        <v>5152</v>
      </c>
      <c r="Y328" s="23">
        <f t="shared" si="12"/>
        <v>15.588944</v>
      </c>
    </row>
    <row r="329" spans="24:25" x14ac:dyDescent="0.25">
      <c r="X329" s="21">
        <f t="shared" si="13"/>
        <v>5168</v>
      </c>
      <c r="Y329" s="23">
        <f t="shared" si="12"/>
        <v>15.634096</v>
      </c>
    </row>
    <row r="330" spans="24:25" x14ac:dyDescent="0.25">
      <c r="X330" s="21">
        <f t="shared" si="13"/>
        <v>5184</v>
      </c>
      <c r="Y330" s="23">
        <f t="shared" si="12"/>
        <v>15.679247999999999</v>
      </c>
    </row>
    <row r="331" spans="24:25" x14ac:dyDescent="0.25">
      <c r="X331" s="21">
        <f t="shared" si="13"/>
        <v>5200</v>
      </c>
      <c r="Y331" s="23">
        <f t="shared" si="12"/>
        <v>15.724399999999999</v>
      </c>
    </row>
    <row r="332" spans="24:25" x14ac:dyDescent="0.25">
      <c r="X332" s="21">
        <f t="shared" si="13"/>
        <v>5216</v>
      </c>
      <c r="Y332" s="23">
        <f t="shared" si="12"/>
        <v>15.769551999999999</v>
      </c>
    </row>
    <row r="333" spans="24:25" x14ac:dyDescent="0.25">
      <c r="X333" s="21">
        <f t="shared" si="13"/>
        <v>5232</v>
      </c>
      <c r="Y333" s="23">
        <f t="shared" si="12"/>
        <v>15.814704000000001</v>
      </c>
    </row>
    <row r="334" spans="24:25" x14ac:dyDescent="0.25">
      <c r="X334" s="21">
        <f t="shared" si="13"/>
        <v>5248</v>
      </c>
      <c r="Y334" s="23">
        <f t="shared" si="12"/>
        <v>15.859856000000001</v>
      </c>
    </row>
    <row r="335" spans="24:25" x14ac:dyDescent="0.25">
      <c r="X335" s="21">
        <f t="shared" si="13"/>
        <v>5264</v>
      </c>
      <c r="Y335" s="23">
        <f t="shared" si="12"/>
        <v>15.905008</v>
      </c>
    </row>
    <row r="336" spans="24:25" x14ac:dyDescent="0.25">
      <c r="X336" s="21">
        <f t="shared" si="13"/>
        <v>5280</v>
      </c>
      <c r="Y336" s="23">
        <f t="shared" si="12"/>
        <v>15.95016</v>
      </c>
    </row>
    <row r="337" spans="24:25" x14ac:dyDescent="0.25">
      <c r="X337" s="21">
        <f t="shared" si="13"/>
        <v>5296</v>
      </c>
      <c r="Y337" s="23">
        <f t="shared" si="12"/>
        <v>15.995312</v>
      </c>
    </row>
    <row r="338" spans="24:25" x14ac:dyDescent="0.25">
      <c r="X338" s="21">
        <f t="shared" si="13"/>
        <v>5312</v>
      </c>
      <c r="Y338" s="23">
        <f t="shared" si="12"/>
        <v>16.040464</v>
      </c>
    </row>
    <row r="339" spans="24:25" x14ac:dyDescent="0.25">
      <c r="X339" s="21">
        <f t="shared" si="13"/>
        <v>5328</v>
      </c>
      <c r="Y339" s="23">
        <f t="shared" si="12"/>
        <v>16.085615999999998</v>
      </c>
    </row>
    <row r="340" spans="24:25" x14ac:dyDescent="0.25">
      <c r="X340" s="21">
        <f t="shared" si="13"/>
        <v>5344</v>
      </c>
      <c r="Y340" s="23">
        <f t="shared" si="12"/>
        <v>16.130768</v>
      </c>
    </row>
    <row r="341" spans="24:25" x14ac:dyDescent="0.25">
      <c r="X341" s="21">
        <f t="shared" si="13"/>
        <v>5360</v>
      </c>
      <c r="Y341" s="23">
        <f t="shared" si="12"/>
        <v>16.175919999999998</v>
      </c>
    </row>
    <row r="342" spans="24:25" x14ac:dyDescent="0.25">
      <c r="X342" s="21">
        <f t="shared" si="13"/>
        <v>5376</v>
      </c>
      <c r="Y342" s="23">
        <f t="shared" si="12"/>
        <v>16.221071999999999</v>
      </c>
    </row>
    <row r="343" spans="24:25" x14ac:dyDescent="0.25">
      <c r="X343" s="21">
        <f t="shared" si="13"/>
        <v>5392</v>
      </c>
      <c r="Y343" s="23">
        <f t="shared" si="12"/>
        <v>16.266223999999998</v>
      </c>
    </row>
    <row r="344" spans="24:25" x14ac:dyDescent="0.25">
      <c r="X344" s="21">
        <f t="shared" si="13"/>
        <v>5408</v>
      </c>
      <c r="Y344" s="23">
        <f t="shared" si="12"/>
        <v>16.311375999999999</v>
      </c>
    </row>
    <row r="345" spans="24:25" x14ac:dyDescent="0.25">
      <c r="X345" s="21">
        <f t="shared" si="13"/>
        <v>5424</v>
      </c>
      <c r="Y345" s="23">
        <f t="shared" si="12"/>
        <v>16.356527999999997</v>
      </c>
    </row>
    <row r="346" spans="24:25" x14ac:dyDescent="0.25">
      <c r="X346" s="21">
        <f t="shared" si="13"/>
        <v>5440</v>
      </c>
      <c r="Y346" s="23">
        <f t="shared" si="12"/>
        <v>16.401679999999999</v>
      </c>
    </row>
    <row r="347" spans="24:25" x14ac:dyDescent="0.25">
      <c r="X347" s="21">
        <f t="shared" si="13"/>
        <v>5456</v>
      </c>
      <c r="Y347" s="23">
        <f t="shared" si="12"/>
        <v>16.446832000000001</v>
      </c>
    </row>
    <row r="348" spans="24:25" x14ac:dyDescent="0.25">
      <c r="X348" s="21">
        <f t="shared" si="13"/>
        <v>5472</v>
      </c>
      <c r="Y348" s="23">
        <f t="shared" si="12"/>
        <v>16.491983999999999</v>
      </c>
    </row>
    <row r="349" spans="24:25" x14ac:dyDescent="0.25">
      <c r="X349" s="21">
        <f t="shared" si="13"/>
        <v>5488</v>
      </c>
      <c r="Y349" s="23">
        <f t="shared" si="12"/>
        <v>16.537136</v>
      </c>
    </row>
    <row r="350" spans="24:25" x14ac:dyDescent="0.25">
      <c r="X350" s="21">
        <f t="shared" si="13"/>
        <v>5504</v>
      </c>
      <c r="Y350" s="23">
        <f t="shared" si="12"/>
        <v>16.582287999999998</v>
      </c>
    </row>
    <row r="351" spans="24:25" x14ac:dyDescent="0.25">
      <c r="X351" s="21">
        <f t="shared" si="13"/>
        <v>5520</v>
      </c>
      <c r="Y351" s="23">
        <f t="shared" si="12"/>
        <v>16.62744</v>
      </c>
    </row>
    <row r="352" spans="24:25" x14ac:dyDescent="0.25">
      <c r="X352" s="21">
        <f t="shared" si="13"/>
        <v>5536</v>
      </c>
      <c r="Y352" s="23">
        <f t="shared" si="12"/>
        <v>16.672591999999998</v>
      </c>
    </row>
    <row r="353" spans="24:25" x14ac:dyDescent="0.25">
      <c r="X353" s="21">
        <f t="shared" si="13"/>
        <v>5552</v>
      </c>
      <c r="Y353" s="23">
        <f t="shared" si="12"/>
        <v>16.717744</v>
      </c>
    </row>
    <row r="354" spans="24:25" x14ac:dyDescent="0.25">
      <c r="X354" s="21">
        <f t="shared" si="13"/>
        <v>5568</v>
      </c>
      <c r="Y354" s="23">
        <f t="shared" si="12"/>
        <v>16.762895999999998</v>
      </c>
    </row>
    <row r="355" spans="24:25" x14ac:dyDescent="0.25">
      <c r="X355" s="21">
        <f t="shared" si="13"/>
        <v>5584</v>
      </c>
      <c r="Y355" s="23">
        <f t="shared" si="12"/>
        <v>16.808047999999999</v>
      </c>
    </row>
    <row r="356" spans="24:25" x14ac:dyDescent="0.25">
      <c r="X356" s="21">
        <f t="shared" si="13"/>
        <v>5600</v>
      </c>
      <c r="Y356" s="23">
        <f t="shared" si="12"/>
        <v>16.853199999999998</v>
      </c>
    </row>
    <row r="357" spans="24:25" x14ac:dyDescent="0.25">
      <c r="X357" s="21">
        <f t="shared" si="13"/>
        <v>5616</v>
      </c>
      <c r="Y357" s="23">
        <f t="shared" si="12"/>
        <v>16.898351999999999</v>
      </c>
    </row>
    <row r="358" spans="24:25" x14ac:dyDescent="0.25">
      <c r="X358" s="21">
        <f t="shared" si="13"/>
        <v>5632</v>
      </c>
      <c r="Y358" s="23">
        <f t="shared" si="12"/>
        <v>16.943504000000001</v>
      </c>
    </row>
    <row r="359" spans="24:25" x14ac:dyDescent="0.25">
      <c r="X359" s="21">
        <f t="shared" si="13"/>
        <v>5648</v>
      </c>
      <c r="Y359" s="23">
        <f t="shared" si="12"/>
        <v>16.988655999999999</v>
      </c>
    </row>
    <row r="360" spans="24:25" x14ac:dyDescent="0.25">
      <c r="X360" s="21">
        <f t="shared" si="13"/>
        <v>5664</v>
      </c>
      <c r="Y360" s="23">
        <f t="shared" si="12"/>
        <v>17.033808000000001</v>
      </c>
    </row>
    <row r="361" spans="24:25" x14ac:dyDescent="0.25">
      <c r="X361" s="21">
        <f t="shared" si="13"/>
        <v>5680</v>
      </c>
      <c r="Y361" s="23">
        <f t="shared" si="12"/>
        <v>17.078959999999999</v>
      </c>
    </row>
    <row r="362" spans="24:25" x14ac:dyDescent="0.25">
      <c r="X362" s="21">
        <f t="shared" si="13"/>
        <v>5696</v>
      </c>
      <c r="Y362" s="23">
        <f t="shared" si="12"/>
        <v>17.124112</v>
      </c>
    </row>
    <row r="363" spans="24:25" x14ac:dyDescent="0.25">
      <c r="X363" s="21">
        <f t="shared" si="13"/>
        <v>5712</v>
      </c>
      <c r="Y363" s="23">
        <f t="shared" si="12"/>
        <v>17.169263999999998</v>
      </c>
    </row>
    <row r="364" spans="24:25" x14ac:dyDescent="0.25">
      <c r="X364" s="21">
        <f t="shared" si="13"/>
        <v>5728</v>
      </c>
      <c r="Y364" s="23">
        <f t="shared" si="12"/>
        <v>17.214416</v>
      </c>
    </row>
    <row r="365" spans="24:25" x14ac:dyDescent="0.25">
      <c r="X365" s="21">
        <f t="shared" si="13"/>
        <v>5744</v>
      </c>
      <c r="Y365" s="23">
        <f t="shared" si="12"/>
        <v>17.259568000000002</v>
      </c>
    </row>
    <row r="366" spans="24:25" x14ac:dyDescent="0.25">
      <c r="X366" s="21">
        <f t="shared" si="13"/>
        <v>5760</v>
      </c>
      <c r="Y366" s="23">
        <f t="shared" si="12"/>
        <v>17.30472</v>
      </c>
    </row>
    <row r="367" spans="24:25" x14ac:dyDescent="0.25">
      <c r="X367" s="21">
        <f t="shared" si="13"/>
        <v>5776</v>
      </c>
      <c r="Y367" s="23">
        <f t="shared" si="12"/>
        <v>17.349872000000001</v>
      </c>
    </row>
    <row r="368" spans="24:25" x14ac:dyDescent="0.25">
      <c r="X368" s="21">
        <f t="shared" si="13"/>
        <v>5792</v>
      </c>
      <c r="Y368" s="23">
        <f t="shared" si="12"/>
        <v>17.395023999999999</v>
      </c>
    </row>
    <row r="369" spans="24:25" x14ac:dyDescent="0.25">
      <c r="X369" s="21">
        <f t="shared" si="13"/>
        <v>5808</v>
      </c>
      <c r="Y369" s="23">
        <f t="shared" si="12"/>
        <v>17.440176000000001</v>
      </c>
    </row>
    <row r="370" spans="24:25" x14ac:dyDescent="0.25">
      <c r="X370" s="21">
        <f t="shared" si="13"/>
        <v>5824</v>
      </c>
      <c r="Y370" s="23">
        <f t="shared" si="12"/>
        <v>17.485327999999999</v>
      </c>
    </row>
    <row r="371" spans="24:25" x14ac:dyDescent="0.25">
      <c r="X371" s="21">
        <f t="shared" si="13"/>
        <v>5840</v>
      </c>
      <c r="Y371" s="23">
        <f t="shared" si="12"/>
        <v>17.530480000000001</v>
      </c>
    </row>
    <row r="372" spans="24:25" x14ac:dyDescent="0.25">
      <c r="X372" s="21">
        <f t="shared" si="13"/>
        <v>5856</v>
      </c>
      <c r="Y372" s="23">
        <f t="shared" si="12"/>
        <v>17.575631999999999</v>
      </c>
    </row>
    <row r="373" spans="24:25" x14ac:dyDescent="0.25">
      <c r="X373" s="21">
        <f t="shared" si="13"/>
        <v>5872</v>
      </c>
      <c r="Y373" s="23">
        <f t="shared" si="12"/>
        <v>17.620784</v>
      </c>
    </row>
    <row r="374" spans="24:25" x14ac:dyDescent="0.25">
      <c r="X374" s="21">
        <f t="shared" si="13"/>
        <v>5888</v>
      </c>
      <c r="Y374" s="23">
        <f t="shared" si="12"/>
        <v>17.665935999999999</v>
      </c>
    </row>
    <row r="375" spans="24:25" x14ac:dyDescent="0.25">
      <c r="X375" s="21">
        <f t="shared" si="13"/>
        <v>5904</v>
      </c>
      <c r="Y375" s="23">
        <f t="shared" si="12"/>
        <v>17.711088</v>
      </c>
    </row>
    <row r="376" spans="24:25" x14ac:dyDescent="0.25">
      <c r="X376" s="21">
        <f t="shared" si="13"/>
        <v>5920</v>
      </c>
      <c r="Y376" s="23">
        <f t="shared" si="12"/>
        <v>17.756239999999998</v>
      </c>
    </row>
    <row r="377" spans="24:25" x14ac:dyDescent="0.25">
      <c r="X377" s="21">
        <f t="shared" si="13"/>
        <v>5936</v>
      </c>
      <c r="Y377" s="23">
        <f t="shared" si="12"/>
        <v>17.801392</v>
      </c>
    </row>
    <row r="378" spans="24:25" x14ac:dyDescent="0.25">
      <c r="X378" s="21">
        <f t="shared" si="13"/>
        <v>5952</v>
      </c>
      <c r="Y378" s="23">
        <f t="shared" si="12"/>
        <v>17.846544000000002</v>
      </c>
    </row>
    <row r="379" spans="24:25" x14ac:dyDescent="0.25">
      <c r="X379" s="21">
        <f t="shared" si="13"/>
        <v>5968</v>
      </c>
      <c r="Y379" s="23">
        <f t="shared" si="12"/>
        <v>17.891696</v>
      </c>
    </row>
    <row r="380" spans="24:25" x14ac:dyDescent="0.25">
      <c r="X380" s="21">
        <f t="shared" si="13"/>
        <v>5984</v>
      </c>
      <c r="Y380" s="23">
        <f t="shared" si="12"/>
        <v>17.936848000000001</v>
      </c>
    </row>
    <row r="381" spans="24:25" x14ac:dyDescent="0.25">
      <c r="X381" s="21">
        <f t="shared" si="13"/>
        <v>6000</v>
      </c>
      <c r="Y381" s="23">
        <f t="shared" si="12"/>
        <v>17.981999999999999</v>
      </c>
    </row>
    <row r="382" spans="24:25" x14ac:dyDescent="0.25">
      <c r="X382" s="21">
        <f t="shared" si="13"/>
        <v>6016</v>
      </c>
      <c r="Y382" s="23">
        <f t="shared" si="12"/>
        <v>18.027152000000001</v>
      </c>
    </row>
    <row r="383" spans="24:25" x14ac:dyDescent="0.25">
      <c r="X383" s="21">
        <f t="shared" si="13"/>
        <v>6032</v>
      </c>
      <c r="Y383" s="23">
        <f t="shared" si="12"/>
        <v>18.072303999999999</v>
      </c>
    </row>
    <row r="384" spans="24:25" x14ac:dyDescent="0.25">
      <c r="X384" s="21">
        <f t="shared" si="13"/>
        <v>6048</v>
      </c>
      <c r="Y384" s="23">
        <f t="shared" si="12"/>
        <v>18.117456000000001</v>
      </c>
    </row>
    <row r="385" spans="24:25" x14ac:dyDescent="0.25">
      <c r="X385" s="21">
        <f t="shared" si="13"/>
        <v>6064</v>
      </c>
      <c r="Y385" s="23">
        <f t="shared" si="12"/>
        <v>18.162607999999999</v>
      </c>
    </row>
    <row r="386" spans="24:25" x14ac:dyDescent="0.25">
      <c r="X386" s="21">
        <f t="shared" si="13"/>
        <v>6080</v>
      </c>
      <c r="Y386" s="23">
        <f t="shared" si="12"/>
        <v>18.20776</v>
      </c>
    </row>
    <row r="387" spans="24:25" x14ac:dyDescent="0.25">
      <c r="X387" s="21">
        <f t="shared" si="13"/>
        <v>6096</v>
      </c>
      <c r="Y387" s="23">
        <f t="shared" si="12"/>
        <v>18.252911999999998</v>
      </c>
    </row>
    <row r="388" spans="24:25" x14ac:dyDescent="0.25">
      <c r="X388" s="21">
        <f t="shared" si="13"/>
        <v>6112</v>
      </c>
      <c r="Y388" s="23">
        <f t="shared" si="12"/>
        <v>18.298064</v>
      </c>
    </row>
    <row r="389" spans="24:25" x14ac:dyDescent="0.25">
      <c r="X389" s="21">
        <f t="shared" si="13"/>
        <v>6128</v>
      </c>
      <c r="Y389" s="23">
        <f t="shared" si="12"/>
        <v>18.343215999999998</v>
      </c>
    </row>
    <row r="390" spans="24:25" x14ac:dyDescent="0.25">
      <c r="X390" s="21">
        <f t="shared" si="13"/>
        <v>6144</v>
      </c>
      <c r="Y390" s="23">
        <f t="shared" ref="Y390:Y453" si="14">IF($K$24&gt;0,IF(X390&lt;$K$21,$K$20*X390,IF(X390&lt;$K$24,($K$22*X390)+$K$23,($K$25*X390)+$K$26)),IF(X390&lt;$K$21,$K$20*X390,($K$22*X390)+$K$23))</f>
        <v>18.388368</v>
      </c>
    </row>
    <row r="391" spans="24:25" x14ac:dyDescent="0.25">
      <c r="X391" s="21">
        <f t="shared" ref="X391:X454" si="15">X390+$AC$5</f>
        <v>6160</v>
      </c>
      <c r="Y391" s="23">
        <f t="shared" si="14"/>
        <v>18.433520000000001</v>
      </c>
    </row>
    <row r="392" spans="24:25" x14ac:dyDescent="0.25">
      <c r="X392" s="21">
        <f t="shared" si="15"/>
        <v>6176</v>
      </c>
      <c r="Y392" s="23">
        <f t="shared" si="14"/>
        <v>18.478672</v>
      </c>
    </row>
    <row r="393" spans="24:25" x14ac:dyDescent="0.25">
      <c r="X393" s="21">
        <f t="shared" si="15"/>
        <v>6192</v>
      </c>
      <c r="Y393" s="23">
        <f t="shared" si="14"/>
        <v>18.523824000000001</v>
      </c>
    </row>
    <row r="394" spans="24:25" x14ac:dyDescent="0.25">
      <c r="X394" s="21">
        <f t="shared" si="15"/>
        <v>6208</v>
      </c>
      <c r="Y394" s="23">
        <f t="shared" si="14"/>
        <v>18.568975999999999</v>
      </c>
    </row>
    <row r="395" spans="24:25" x14ac:dyDescent="0.25">
      <c r="X395" s="21">
        <f t="shared" si="15"/>
        <v>6224</v>
      </c>
      <c r="Y395" s="23">
        <f t="shared" si="14"/>
        <v>18.614128000000001</v>
      </c>
    </row>
    <row r="396" spans="24:25" x14ac:dyDescent="0.25">
      <c r="X396" s="21">
        <f t="shared" si="15"/>
        <v>6240</v>
      </c>
      <c r="Y396" s="23">
        <f t="shared" si="14"/>
        <v>18.659279999999999</v>
      </c>
    </row>
    <row r="397" spans="24:25" x14ac:dyDescent="0.25">
      <c r="X397" s="21">
        <f t="shared" si="15"/>
        <v>6256</v>
      </c>
      <c r="Y397" s="23">
        <f t="shared" si="14"/>
        <v>18.704432000000001</v>
      </c>
    </row>
    <row r="398" spans="24:25" x14ac:dyDescent="0.25">
      <c r="X398" s="21">
        <f t="shared" si="15"/>
        <v>6272</v>
      </c>
      <c r="Y398" s="23">
        <f t="shared" si="14"/>
        <v>18.749583999999999</v>
      </c>
    </row>
    <row r="399" spans="24:25" x14ac:dyDescent="0.25">
      <c r="X399" s="21">
        <f t="shared" si="15"/>
        <v>6288</v>
      </c>
      <c r="Y399" s="23">
        <f t="shared" si="14"/>
        <v>18.794736</v>
      </c>
    </row>
    <row r="400" spans="24:25" x14ac:dyDescent="0.25">
      <c r="X400" s="21">
        <f t="shared" si="15"/>
        <v>6304</v>
      </c>
      <c r="Y400" s="23">
        <f t="shared" si="14"/>
        <v>18.839887999999998</v>
      </c>
    </row>
    <row r="401" spans="24:25" x14ac:dyDescent="0.25">
      <c r="X401" s="21">
        <f t="shared" si="15"/>
        <v>6320</v>
      </c>
      <c r="Y401" s="23">
        <f t="shared" si="14"/>
        <v>18.88504</v>
      </c>
    </row>
    <row r="402" spans="24:25" x14ac:dyDescent="0.25">
      <c r="X402" s="21">
        <f t="shared" si="15"/>
        <v>6336</v>
      </c>
      <c r="Y402" s="23">
        <f t="shared" si="14"/>
        <v>18.930191999999998</v>
      </c>
    </row>
    <row r="403" spans="24:25" x14ac:dyDescent="0.25">
      <c r="X403" s="21">
        <f t="shared" si="15"/>
        <v>6352</v>
      </c>
      <c r="Y403" s="23">
        <f t="shared" si="14"/>
        <v>18.975344</v>
      </c>
    </row>
    <row r="404" spans="24:25" x14ac:dyDescent="0.25">
      <c r="X404" s="21">
        <f t="shared" si="15"/>
        <v>6368</v>
      </c>
      <c r="Y404" s="23">
        <f t="shared" si="14"/>
        <v>19.020496000000001</v>
      </c>
    </row>
    <row r="405" spans="24:25" x14ac:dyDescent="0.25">
      <c r="X405" s="21">
        <f t="shared" si="15"/>
        <v>6384</v>
      </c>
      <c r="Y405" s="23">
        <f t="shared" si="14"/>
        <v>19.065647999999999</v>
      </c>
    </row>
    <row r="406" spans="24:25" x14ac:dyDescent="0.25">
      <c r="X406" s="21">
        <f t="shared" si="15"/>
        <v>6400</v>
      </c>
      <c r="Y406" s="23">
        <f t="shared" si="14"/>
        <v>19.110800000000001</v>
      </c>
    </row>
    <row r="407" spans="24:25" x14ac:dyDescent="0.25">
      <c r="X407" s="21">
        <f t="shared" si="15"/>
        <v>6416</v>
      </c>
      <c r="Y407" s="23">
        <f t="shared" si="14"/>
        <v>19.155951999999999</v>
      </c>
    </row>
    <row r="408" spans="24:25" x14ac:dyDescent="0.25">
      <c r="X408" s="21">
        <f t="shared" si="15"/>
        <v>6432</v>
      </c>
      <c r="Y408" s="23">
        <f t="shared" si="14"/>
        <v>19.201104000000001</v>
      </c>
    </row>
    <row r="409" spans="24:25" x14ac:dyDescent="0.25">
      <c r="X409" s="21">
        <f t="shared" si="15"/>
        <v>6448</v>
      </c>
      <c r="Y409" s="23">
        <f t="shared" si="14"/>
        <v>19.246255999999999</v>
      </c>
    </row>
    <row r="410" spans="24:25" x14ac:dyDescent="0.25">
      <c r="X410" s="21">
        <f t="shared" si="15"/>
        <v>6464</v>
      </c>
      <c r="Y410" s="23">
        <f t="shared" si="14"/>
        <v>19.291408000000001</v>
      </c>
    </row>
    <row r="411" spans="24:25" x14ac:dyDescent="0.25">
      <c r="X411" s="21">
        <f t="shared" si="15"/>
        <v>6480</v>
      </c>
      <c r="Y411" s="23">
        <f t="shared" si="14"/>
        <v>19.336559999999999</v>
      </c>
    </row>
    <row r="412" spans="24:25" x14ac:dyDescent="0.25">
      <c r="X412" s="21">
        <f t="shared" si="15"/>
        <v>6496</v>
      </c>
      <c r="Y412" s="23">
        <f t="shared" si="14"/>
        <v>19.381712</v>
      </c>
    </row>
    <row r="413" spans="24:25" x14ac:dyDescent="0.25">
      <c r="X413" s="21">
        <f t="shared" si="15"/>
        <v>6512</v>
      </c>
      <c r="Y413" s="23">
        <f t="shared" si="14"/>
        <v>19.426863999999998</v>
      </c>
    </row>
    <row r="414" spans="24:25" x14ac:dyDescent="0.25">
      <c r="X414" s="21">
        <f t="shared" si="15"/>
        <v>6528</v>
      </c>
      <c r="Y414" s="23">
        <f t="shared" si="14"/>
        <v>19.472016</v>
      </c>
    </row>
    <row r="415" spans="24:25" x14ac:dyDescent="0.25">
      <c r="X415" s="21">
        <f t="shared" si="15"/>
        <v>6544</v>
      </c>
      <c r="Y415" s="23">
        <f t="shared" si="14"/>
        <v>19.517167999999998</v>
      </c>
    </row>
    <row r="416" spans="24:25" x14ac:dyDescent="0.25">
      <c r="X416" s="21">
        <f t="shared" si="15"/>
        <v>6560</v>
      </c>
      <c r="Y416" s="23">
        <f t="shared" si="14"/>
        <v>19.56232</v>
      </c>
    </row>
    <row r="417" spans="24:25" x14ac:dyDescent="0.25">
      <c r="X417" s="21">
        <f t="shared" si="15"/>
        <v>6576</v>
      </c>
      <c r="Y417" s="23">
        <f t="shared" si="14"/>
        <v>19.607472000000001</v>
      </c>
    </row>
    <row r="418" spans="24:25" x14ac:dyDescent="0.25">
      <c r="X418" s="21">
        <f t="shared" si="15"/>
        <v>6592</v>
      </c>
      <c r="Y418" s="23">
        <f t="shared" si="14"/>
        <v>19.652623999999999</v>
      </c>
    </row>
    <row r="419" spans="24:25" x14ac:dyDescent="0.25">
      <c r="X419" s="21">
        <f t="shared" si="15"/>
        <v>6608</v>
      </c>
      <c r="Y419" s="23">
        <f t="shared" si="14"/>
        <v>19.697776000000001</v>
      </c>
    </row>
    <row r="420" spans="24:25" x14ac:dyDescent="0.25">
      <c r="X420" s="21">
        <f t="shared" si="15"/>
        <v>6624</v>
      </c>
      <c r="Y420" s="23">
        <f t="shared" si="14"/>
        <v>19.742927999999999</v>
      </c>
    </row>
    <row r="421" spans="24:25" x14ac:dyDescent="0.25">
      <c r="X421" s="21">
        <f t="shared" si="15"/>
        <v>6640</v>
      </c>
      <c r="Y421" s="23">
        <f t="shared" si="14"/>
        <v>19.788080000000001</v>
      </c>
    </row>
    <row r="422" spans="24:25" x14ac:dyDescent="0.25">
      <c r="X422" s="21">
        <f t="shared" si="15"/>
        <v>6656</v>
      </c>
      <c r="Y422" s="23">
        <f t="shared" si="14"/>
        <v>19.833231999999999</v>
      </c>
    </row>
    <row r="423" spans="24:25" x14ac:dyDescent="0.25">
      <c r="X423" s="21">
        <f t="shared" si="15"/>
        <v>6672</v>
      </c>
      <c r="Y423" s="23">
        <f t="shared" si="14"/>
        <v>19.878384</v>
      </c>
    </row>
    <row r="424" spans="24:25" x14ac:dyDescent="0.25">
      <c r="X424" s="21">
        <f t="shared" si="15"/>
        <v>6688</v>
      </c>
      <c r="Y424" s="23">
        <f t="shared" si="14"/>
        <v>19.923535999999999</v>
      </c>
    </row>
    <row r="425" spans="24:25" x14ac:dyDescent="0.25">
      <c r="X425" s="21">
        <f t="shared" si="15"/>
        <v>6704</v>
      </c>
      <c r="Y425" s="23">
        <f t="shared" si="14"/>
        <v>19.968688</v>
      </c>
    </row>
    <row r="426" spans="24:25" x14ac:dyDescent="0.25">
      <c r="X426" s="21">
        <f t="shared" si="15"/>
        <v>6720</v>
      </c>
      <c r="Y426" s="23">
        <f t="shared" si="14"/>
        <v>20.013839999999998</v>
      </c>
    </row>
    <row r="427" spans="24:25" x14ac:dyDescent="0.25">
      <c r="X427" s="21">
        <f t="shared" si="15"/>
        <v>6736</v>
      </c>
      <c r="Y427" s="23">
        <f t="shared" si="14"/>
        <v>20.058992</v>
      </c>
    </row>
    <row r="428" spans="24:25" x14ac:dyDescent="0.25">
      <c r="X428" s="21">
        <f t="shared" si="15"/>
        <v>6752</v>
      </c>
      <c r="Y428" s="23">
        <f t="shared" si="14"/>
        <v>20.104143999999998</v>
      </c>
    </row>
    <row r="429" spans="24:25" x14ac:dyDescent="0.25">
      <c r="X429" s="21">
        <f t="shared" si="15"/>
        <v>6768</v>
      </c>
      <c r="Y429" s="23">
        <f t="shared" si="14"/>
        <v>20.149296</v>
      </c>
    </row>
    <row r="430" spans="24:25" x14ac:dyDescent="0.25">
      <c r="X430" s="21">
        <f t="shared" si="15"/>
        <v>6784</v>
      </c>
      <c r="Y430" s="23">
        <f t="shared" si="14"/>
        <v>20.194448000000001</v>
      </c>
    </row>
    <row r="431" spans="24:25" x14ac:dyDescent="0.25">
      <c r="X431" s="21">
        <f t="shared" si="15"/>
        <v>6800</v>
      </c>
      <c r="Y431" s="23">
        <f t="shared" si="14"/>
        <v>20.239599999999999</v>
      </c>
    </row>
    <row r="432" spans="24:25" x14ac:dyDescent="0.25">
      <c r="X432" s="21">
        <f t="shared" si="15"/>
        <v>6816</v>
      </c>
      <c r="Y432" s="23">
        <f t="shared" si="14"/>
        <v>20.284752000000001</v>
      </c>
    </row>
    <row r="433" spans="24:25" x14ac:dyDescent="0.25">
      <c r="X433" s="21">
        <f t="shared" si="15"/>
        <v>6832</v>
      </c>
      <c r="Y433" s="23">
        <f t="shared" si="14"/>
        <v>20.329903999999999</v>
      </c>
    </row>
    <row r="434" spans="24:25" x14ac:dyDescent="0.25">
      <c r="X434" s="21">
        <f t="shared" si="15"/>
        <v>6848</v>
      </c>
      <c r="Y434" s="23">
        <f t="shared" si="14"/>
        <v>20.375056000000001</v>
      </c>
    </row>
    <row r="435" spans="24:25" x14ac:dyDescent="0.25">
      <c r="X435" s="21">
        <f t="shared" si="15"/>
        <v>6864</v>
      </c>
      <c r="Y435" s="23">
        <f t="shared" si="14"/>
        <v>20.420207999999999</v>
      </c>
    </row>
    <row r="436" spans="24:25" x14ac:dyDescent="0.25">
      <c r="X436" s="21">
        <f t="shared" si="15"/>
        <v>6880</v>
      </c>
      <c r="Y436" s="23">
        <f t="shared" si="14"/>
        <v>20.46536</v>
      </c>
    </row>
    <row r="437" spans="24:25" x14ac:dyDescent="0.25">
      <c r="X437" s="21">
        <f t="shared" si="15"/>
        <v>6896</v>
      </c>
      <c r="Y437" s="23">
        <f t="shared" si="14"/>
        <v>20.510511999999999</v>
      </c>
    </row>
    <row r="438" spans="24:25" x14ac:dyDescent="0.25">
      <c r="X438" s="21">
        <f t="shared" si="15"/>
        <v>6912</v>
      </c>
      <c r="Y438" s="23">
        <f t="shared" si="14"/>
        <v>20.555664</v>
      </c>
    </row>
    <row r="439" spans="24:25" x14ac:dyDescent="0.25">
      <c r="X439" s="21">
        <f t="shared" si="15"/>
        <v>6928</v>
      </c>
      <c r="Y439" s="23">
        <f t="shared" si="14"/>
        <v>20.600815999999998</v>
      </c>
    </row>
    <row r="440" spans="24:25" x14ac:dyDescent="0.25">
      <c r="X440" s="21">
        <f t="shared" si="15"/>
        <v>6944</v>
      </c>
      <c r="Y440" s="23">
        <f t="shared" si="14"/>
        <v>20.645968</v>
      </c>
    </row>
    <row r="441" spans="24:25" x14ac:dyDescent="0.25">
      <c r="X441" s="21">
        <f t="shared" si="15"/>
        <v>6960</v>
      </c>
      <c r="Y441" s="23">
        <f t="shared" si="14"/>
        <v>20.691119999999998</v>
      </c>
    </row>
    <row r="442" spans="24:25" x14ac:dyDescent="0.25">
      <c r="X442" s="21">
        <f t="shared" si="15"/>
        <v>6976</v>
      </c>
      <c r="Y442" s="23">
        <f t="shared" si="14"/>
        <v>20.736272</v>
      </c>
    </row>
    <row r="443" spans="24:25" x14ac:dyDescent="0.25">
      <c r="X443" s="21">
        <f t="shared" si="15"/>
        <v>6992</v>
      </c>
      <c r="Y443" s="23">
        <f t="shared" si="14"/>
        <v>20.781424000000001</v>
      </c>
    </row>
    <row r="444" spans="24:25" x14ac:dyDescent="0.25">
      <c r="X444" s="21">
        <f t="shared" si="15"/>
        <v>7008</v>
      </c>
      <c r="Y444" s="23">
        <f t="shared" si="14"/>
        <v>20.826575999999999</v>
      </c>
    </row>
    <row r="445" spans="24:25" x14ac:dyDescent="0.25">
      <c r="X445" s="21">
        <f t="shared" si="15"/>
        <v>7024</v>
      </c>
      <c r="Y445" s="23">
        <f t="shared" si="14"/>
        <v>20.871728000000001</v>
      </c>
    </row>
    <row r="446" spans="24:25" x14ac:dyDescent="0.25">
      <c r="X446" s="21">
        <f t="shared" si="15"/>
        <v>7040</v>
      </c>
      <c r="Y446" s="23">
        <f t="shared" si="14"/>
        <v>20.916879999999999</v>
      </c>
    </row>
    <row r="447" spans="24:25" x14ac:dyDescent="0.25">
      <c r="X447" s="21">
        <f t="shared" si="15"/>
        <v>7056</v>
      </c>
      <c r="Y447" s="23">
        <f t="shared" si="14"/>
        <v>20.962032000000001</v>
      </c>
    </row>
    <row r="448" spans="24:25" x14ac:dyDescent="0.25">
      <c r="X448" s="21">
        <f t="shared" si="15"/>
        <v>7072</v>
      </c>
      <c r="Y448" s="23">
        <f t="shared" si="14"/>
        <v>21.007183999999999</v>
      </c>
    </row>
    <row r="449" spans="24:25" x14ac:dyDescent="0.25">
      <c r="X449" s="21">
        <f t="shared" si="15"/>
        <v>7088</v>
      </c>
      <c r="Y449" s="23">
        <f t="shared" si="14"/>
        <v>21.052336</v>
      </c>
    </row>
    <row r="450" spans="24:25" x14ac:dyDescent="0.25">
      <c r="X450" s="21">
        <f t="shared" si="15"/>
        <v>7104</v>
      </c>
      <c r="Y450" s="23">
        <f t="shared" si="14"/>
        <v>21.097487999999998</v>
      </c>
    </row>
    <row r="451" spans="24:25" x14ac:dyDescent="0.25">
      <c r="X451" s="21">
        <f t="shared" si="15"/>
        <v>7120</v>
      </c>
      <c r="Y451" s="23">
        <f t="shared" si="14"/>
        <v>21.14264</v>
      </c>
    </row>
    <row r="452" spans="24:25" x14ac:dyDescent="0.25">
      <c r="X452" s="21">
        <f t="shared" si="15"/>
        <v>7136</v>
      </c>
      <c r="Y452" s="23">
        <f t="shared" si="14"/>
        <v>21.187791999999998</v>
      </c>
    </row>
    <row r="453" spans="24:25" x14ac:dyDescent="0.25">
      <c r="X453" s="21">
        <f t="shared" si="15"/>
        <v>7152</v>
      </c>
      <c r="Y453" s="23">
        <f t="shared" si="14"/>
        <v>21.232944</v>
      </c>
    </row>
    <row r="454" spans="24:25" x14ac:dyDescent="0.25">
      <c r="X454" s="21">
        <f t="shared" si="15"/>
        <v>7168</v>
      </c>
      <c r="Y454" s="23">
        <f t="shared" ref="Y454:Y506" si="16">IF($K$24&gt;0,IF(X454&lt;$K$21,$K$20*X454,IF(X454&lt;$K$24,($K$22*X454)+$K$23,($K$25*X454)+$K$26)),IF(X454&lt;$K$21,$K$20*X454,($K$22*X454)+$K$23))</f>
        <v>21.278096000000001</v>
      </c>
    </row>
    <row r="455" spans="24:25" x14ac:dyDescent="0.25">
      <c r="X455" s="21">
        <f t="shared" ref="X455:X506" si="17">X454+$AC$5</f>
        <v>7184</v>
      </c>
      <c r="Y455" s="23">
        <f t="shared" si="16"/>
        <v>21.323248</v>
      </c>
    </row>
    <row r="456" spans="24:25" x14ac:dyDescent="0.25">
      <c r="X456" s="21">
        <f t="shared" si="17"/>
        <v>7200</v>
      </c>
      <c r="Y456" s="23">
        <f t="shared" si="16"/>
        <v>21.368400000000001</v>
      </c>
    </row>
    <row r="457" spans="24:25" x14ac:dyDescent="0.25">
      <c r="X457" s="21">
        <f t="shared" si="17"/>
        <v>7216</v>
      </c>
      <c r="Y457" s="23">
        <f t="shared" si="16"/>
        <v>21.413551999999999</v>
      </c>
    </row>
    <row r="458" spans="24:25" x14ac:dyDescent="0.25">
      <c r="X458" s="21">
        <f t="shared" si="17"/>
        <v>7232</v>
      </c>
      <c r="Y458" s="23">
        <f t="shared" si="16"/>
        <v>21.458704000000001</v>
      </c>
    </row>
    <row r="459" spans="24:25" x14ac:dyDescent="0.25">
      <c r="X459" s="21">
        <f t="shared" si="17"/>
        <v>7248</v>
      </c>
      <c r="Y459" s="23">
        <f t="shared" si="16"/>
        <v>21.503855999999999</v>
      </c>
    </row>
    <row r="460" spans="24:25" x14ac:dyDescent="0.25">
      <c r="X460" s="21">
        <f t="shared" si="17"/>
        <v>7264</v>
      </c>
      <c r="Y460" s="23">
        <f t="shared" si="16"/>
        <v>21.549008000000001</v>
      </c>
    </row>
    <row r="461" spans="24:25" x14ac:dyDescent="0.25">
      <c r="X461" s="21">
        <f t="shared" si="17"/>
        <v>7280</v>
      </c>
      <c r="Y461" s="23">
        <f t="shared" si="16"/>
        <v>21.594159999999999</v>
      </c>
    </row>
    <row r="462" spans="24:25" x14ac:dyDescent="0.25">
      <c r="X462" s="21">
        <f t="shared" si="17"/>
        <v>7296</v>
      </c>
      <c r="Y462" s="23">
        <f t="shared" si="16"/>
        <v>21.639312</v>
      </c>
    </row>
    <row r="463" spans="24:25" x14ac:dyDescent="0.25">
      <c r="X463" s="21">
        <f t="shared" si="17"/>
        <v>7312</v>
      </c>
      <c r="Y463" s="23">
        <f t="shared" si="16"/>
        <v>21.684463999999998</v>
      </c>
    </row>
    <row r="464" spans="24:25" x14ac:dyDescent="0.25">
      <c r="X464" s="21">
        <f t="shared" si="17"/>
        <v>7328</v>
      </c>
      <c r="Y464" s="23">
        <f t="shared" si="16"/>
        <v>21.729616</v>
      </c>
    </row>
    <row r="465" spans="24:25" x14ac:dyDescent="0.25">
      <c r="X465" s="21">
        <f t="shared" si="17"/>
        <v>7344</v>
      </c>
      <c r="Y465" s="23">
        <f t="shared" si="16"/>
        <v>21.774767999999998</v>
      </c>
    </row>
    <row r="466" spans="24:25" x14ac:dyDescent="0.25">
      <c r="X466" s="21">
        <f t="shared" si="17"/>
        <v>7360</v>
      </c>
      <c r="Y466" s="23">
        <f t="shared" si="16"/>
        <v>21.81992</v>
      </c>
    </row>
    <row r="467" spans="24:25" x14ac:dyDescent="0.25">
      <c r="X467" s="21">
        <f t="shared" si="17"/>
        <v>7376</v>
      </c>
      <c r="Y467" s="23">
        <f t="shared" si="16"/>
        <v>21.865072000000001</v>
      </c>
    </row>
    <row r="468" spans="24:25" x14ac:dyDescent="0.25">
      <c r="X468" s="21">
        <f t="shared" si="17"/>
        <v>7392</v>
      </c>
      <c r="Y468" s="23">
        <f t="shared" si="16"/>
        <v>21.910223999999999</v>
      </c>
    </row>
    <row r="469" spans="24:25" x14ac:dyDescent="0.25">
      <c r="X469" s="21">
        <f t="shared" si="17"/>
        <v>7408</v>
      </c>
      <c r="Y469" s="23">
        <f t="shared" si="16"/>
        <v>21.955376000000001</v>
      </c>
    </row>
    <row r="470" spans="24:25" x14ac:dyDescent="0.25">
      <c r="X470" s="21">
        <f t="shared" si="17"/>
        <v>7424</v>
      </c>
      <c r="Y470" s="23">
        <f t="shared" si="16"/>
        <v>22.000527999999999</v>
      </c>
    </row>
    <row r="471" spans="24:25" x14ac:dyDescent="0.25">
      <c r="X471" s="21">
        <f t="shared" si="17"/>
        <v>7440</v>
      </c>
      <c r="Y471" s="23">
        <f t="shared" si="16"/>
        <v>22.045680000000001</v>
      </c>
    </row>
    <row r="472" spans="24:25" x14ac:dyDescent="0.25">
      <c r="X472" s="21">
        <f t="shared" si="17"/>
        <v>7456</v>
      </c>
      <c r="Y472" s="23">
        <f t="shared" si="16"/>
        <v>22.090831999999999</v>
      </c>
    </row>
    <row r="473" spans="24:25" x14ac:dyDescent="0.25">
      <c r="X473" s="21">
        <f t="shared" si="17"/>
        <v>7472</v>
      </c>
      <c r="Y473" s="23">
        <f t="shared" si="16"/>
        <v>22.135984000000001</v>
      </c>
    </row>
    <row r="474" spans="24:25" x14ac:dyDescent="0.25">
      <c r="X474" s="21">
        <f t="shared" si="17"/>
        <v>7488</v>
      </c>
      <c r="Y474" s="23">
        <f t="shared" si="16"/>
        <v>22.181135999999999</v>
      </c>
    </row>
    <row r="475" spans="24:25" x14ac:dyDescent="0.25">
      <c r="X475" s="21">
        <f t="shared" si="17"/>
        <v>7504</v>
      </c>
      <c r="Y475" s="23">
        <f t="shared" si="16"/>
        <v>22.226288</v>
      </c>
    </row>
    <row r="476" spans="24:25" x14ac:dyDescent="0.25">
      <c r="X476" s="21">
        <f t="shared" si="17"/>
        <v>7520</v>
      </c>
      <c r="Y476" s="23">
        <f t="shared" si="16"/>
        <v>22.271439999999998</v>
      </c>
    </row>
    <row r="477" spans="24:25" x14ac:dyDescent="0.25">
      <c r="X477" s="21">
        <f t="shared" si="17"/>
        <v>7536</v>
      </c>
      <c r="Y477" s="23">
        <f t="shared" si="16"/>
        <v>22.316592</v>
      </c>
    </row>
    <row r="478" spans="24:25" x14ac:dyDescent="0.25">
      <c r="X478" s="21">
        <f t="shared" si="17"/>
        <v>7552</v>
      </c>
      <c r="Y478" s="23">
        <f t="shared" si="16"/>
        <v>22.361743999999998</v>
      </c>
    </row>
    <row r="479" spans="24:25" x14ac:dyDescent="0.25">
      <c r="X479" s="21">
        <f t="shared" si="17"/>
        <v>7568</v>
      </c>
      <c r="Y479" s="23">
        <f t="shared" si="16"/>
        <v>22.406896</v>
      </c>
    </row>
    <row r="480" spans="24:25" x14ac:dyDescent="0.25">
      <c r="X480" s="21">
        <f t="shared" si="17"/>
        <v>7584</v>
      </c>
      <c r="Y480" s="23">
        <f t="shared" si="16"/>
        <v>22.452048000000001</v>
      </c>
    </row>
    <row r="481" spans="24:25" x14ac:dyDescent="0.25">
      <c r="X481" s="21">
        <f t="shared" si="17"/>
        <v>7600</v>
      </c>
      <c r="Y481" s="23">
        <f t="shared" si="16"/>
        <v>22.497199999999999</v>
      </c>
    </row>
    <row r="482" spans="24:25" x14ac:dyDescent="0.25">
      <c r="X482" s="21">
        <f t="shared" si="17"/>
        <v>7616</v>
      </c>
      <c r="Y482" s="23">
        <f t="shared" si="16"/>
        <v>22.542352000000001</v>
      </c>
    </row>
    <row r="483" spans="24:25" x14ac:dyDescent="0.25">
      <c r="X483" s="21">
        <f t="shared" si="17"/>
        <v>7632</v>
      </c>
      <c r="Y483" s="23">
        <f t="shared" si="16"/>
        <v>22.587503999999999</v>
      </c>
    </row>
    <row r="484" spans="24:25" x14ac:dyDescent="0.25">
      <c r="X484" s="21">
        <f t="shared" si="17"/>
        <v>7648</v>
      </c>
      <c r="Y484" s="23">
        <f t="shared" si="16"/>
        <v>22.632656000000001</v>
      </c>
    </row>
    <row r="485" spans="24:25" x14ac:dyDescent="0.25">
      <c r="X485" s="21">
        <f t="shared" si="17"/>
        <v>7664</v>
      </c>
      <c r="Y485" s="23">
        <f t="shared" si="16"/>
        <v>22.677807999999999</v>
      </c>
    </row>
    <row r="486" spans="24:25" x14ac:dyDescent="0.25">
      <c r="X486" s="21">
        <f t="shared" si="17"/>
        <v>7680</v>
      </c>
      <c r="Y486" s="23">
        <f t="shared" si="16"/>
        <v>22.72296</v>
      </c>
    </row>
    <row r="487" spans="24:25" x14ac:dyDescent="0.25">
      <c r="X487" s="21">
        <f t="shared" si="17"/>
        <v>7696</v>
      </c>
      <c r="Y487" s="23">
        <f t="shared" si="16"/>
        <v>22.768111999999999</v>
      </c>
    </row>
    <row r="488" spans="24:25" x14ac:dyDescent="0.25">
      <c r="X488" s="21">
        <f t="shared" si="17"/>
        <v>7712</v>
      </c>
      <c r="Y488" s="23">
        <f t="shared" si="16"/>
        <v>22.813264</v>
      </c>
    </row>
    <row r="489" spans="24:25" x14ac:dyDescent="0.25">
      <c r="X489" s="21">
        <f t="shared" si="17"/>
        <v>7728</v>
      </c>
      <c r="Y489" s="23">
        <f t="shared" si="16"/>
        <v>22.858415999999998</v>
      </c>
    </row>
    <row r="490" spans="24:25" x14ac:dyDescent="0.25">
      <c r="X490" s="21">
        <f t="shared" si="17"/>
        <v>7744</v>
      </c>
      <c r="Y490" s="23">
        <f t="shared" si="16"/>
        <v>22.903568</v>
      </c>
    </row>
    <row r="491" spans="24:25" x14ac:dyDescent="0.25">
      <c r="X491" s="21">
        <f t="shared" si="17"/>
        <v>7760</v>
      </c>
      <c r="Y491" s="23">
        <f t="shared" si="16"/>
        <v>22.948719999999998</v>
      </c>
    </row>
    <row r="492" spans="24:25" x14ac:dyDescent="0.25">
      <c r="X492" s="21">
        <f t="shared" si="17"/>
        <v>7776</v>
      </c>
      <c r="Y492" s="23">
        <f t="shared" si="16"/>
        <v>22.993872</v>
      </c>
    </row>
    <row r="493" spans="24:25" x14ac:dyDescent="0.25">
      <c r="X493" s="21">
        <f t="shared" si="17"/>
        <v>7792</v>
      </c>
      <c r="Y493" s="23">
        <f t="shared" si="16"/>
        <v>23.039024000000001</v>
      </c>
    </row>
    <row r="494" spans="24:25" x14ac:dyDescent="0.25">
      <c r="X494" s="21">
        <f t="shared" si="17"/>
        <v>7808</v>
      </c>
      <c r="Y494" s="23">
        <f t="shared" si="16"/>
        <v>23.084175999999999</v>
      </c>
    </row>
    <row r="495" spans="24:25" x14ac:dyDescent="0.25">
      <c r="X495" s="21">
        <f t="shared" si="17"/>
        <v>7824</v>
      </c>
      <c r="Y495" s="23">
        <f t="shared" si="16"/>
        <v>23.129328000000001</v>
      </c>
    </row>
    <row r="496" spans="24:25" x14ac:dyDescent="0.25">
      <c r="X496" s="21">
        <f t="shared" si="17"/>
        <v>7840</v>
      </c>
      <c r="Y496" s="23">
        <f t="shared" si="16"/>
        <v>23.174479999999999</v>
      </c>
    </row>
    <row r="497" spans="24:25" x14ac:dyDescent="0.25">
      <c r="X497" s="21">
        <f t="shared" si="17"/>
        <v>7856</v>
      </c>
      <c r="Y497" s="23">
        <f t="shared" si="16"/>
        <v>23.219632000000001</v>
      </c>
    </row>
    <row r="498" spans="24:25" x14ac:dyDescent="0.25">
      <c r="X498" s="21">
        <f t="shared" si="17"/>
        <v>7872</v>
      </c>
      <c r="Y498" s="23">
        <f t="shared" si="16"/>
        <v>23.264783999999999</v>
      </c>
    </row>
    <row r="499" spans="24:25" x14ac:dyDescent="0.25">
      <c r="X499" s="21">
        <f t="shared" si="17"/>
        <v>7888</v>
      </c>
      <c r="Y499" s="23">
        <f t="shared" si="16"/>
        <v>23.309936</v>
      </c>
    </row>
    <row r="500" spans="24:25" x14ac:dyDescent="0.25">
      <c r="X500" s="21">
        <f t="shared" si="17"/>
        <v>7904</v>
      </c>
      <c r="Y500" s="23">
        <f t="shared" si="16"/>
        <v>23.355087999999999</v>
      </c>
    </row>
    <row r="501" spans="24:25" x14ac:dyDescent="0.25">
      <c r="X501" s="21">
        <f t="shared" si="17"/>
        <v>7920</v>
      </c>
      <c r="Y501" s="23">
        <f t="shared" si="16"/>
        <v>23.40024</v>
      </c>
    </row>
    <row r="502" spans="24:25" x14ac:dyDescent="0.25">
      <c r="X502" s="21">
        <f t="shared" si="17"/>
        <v>7936</v>
      </c>
      <c r="Y502" s="23">
        <f t="shared" si="16"/>
        <v>23.445391999999998</v>
      </c>
    </row>
    <row r="503" spans="24:25" x14ac:dyDescent="0.25">
      <c r="X503" s="21">
        <f t="shared" si="17"/>
        <v>7952</v>
      </c>
      <c r="Y503" s="23">
        <f t="shared" si="16"/>
        <v>23.490544</v>
      </c>
    </row>
    <row r="504" spans="24:25" x14ac:dyDescent="0.25">
      <c r="X504" s="21">
        <f t="shared" si="17"/>
        <v>7968</v>
      </c>
      <c r="Y504" s="23">
        <f t="shared" si="16"/>
        <v>23.535695999999998</v>
      </c>
    </row>
    <row r="505" spans="24:25" x14ac:dyDescent="0.25">
      <c r="X505" s="21">
        <f t="shared" si="17"/>
        <v>7984</v>
      </c>
      <c r="Y505" s="23">
        <f t="shared" si="16"/>
        <v>23.580848</v>
      </c>
    </row>
    <row r="506" spans="24:25" ht="16.5" thickBot="1" x14ac:dyDescent="0.3">
      <c r="X506" s="22">
        <f t="shared" si="17"/>
        <v>8000</v>
      </c>
      <c r="Y506" s="23">
        <f t="shared" si="16"/>
        <v>23.626000000000001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0900-000000000000}"/>
  </hyperlinks>
  <pageMargins left="0.7" right="0.7" top="0.75" bottom="0.75" header="0.3" footer="0.3"/>
  <pageSetup scale="5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  <pageSetUpPr fitToPage="1"/>
  </sheetPr>
  <dimension ref="A1:AC506"/>
  <sheetViews>
    <sheetView zoomScale="80" zoomScaleNormal="80" workbookViewId="0"/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154</v>
      </c>
      <c r="K2" s="160" t="str">
        <f>VLOOKUP(J2,'Calcul financement'!B5:F100,2,FALSE)</f>
        <v>Techniques de diététique</v>
      </c>
      <c r="L2" s="160"/>
      <c r="M2" s="160"/>
      <c r="N2" s="161"/>
    </row>
    <row r="4" spans="9:29" ht="16.5" thickBot="1" x14ac:dyDescent="0.3">
      <c r="J4" s="16">
        <f>MAX(IF(K24=0,IF(K21=0,1000,K21*4),K24*2),K9:K15)</f>
        <v>4040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7.8193999999999999</v>
      </c>
      <c r="K5" s="164" t="str">
        <f>CONCATENATE("ÉTC seront financés par les ",J4," PES ","du programme ",LEFT(J2,6))</f>
        <v>ÉTC seront financés par les 4040 PES du programme 120.A0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9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9</v>
      </c>
      <c r="Y7" s="23">
        <f t="shared" si="0"/>
        <v>1.3904999999999999E-2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18</v>
      </c>
      <c r="Y8" s="23">
        <f t="shared" si="0"/>
        <v>2.7809999999999998E-2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0</v>
      </c>
      <c r="L9" s="53" t="str">
        <f>IF(K9&gt;0,IF($K$24&gt;0,IF(K9&lt;$K$21,$K$20*K9,IF(K9&lt;$K$24,($K$22*K9)+$K$23,($K$25*K9)+$K$26)),IF(K9&lt;$K$21,$K$20*K9,($K$22*K9)+$K$23)),"")</f>
        <v/>
      </c>
      <c r="M9" s="54" t="str">
        <f>IF(K9&gt;0,L9/K9*1000,"")</f>
        <v/>
      </c>
      <c r="X9" s="21">
        <f t="shared" si="1"/>
        <v>27</v>
      </c>
      <c r="Y9" s="23">
        <f t="shared" si="0"/>
        <v>4.1714999999999995E-2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0</v>
      </c>
      <c r="L10" s="53" t="str">
        <f t="shared" ref="L10:L15" si="2">IF(K10&gt;0,IF($K$24&gt;0,IF(K10&lt;$K$21,$K$20*K10,IF(K10&lt;$K$24,($K$22*K10)+$K$23,($K$25*K10)+$K$26)),IF(K10&lt;$K$21,$K$20*K10,($K$22*K10)+$K$23)),"")</f>
        <v/>
      </c>
      <c r="M10" s="54" t="str">
        <f t="shared" ref="M10:M15" si="3">IF(K10&gt;0,L10/K10*1000,"")</f>
        <v/>
      </c>
      <c r="X10" s="21">
        <f t="shared" si="1"/>
        <v>36</v>
      </c>
      <c r="Y10" s="23">
        <f t="shared" si="0"/>
        <v>5.5619999999999996E-2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0</v>
      </c>
      <c r="L11" s="53" t="str">
        <f t="shared" si="2"/>
        <v/>
      </c>
      <c r="M11" s="54" t="str">
        <f t="shared" si="3"/>
        <v/>
      </c>
      <c r="X11" s="21">
        <f t="shared" si="1"/>
        <v>45</v>
      </c>
      <c r="Y11" s="23">
        <f t="shared" si="0"/>
        <v>6.9525000000000003E-2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835</v>
      </c>
      <c r="L12" s="53">
        <f t="shared" si="2"/>
        <v>1.2900749999999999</v>
      </c>
      <c r="M12" s="54">
        <f t="shared" si="3"/>
        <v>1.5449999999999999</v>
      </c>
      <c r="X12" s="21">
        <f t="shared" si="1"/>
        <v>54</v>
      </c>
      <c r="Y12" s="23">
        <f t="shared" si="0"/>
        <v>8.342999999999999E-2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63</v>
      </c>
      <c r="Y13" s="23">
        <f t="shared" si="0"/>
        <v>9.7334999999999991E-2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72</v>
      </c>
      <c r="Y14" s="23">
        <f t="shared" si="0"/>
        <v>0.11123999999999999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81</v>
      </c>
      <c r="Y15" s="23">
        <f t="shared" si="0"/>
        <v>0.12514500000000001</v>
      </c>
    </row>
    <row r="16" spans="9:29" x14ac:dyDescent="0.25">
      <c r="K16" s="10"/>
      <c r="L16" s="10"/>
      <c r="X16" s="21">
        <f t="shared" si="1"/>
        <v>90</v>
      </c>
      <c r="Y16" s="23">
        <f t="shared" si="0"/>
        <v>0.13905000000000001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99</v>
      </c>
      <c r="Y17" s="23">
        <f t="shared" si="0"/>
        <v>0.15295499999999998</v>
      </c>
    </row>
    <row r="18" spans="1:25" x14ac:dyDescent="0.25">
      <c r="X18" s="21">
        <f t="shared" si="1"/>
        <v>108</v>
      </c>
      <c r="Y18" s="23">
        <f t="shared" si="0"/>
        <v>0.16685999999999998</v>
      </c>
    </row>
    <row r="19" spans="1:25" x14ac:dyDescent="0.25">
      <c r="X19" s="21">
        <f t="shared" si="1"/>
        <v>117</v>
      </c>
      <c r="Y19" s="23">
        <f t="shared" si="0"/>
        <v>0.18076499999999998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126</v>
      </c>
      <c r="Y20" s="23">
        <f t="shared" si="0"/>
        <v>0.19466999999999998</v>
      </c>
    </row>
    <row r="21" spans="1:25" x14ac:dyDescent="0.25">
      <c r="J21" s="2" t="s">
        <v>123</v>
      </c>
      <c r="K21" s="18">
        <f>VLOOKUP($J$2,Tableau_fin[],8,FALSE)</f>
        <v>1010</v>
      </c>
      <c r="X21" s="21">
        <f t="shared" si="1"/>
        <v>135</v>
      </c>
      <c r="Y21" s="23">
        <f t="shared" si="0"/>
        <v>0.20857499999999998</v>
      </c>
    </row>
    <row r="22" spans="1:25" x14ac:dyDescent="0.25">
      <c r="J22" s="26" t="s">
        <v>119</v>
      </c>
      <c r="K22" s="18">
        <f>VLOOKUP($J$2,Tableau_fin[],9,FALSE)</f>
        <v>1.485E-3</v>
      </c>
      <c r="X22" s="21">
        <f t="shared" si="1"/>
        <v>144</v>
      </c>
      <c r="Y22" s="23">
        <f t="shared" si="0"/>
        <v>0.22247999999999998</v>
      </c>
    </row>
    <row r="23" spans="1:25" x14ac:dyDescent="0.25">
      <c r="J23" s="26" t="s">
        <v>120</v>
      </c>
      <c r="K23" s="18">
        <f>VLOOKUP($J$2,Tableau_fin[],10,FALSE)</f>
        <v>1.82</v>
      </c>
      <c r="X23" s="21">
        <f t="shared" si="1"/>
        <v>153</v>
      </c>
      <c r="Y23" s="23">
        <f t="shared" si="0"/>
        <v>0.23638499999999998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162</v>
      </c>
      <c r="Y24" s="23">
        <f t="shared" si="0"/>
        <v>0.25029000000000001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171</v>
      </c>
      <c r="Y25" s="23">
        <f t="shared" si="0"/>
        <v>0.26419500000000001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180</v>
      </c>
      <c r="Y26" s="23">
        <f t="shared" si="0"/>
        <v>0.27810000000000001</v>
      </c>
    </row>
    <row r="27" spans="1:25" x14ac:dyDescent="0.25">
      <c r="X27" s="21">
        <f t="shared" si="1"/>
        <v>189</v>
      </c>
      <c r="Y27" s="23">
        <f t="shared" si="0"/>
        <v>0.29200500000000001</v>
      </c>
    </row>
    <row r="28" spans="1:25" x14ac:dyDescent="0.25">
      <c r="X28" s="21">
        <f t="shared" si="1"/>
        <v>198</v>
      </c>
      <c r="Y28" s="23">
        <f t="shared" si="0"/>
        <v>0.30590999999999996</v>
      </c>
    </row>
    <row r="29" spans="1:25" x14ac:dyDescent="0.25">
      <c r="X29" s="21">
        <f t="shared" si="1"/>
        <v>207</v>
      </c>
      <c r="Y29" s="23">
        <f t="shared" si="0"/>
        <v>0.31981499999999996</v>
      </c>
    </row>
    <row r="30" spans="1:25" x14ac:dyDescent="0.25">
      <c r="X30" s="21">
        <f t="shared" si="1"/>
        <v>216</v>
      </c>
      <c r="Y30" s="23">
        <f t="shared" si="0"/>
        <v>0.33371999999999996</v>
      </c>
    </row>
    <row r="31" spans="1:25" x14ac:dyDescent="0.25">
      <c r="A31" s="29"/>
      <c r="B31" s="10"/>
      <c r="C31" s="10"/>
      <c r="X31" s="21">
        <f t="shared" si="1"/>
        <v>225</v>
      </c>
      <c r="Y31" s="23">
        <f t="shared" si="0"/>
        <v>0.34762499999999996</v>
      </c>
    </row>
    <row r="32" spans="1:25" x14ac:dyDescent="0.25">
      <c r="B32" s="10"/>
      <c r="C32" s="10"/>
      <c r="X32" s="21">
        <f t="shared" si="1"/>
        <v>234</v>
      </c>
      <c r="Y32" s="23">
        <f t="shared" si="0"/>
        <v>0.36152999999999996</v>
      </c>
    </row>
    <row r="33" spans="2:25" x14ac:dyDescent="0.25">
      <c r="B33" s="10"/>
      <c r="C33" s="10"/>
      <c r="X33" s="21">
        <f t="shared" si="1"/>
        <v>243</v>
      </c>
      <c r="Y33" s="23">
        <f t="shared" si="0"/>
        <v>0.37543499999999996</v>
      </c>
    </row>
    <row r="34" spans="2:25" x14ac:dyDescent="0.25">
      <c r="X34" s="21">
        <f t="shared" si="1"/>
        <v>252</v>
      </c>
      <c r="Y34" s="23">
        <f t="shared" si="0"/>
        <v>0.38933999999999996</v>
      </c>
    </row>
    <row r="35" spans="2:25" x14ac:dyDescent="0.25">
      <c r="X35" s="21">
        <f t="shared" si="1"/>
        <v>261</v>
      </c>
      <c r="Y35" s="23">
        <f t="shared" si="0"/>
        <v>0.40324499999999996</v>
      </c>
    </row>
    <row r="36" spans="2:25" x14ac:dyDescent="0.25">
      <c r="X36" s="21">
        <f t="shared" si="1"/>
        <v>270</v>
      </c>
      <c r="Y36" s="23">
        <f t="shared" si="0"/>
        <v>0.41714999999999997</v>
      </c>
    </row>
    <row r="37" spans="2:25" x14ac:dyDescent="0.25">
      <c r="X37" s="21">
        <f t="shared" si="1"/>
        <v>279</v>
      </c>
      <c r="Y37" s="23">
        <f t="shared" si="0"/>
        <v>0.43105499999999997</v>
      </c>
    </row>
    <row r="38" spans="2:25" x14ac:dyDescent="0.25">
      <c r="X38" s="21">
        <f t="shared" si="1"/>
        <v>288</v>
      </c>
      <c r="Y38" s="23">
        <f t="shared" si="0"/>
        <v>0.44495999999999997</v>
      </c>
    </row>
    <row r="39" spans="2:25" x14ac:dyDescent="0.25">
      <c r="X39" s="21">
        <f t="shared" si="1"/>
        <v>297</v>
      </c>
      <c r="Y39" s="23">
        <f t="shared" si="0"/>
        <v>0.45886499999999997</v>
      </c>
    </row>
    <row r="40" spans="2:25" x14ac:dyDescent="0.25">
      <c r="X40" s="21">
        <f t="shared" si="1"/>
        <v>306</v>
      </c>
      <c r="Y40" s="23">
        <f t="shared" si="0"/>
        <v>0.47276999999999997</v>
      </c>
    </row>
    <row r="41" spans="2:25" x14ac:dyDescent="0.25">
      <c r="X41" s="21">
        <f t="shared" si="1"/>
        <v>315</v>
      </c>
      <c r="Y41" s="23">
        <f t="shared" si="0"/>
        <v>0.48667499999999997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324</v>
      </c>
      <c r="Y42" s="23">
        <f t="shared" si="0"/>
        <v>0.50058000000000002</v>
      </c>
    </row>
    <row r="43" spans="2:25" x14ac:dyDescent="0.25">
      <c r="X43" s="21">
        <f t="shared" si="1"/>
        <v>333</v>
      </c>
      <c r="Y43" s="23">
        <f t="shared" si="0"/>
        <v>0.51448499999999997</v>
      </c>
    </row>
    <row r="44" spans="2:25" x14ac:dyDescent="0.25">
      <c r="X44" s="21">
        <f t="shared" si="1"/>
        <v>342</v>
      </c>
      <c r="Y44" s="23">
        <f t="shared" si="0"/>
        <v>0.52839000000000003</v>
      </c>
    </row>
    <row r="45" spans="2:25" x14ac:dyDescent="0.25">
      <c r="X45" s="21">
        <f t="shared" si="1"/>
        <v>351</v>
      </c>
      <c r="Y45" s="23">
        <f t="shared" si="0"/>
        <v>0.54229499999999997</v>
      </c>
    </row>
    <row r="46" spans="2:25" x14ac:dyDescent="0.25">
      <c r="X46" s="21">
        <f t="shared" si="1"/>
        <v>360</v>
      </c>
      <c r="Y46" s="23">
        <f t="shared" si="0"/>
        <v>0.55620000000000003</v>
      </c>
    </row>
    <row r="47" spans="2:25" x14ac:dyDescent="0.25">
      <c r="X47" s="21">
        <f t="shared" si="1"/>
        <v>369</v>
      </c>
      <c r="Y47" s="23">
        <f t="shared" si="0"/>
        <v>0.57010499999999997</v>
      </c>
    </row>
    <row r="48" spans="2:25" x14ac:dyDescent="0.25">
      <c r="X48" s="21">
        <f t="shared" si="1"/>
        <v>378</v>
      </c>
      <c r="Y48" s="23">
        <f t="shared" si="0"/>
        <v>0.58401000000000003</v>
      </c>
    </row>
    <row r="49" spans="24:25" x14ac:dyDescent="0.25">
      <c r="X49" s="21">
        <f t="shared" si="1"/>
        <v>387</v>
      </c>
      <c r="Y49" s="23">
        <f t="shared" si="0"/>
        <v>0.59791499999999997</v>
      </c>
    </row>
    <row r="50" spans="24:25" x14ac:dyDescent="0.25">
      <c r="X50" s="21">
        <f t="shared" si="1"/>
        <v>396</v>
      </c>
      <c r="Y50" s="23">
        <f t="shared" si="0"/>
        <v>0.61181999999999992</v>
      </c>
    </row>
    <row r="51" spans="24:25" x14ac:dyDescent="0.25">
      <c r="X51" s="21">
        <f t="shared" si="1"/>
        <v>405</v>
      </c>
      <c r="Y51" s="23">
        <f t="shared" si="0"/>
        <v>0.62572499999999998</v>
      </c>
    </row>
    <row r="52" spans="24:25" x14ac:dyDescent="0.25">
      <c r="X52" s="21">
        <f t="shared" si="1"/>
        <v>414</v>
      </c>
      <c r="Y52" s="23">
        <f t="shared" si="0"/>
        <v>0.63962999999999992</v>
      </c>
    </row>
    <row r="53" spans="24:25" x14ac:dyDescent="0.25">
      <c r="X53" s="21">
        <f t="shared" si="1"/>
        <v>423</v>
      </c>
      <c r="Y53" s="23">
        <f t="shared" si="0"/>
        <v>0.65353499999999998</v>
      </c>
    </row>
    <row r="54" spans="24:25" x14ac:dyDescent="0.25">
      <c r="X54" s="21">
        <f t="shared" si="1"/>
        <v>432</v>
      </c>
      <c r="Y54" s="23">
        <f t="shared" si="0"/>
        <v>0.66743999999999992</v>
      </c>
    </row>
    <row r="55" spans="24:25" x14ac:dyDescent="0.25">
      <c r="X55" s="21">
        <f t="shared" si="1"/>
        <v>441</v>
      </c>
      <c r="Y55" s="23">
        <f t="shared" si="0"/>
        <v>0.68134499999999998</v>
      </c>
    </row>
    <row r="56" spans="24:25" x14ac:dyDescent="0.25">
      <c r="X56" s="21">
        <f t="shared" si="1"/>
        <v>450</v>
      </c>
      <c r="Y56" s="23">
        <f t="shared" si="0"/>
        <v>0.69524999999999992</v>
      </c>
    </row>
    <row r="57" spans="24:25" x14ac:dyDescent="0.25">
      <c r="X57" s="21">
        <f t="shared" si="1"/>
        <v>459</v>
      </c>
      <c r="Y57" s="23">
        <f t="shared" si="0"/>
        <v>0.70915499999999998</v>
      </c>
    </row>
    <row r="58" spans="24:25" x14ac:dyDescent="0.25">
      <c r="X58" s="21">
        <f t="shared" si="1"/>
        <v>468</v>
      </c>
      <c r="Y58" s="23">
        <f t="shared" si="0"/>
        <v>0.72305999999999993</v>
      </c>
    </row>
    <row r="59" spans="24:25" x14ac:dyDescent="0.25">
      <c r="X59" s="21">
        <f t="shared" si="1"/>
        <v>477</v>
      </c>
      <c r="Y59" s="23">
        <f t="shared" si="0"/>
        <v>0.73696499999999998</v>
      </c>
    </row>
    <row r="60" spans="24:25" x14ac:dyDescent="0.25">
      <c r="X60" s="21">
        <f t="shared" si="1"/>
        <v>486</v>
      </c>
      <c r="Y60" s="23">
        <f t="shared" si="0"/>
        <v>0.75086999999999993</v>
      </c>
    </row>
    <row r="61" spans="24:25" x14ac:dyDescent="0.25">
      <c r="X61" s="21">
        <f t="shared" si="1"/>
        <v>495</v>
      </c>
      <c r="Y61" s="23">
        <f t="shared" si="0"/>
        <v>0.76477499999999998</v>
      </c>
    </row>
    <row r="62" spans="24:25" x14ac:dyDescent="0.25">
      <c r="X62" s="21">
        <f t="shared" si="1"/>
        <v>504</v>
      </c>
      <c r="Y62" s="23">
        <f t="shared" si="0"/>
        <v>0.77867999999999993</v>
      </c>
    </row>
    <row r="63" spans="24:25" x14ac:dyDescent="0.25">
      <c r="X63" s="21">
        <f t="shared" si="1"/>
        <v>513</v>
      </c>
      <c r="Y63" s="23">
        <f t="shared" si="0"/>
        <v>0.79258499999999998</v>
      </c>
    </row>
    <row r="64" spans="24:25" x14ac:dyDescent="0.25">
      <c r="X64" s="21">
        <f t="shared" si="1"/>
        <v>522</v>
      </c>
      <c r="Y64" s="23">
        <f t="shared" si="0"/>
        <v>0.80648999999999993</v>
      </c>
    </row>
    <row r="65" spans="24:25" x14ac:dyDescent="0.25">
      <c r="X65" s="21">
        <f t="shared" si="1"/>
        <v>531</v>
      </c>
      <c r="Y65" s="23">
        <f t="shared" si="0"/>
        <v>0.82039499999999999</v>
      </c>
    </row>
    <row r="66" spans="24:25" x14ac:dyDescent="0.25">
      <c r="X66" s="21">
        <f t="shared" si="1"/>
        <v>540</v>
      </c>
      <c r="Y66" s="23">
        <f t="shared" si="0"/>
        <v>0.83429999999999993</v>
      </c>
    </row>
    <row r="67" spans="24:25" x14ac:dyDescent="0.25">
      <c r="X67" s="21">
        <f t="shared" si="1"/>
        <v>549</v>
      </c>
      <c r="Y67" s="23">
        <f t="shared" si="0"/>
        <v>0.84820499999999999</v>
      </c>
    </row>
    <row r="68" spans="24:25" x14ac:dyDescent="0.25">
      <c r="X68" s="21">
        <f t="shared" si="1"/>
        <v>558</v>
      </c>
      <c r="Y68" s="23">
        <f t="shared" si="0"/>
        <v>0.86210999999999993</v>
      </c>
    </row>
    <row r="69" spans="24:25" x14ac:dyDescent="0.25">
      <c r="X69" s="21">
        <f t="shared" si="1"/>
        <v>567</v>
      </c>
      <c r="Y69" s="23">
        <f t="shared" si="0"/>
        <v>0.87601499999999999</v>
      </c>
    </row>
    <row r="70" spans="24:25" x14ac:dyDescent="0.25">
      <c r="X70" s="21">
        <f t="shared" si="1"/>
        <v>576</v>
      </c>
      <c r="Y70" s="23">
        <f t="shared" ref="Y70:Y133" si="4">IF($K$24&gt;0,IF(X70&lt;$K$21,$K$20*X70,IF(X70&lt;$K$24,($K$22*X70)+$K$23,($K$25*X70)+$K$26)),IF(X70&lt;$K$21,$K$20*X70,($K$22*X70)+$K$23))</f>
        <v>0.88991999999999993</v>
      </c>
    </row>
    <row r="71" spans="24:25" x14ac:dyDescent="0.25">
      <c r="X71" s="21">
        <f t="shared" ref="X71:X134" si="5">X70+$AC$5</f>
        <v>585</v>
      </c>
      <c r="Y71" s="23">
        <f t="shared" si="4"/>
        <v>0.90382499999999999</v>
      </c>
    </row>
    <row r="72" spans="24:25" x14ac:dyDescent="0.25">
      <c r="X72" s="21">
        <f t="shared" si="5"/>
        <v>594</v>
      </c>
      <c r="Y72" s="23">
        <f t="shared" si="4"/>
        <v>0.91772999999999993</v>
      </c>
    </row>
    <row r="73" spans="24:25" x14ac:dyDescent="0.25">
      <c r="X73" s="21">
        <f t="shared" si="5"/>
        <v>603</v>
      </c>
      <c r="Y73" s="23">
        <f t="shared" si="4"/>
        <v>0.93163499999999999</v>
      </c>
    </row>
    <row r="74" spans="24:25" x14ac:dyDescent="0.25">
      <c r="X74" s="21">
        <f t="shared" si="5"/>
        <v>612</v>
      </c>
      <c r="Y74" s="23">
        <f t="shared" si="4"/>
        <v>0.94553999999999994</v>
      </c>
    </row>
    <row r="75" spans="24:25" x14ac:dyDescent="0.25">
      <c r="X75" s="21">
        <f t="shared" si="5"/>
        <v>621</v>
      </c>
      <c r="Y75" s="23">
        <f t="shared" si="4"/>
        <v>0.95944499999999999</v>
      </c>
    </row>
    <row r="76" spans="24:25" x14ac:dyDescent="0.25">
      <c r="X76" s="21">
        <f t="shared" si="5"/>
        <v>630</v>
      </c>
      <c r="Y76" s="23">
        <f t="shared" si="4"/>
        <v>0.97334999999999994</v>
      </c>
    </row>
    <row r="77" spans="24:25" x14ac:dyDescent="0.25">
      <c r="X77" s="21">
        <f t="shared" si="5"/>
        <v>639</v>
      </c>
      <c r="Y77" s="23">
        <f t="shared" si="4"/>
        <v>0.98725499999999999</v>
      </c>
    </row>
    <row r="78" spans="24:25" x14ac:dyDescent="0.25">
      <c r="X78" s="21">
        <f t="shared" si="5"/>
        <v>648</v>
      </c>
      <c r="Y78" s="23">
        <f t="shared" si="4"/>
        <v>1.00116</v>
      </c>
    </row>
    <row r="79" spans="24:25" x14ac:dyDescent="0.25">
      <c r="X79" s="21">
        <f t="shared" si="5"/>
        <v>657</v>
      </c>
      <c r="Y79" s="23">
        <f t="shared" si="4"/>
        <v>1.0150649999999999</v>
      </c>
    </row>
    <row r="80" spans="24:25" x14ac:dyDescent="0.25">
      <c r="X80" s="21">
        <f t="shared" si="5"/>
        <v>666</v>
      </c>
      <c r="Y80" s="23">
        <f t="shared" si="4"/>
        <v>1.0289699999999999</v>
      </c>
    </row>
    <row r="81" spans="24:25" x14ac:dyDescent="0.25">
      <c r="X81" s="21">
        <f t="shared" si="5"/>
        <v>675</v>
      </c>
      <c r="Y81" s="23">
        <f t="shared" si="4"/>
        <v>1.042875</v>
      </c>
    </row>
    <row r="82" spans="24:25" x14ac:dyDescent="0.25">
      <c r="X82" s="21">
        <f t="shared" si="5"/>
        <v>684</v>
      </c>
      <c r="Y82" s="23">
        <f t="shared" si="4"/>
        <v>1.0567800000000001</v>
      </c>
    </row>
    <row r="83" spans="24:25" x14ac:dyDescent="0.25">
      <c r="X83" s="21">
        <f t="shared" si="5"/>
        <v>693</v>
      </c>
      <c r="Y83" s="23">
        <f t="shared" si="4"/>
        <v>1.0706849999999999</v>
      </c>
    </row>
    <row r="84" spans="24:25" x14ac:dyDescent="0.25">
      <c r="X84" s="21">
        <f t="shared" si="5"/>
        <v>702</v>
      </c>
      <c r="Y84" s="23">
        <f t="shared" si="4"/>
        <v>1.0845899999999999</v>
      </c>
    </row>
    <row r="85" spans="24:25" x14ac:dyDescent="0.25">
      <c r="X85" s="21">
        <f t="shared" si="5"/>
        <v>711</v>
      </c>
      <c r="Y85" s="23">
        <f t="shared" si="4"/>
        <v>1.098495</v>
      </c>
    </row>
    <row r="86" spans="24:25" x14ac:dyDescent="0.25">
      <c r="X86" s="21">
        <f t="shared" si="5"/>
        <v>720</v>
      </c>
      <c r="Y86" s="23">
        <f t="shared" si="4"/>
        <v>1.1124000000000001</v>
      </c>
    </row>
    <row r="87" spans="24:25" x14ac:dyDescent="0.25">
      <c r="X87" s="21">
        <f t="shared" si="5"/>
        <v>729</v>
      </c>
      <c r="Y87" s="23">
        <f t="shared" si="4"/>
        <v>1.1263049999999999</v>
      </c>
    </row>
    <row r="88" spans="24:25" x14ac:dyDescent="0.25">
      <c r="X88" s="21">
        <f t="shared" si="5"/>
        <v>738</v>
      </c>
      <c r="Y88" s="23">
        <f t="shared" si="4"/>
        <v>1.1402099999999999</v>
      </c>
    </row>
    <row r="89" spans="24:25" x14ac:dyDescent="0.25">
      <c r="X89" s="21">
        <f t="shared" si="5"/>
        <v>747</v>
      </c>
      <c r="Y89" s="23">
        <f t="shared" si="4"/>
        <v>1.154115</v>
      </c>
    </row>
    <row r="90" spans="24:25" x14ac:dyDescent="0.25">
      <c r="X90" s="21">
        <f t="shared" si="5"/>
        <v>756</v>
      </c>
      <c r="Y90" s="23">
        <f t="shared" si="4"/>
        <v>1.1680200000000001</v>
      </c>
    </row>
    <row r="91" spans="24:25" x14ac:dyDescent="0.25">
      <c r="X91" s="21">
        <f t="shared" si="5"/>
        <v>765</v>
      </c>
      <c r="Y91" s="23">
        <f t="shared" si="4"/>
        <v>1.1819249999999999</v>
      </c>
    </row>
    <row r="92" spans="24:25" x14ac:dyDescent="0.25">
      <c r="X92" s="21">
        <f t="shared" si="5"/>
        <v>774</v>
      </c>
      <c r="Y92" s="23">
        <f t="shared" si="4"/>
        <v>1.1958299999999999</v>
      </c>
    </row>
    <row r="93" spans="24:25" x14ac:dyDescent="0.25">
      <c r="X93" s="21">
        <f t="shared" si="5"/>
        <v>783</v>
      </c>
      <c r="Y93" s="23">
        <f t="shared" si="4"/>
        <v>1.209735</v>
      </c>
    </row>
    <row r="94" spans="24:25" x14ac:dyDescent="0.25">
      <c r="X94" s="21">
        <f t="shared" si="5"/>
        <v>792</v>
      </c>
      <c r="Y94" s="23">
        <f t="shared" si="4"/>
        <v>1.2236399999999998</v>
      </c>
    </row>
    <row r="95" spans="24:25" x14ac:dyDescent="0.25">
      <c r="X95" s="21">
        <f t="shared" si="5"/>
        <v>801</v>
      </c>
      <c r="Y95" s="23">
        <f t="shared" si="4"/>
        <v>1.2375449999999999</v>
      </c>
    </row>
    <row r="96" spans="24:25" x14ac:dyDescent="0.25">
      <c r="X96" s="21">
        <f t="shared" si="5"/>
        <v>810</v>
      </c>
      <c r="Y96" s="23">
        <f t="shared" si="4"/>
        <v>1.25145</v>
      </c>
    </row>
    <row r="97" spans="24:25" x14ac:dyDescent="0.25">
      <c r="X97" s="21">
        <f t="shared" si="5"/>
        <v>819</v>
      </c>
      <c r="Y97" s="23">
        <f t="shared" si="4"/>
        <v>1.265355</v>
      </c>
    </row>
    <row r="98" spans="24:25" x14ac:dyDescent="0.25">
      <c r="X98" s="21">
        <f t="shared" si="5"/>
        <v>828</v>
      </c>
      <c r="Y98" s="23">
        <f t="shared" si="4"/>
        <v>1.2792599999999998</v>
      </c>
    </row>
    <row r="99" spans="24:25" x14ac:dyDescent="0.25">
      <c r="X99" s="21">
        <f t="shared" si="5"/>
        <v>837</v>
      </c>
      <c r="Y99" s="23">
        <f t="shared" si="4"/>
        <v>1.2931649999999999</v>
      </c>
    </row>
    <row r="100" spans="24:25" x14ac:dyDescent="0.25">
      <c r="X100" s="21">
        <f t="shared" si="5"/>
        <v>846</v>
      </c>
      <c r="Y100" s="23">
        <f t="shared" si="4"/>
        <v>1.30707</v>
      </c>
    </row>
    <row r="101" spans="24:25" x14ac:dyDescent="0.25">
      <c r="X101" s="21">
        <f t="shared" si="5"/>
        <v>855</v>
      </c>
      <c r="Y101" s="23">
        <f t="shared" si="4"/>
        <v>1.320975</v>
      </c>
    </row>
    <row r="102" spans="24:25" x14ac:dyDescent="0.25">
      <c r="X102" s="21">
        <f t="shared" si="5"/>
        <v>864</v>
      </c>
      <c r="Y102" s="23">
        <f t="shared" si="4"/>
        <v>1.3348799999999998</v>
      </c>
    </row>
    <row r="103" spans="24:25" x14ac:dyDescent="0.25">
      <c r="X103" s="21">
        <f t="shared" si="5"/>
        <v>873</v>
      </c>
      <c r="Y103" s="23">
        <f t="shared" si="4"/>
        <v>1.3487849999999999</v>
      </c>
    </row>
    <row r="104" spans="24:25" x14ac:dyDescent="0.25">
      <c r="X104" s="21">
        <f t="shared" si="5"/>
        <v>882</v>
      </c>
      <c r="Y104" s="23">
        <f t="shared" si="4"/>
        <v>1.36269</v>
      </c>
    </row>
    <row r="105" spans="24:25" x14ac:dyDescent="0.25">
      <c r="X105" s="21">
        <f t="shared" si="5"/>
        <v>891</v>
      </c>
      <c r="Y105" s="23">
        <f t="shared" si="4"/>
        <v>1.376595</v>
      </c>
    </row>
    <row r="106" spans="24:25" x14ac:dyDescent="0.25">
      <c r="X106" s="21">
        <f t="shared" si="5"/>
        <v>900</v>
      </c>
      <c r="Y106" s="23">
        <f t="shared" si="4"/>
        <v>1.3904999999999998</v>
      </c>
    </row>
    <row r="107" spans="24:25" x14ac:dyDescent="0.25">
      <c r="X107" s="21">
        <f t="shared" si="5"/>
        <v>909</v>
      </c>
      <c r="Y107" s="23">
        <f t="shared" si="4"/>
        <v>1.4044049999999999</v>
      </c>
    </row>
    <row r="108" spans="24:25" x14ac:dyDescent="0.25">
      <c r="X108" s="21">
        <f t="shared" si="5"/>
        <v>918</v>
      </c>
      <c r="Y108" s="23">
        <f t="shared" si="4"/>
        <v>1.41831</v>
      </c>
    </row>
    <row r="109" spans="24:25" x14ac:dyDescent="0.25">
      <c r="X109" s="21">
        <f t="shared" si="5"/>
        <v>927</v>
      </c>
      <c r="Y109" s="23">
        <f t="shared" si="4"/>
        <v>1.432215</v>
      </c>
    </row>
    <row r="110" spans="24:25" x14ac:dyDescent="0.25">
      <c r="X110" s="21">
        <f t="shared" si="5"/>
        <v>936</v>
      </c>
      <c r="Y110" s="23">
        <f t="shared" si="4"/>
        <v>1.4461199999999999</v>
      </c>
    </row>
    <row r="111" spans="24:25" x14ac:dyDescent="0.25">
      <c r="X111" s="21">
        <f t="shared" si="5"/>
        <v>945</v>
      </c>
      <c r="Y111" s="23">
        <f t="shared" si="4"/>
        <v>1.4600249999999999</v>
      </c>
    </row>
    <row r="112" spans="24:25" x14ac:dyDescent="0.25">
      <c r="X112" s="21">
        <f t="shared" si="5"/>
        <v>954</v>
      </c>
      <c r="Y112" s="23">
        <f t="shared" si="4"/>
        <v>1.47393</v>
      </c>
    </row>
    <row r="113" spans="24:25" x14ac:dyDescent="0.25">
      <c r="X113" s="21">
        <f t="shared" si="5"/>
        <v>963</v>
      </c>
      <c r="Y113" s="23">
        <f t="shared" si="4"/>
        <v>1.487835</v>
      </c>
    </row>
    <row r="114" spans="24:25" x14ac:dyDescent="0.25">
      <c r="X114" s="21">
        <f t="shared" si="5"/>
        <v>972</v>
      </c>
      <c r="Y114" s="23">
        <f t="shared" si="4"/>
        <v>1.5017399999999999</v>
      </c>
    </row>
    <row r="115" spans="24:25" x14ac:dyDescent="0.25">
      <c r="X115" s="21">
        <f t="shared" si="5"/>
        <v>981</v>
      </c>
      <c r="Y115" s="23">
        <f t="shared" si="4"/>
        <v>1.5156449999999999</v>
      </c>
    </row>
    <row r="116" spans="24:25" x14ac:dyDescent="0.25">
      <c r="X116" s="21">
        <f t="shared" si="5"/>
        <v>990</v>
      </c>
      <c r="Y116" s="23">
        <f t="shared" si="4"/>
        <v>1.52955</v>
      </c>
    </row>
    <row r="117" spans="24:25" x14ac:dyDescent="0.25">
      <c r="X117" s="21">
        <f t="shared" si="5"/>
        <v>999</v>
      </c>
      <c r="Y117" s="23">
        <f t="shared" si="4"/>
        <v>1.543455</v>
      </c>
    </row>
    <row r="118" spans="24:25" x14ac:dyDescent="0.25">
      <c r="X118" s="21">
        <f t="shared" si="5"/>
        <v>1008</v>
      </c>
      <c r="Y118" s="23">
        <f t="shared" si="4"/>
        <v>1.5573599999999999</v>
      </c>
    </row>
    <row r="119" spans="24:25" x14ac:dyDescent="0.25">
      <c r="X119" s="21">
        <f t="shared" si="5"/>
        <v>1017</v>
      </c>
      <c r="Y119" s="23">
        <f t="shared" si="4"/>
        <v>3.3302450000000001</v>
      </c>
    </row>
    <row r="120" spans="24:25" x14ac:dyDescent="0.25">
      <c r="X120" s="21">
        <f t="shared" si="5"/>
        <v>1026</v>
      </c>
      <c r="Y120" s="23">
        <f t="shared" si="4"/>
        <v>3.34361</v>
      </c>
    </row>
    <row r="121" spans="24:25" x14ac:dyDescent="0.25">
      <c r="X121" s="21">
        <f t="shared" si="5"/>
        <v>1035</v>
      </c>
      <c r="Y121" s="23">
        <f t="shared" si="4"/>
        <v>3.3569750000000003</v>
      </c>
    </row>
    <row r="122" spans="24:25" x14ac:dyDescent="0.25">
      <c r="X122" s="21">
        <f t="shared" si="5"/>
        <v>1044</v>
      </c>
      <c r="Y122" s="23">
        <f t="shared" si="4"/>
        <v>3.3703400000000001</v>
      </c>
    </row>
    <row r="123" spans="24:25" x14ac:dyDescent="0.25">
      <c r="X123" s="21">
        <f t="shared" si="5"/>
        <v>1053</v>
      </c>
      <c r="Y123" s="23">
        <f t="shared" si="4"/>
        <v>3.383705</v>
      </c>
    </row>
    <row r="124" spans="24:25" x14ac:dyDescent="0.25">
      <c r="X124" s="21">
        <f t="shared" si="5"/>
        <v>1062</v>
      </c>
      <c r="Y124" s="23">
        <f t="shared" si="4"/>
        <v>3.3970700000000003</v>
      </c>
    </row>
    <row r="125" spans="24:25" x14ac:dyDescent="0.25">
      <c r="X125" s="21">
        <f t="shared" si="5"/>
        <v>1071</v>
      </c>
      <c r="Y125" s="23">
        <f t="shared" si="4"/>
        <v>3.4104350000000001</v>
      </c>
    </row>
    <row r="126" spans="24:25" x14ac:dyDescent="0.25">
      <c r="X126" s="21">
        <f t="shared" si="5"/>
        <v>1080</v>
      </c>
      <c r="Y126" s="23">
        <f t="shared" si="4"/>
        <v>3.4238</v>
      </c>
    </row>
    <row r="127" spans="24:25" x14ac:dyDescent="0.25">
      <c r="X127" s="21">
        <f t="shared" si="5"/>
        <v>1089</v>
      </c>
      <c r="Y127" s="23">
        <f t="shared" si="4"/>
        <v>3.4371650000000002</v>
      </c>
    </row>
    <row r="128" spans="24:25" x14ac:dyDescent="0.25">
      <c r="X128" s="21">
        <f t="shared" si="5"/>
        <v>1098</v>
      </c>
      <c r="Y128" s="23">
        <f t="shared" si="4"/>
        <v>3.4505300000000001</v>
      </c>
    </row>
    <row r="129" spans="24:25" x14ac:dyDescent="0.25">
      <c r="X129" s="21">
        <f t="shared" si="5"/>
        <v>1107</v>
      </c>
      <c r="Y129" s="23">
        <f t="shared" si="4"/>
        <v>3.4638949999999999</v>
      </c>
    </row>
    <row r="130" spans="24:25" x14ac:dyDescent="0.25">
      <c r="X130" s="21">
        <f t="shared" si="5"/>
        <v>1116</v>
      </c>
      <c r="Y130" s="23">
        <f t="shared" si="4"/>
        <v>3.4772600000000002</v>
      </c>
    </row>
    <row r="131" spans="24:25" x14ac:dyDescent="0.25">
      <c r="X131" s="21">
        <f t="shared" si="5"/>
        <v>1125</v>
      </c>
      <c r="Y131" s="23">
        <f t="shared" si="4"/>
        <v>3.4906250000000001</v>
      </c>
    </row>
    <row r="132" spans="24:25" x14ac:dyDescent="0.25">
      <c r="X132" s="21">
        <f t="shared" si="5"/>
        <v>1134</v>
      </c>
      <c r="Y132" s="23">
        <f t="shared" si="4"/>
        <v>3.5039899999999999</v>
      </c>
    </row>
    <row r="133" spans="24:25" x14ac:dyDescent="0.25">
      <c r="X133" s="21">
        <f t="shared" si="5"/>
        <v>1143</v>
      </c>
      <c r="Y133" s="23">
        <f t="shared" si="4"/>
        <v>3.5173550000000002</v>
      </c>
    </row>
    <row r="134" spans="24:25" x14ac:dyDescent="0.25">
      <c r="X134" s="21">
        <f t="shared" si="5"/>
        <v>1152</v>
      </c>
      <c r="Y134" s="23">
        <f t="shared" ref="Y134:Y197" si="6">IF($K$24&gt;0,IF(X134&lt;$K$21,$K$20*X134,IF(X134&lt;$K$24,($K$22*X134)+$K$23,($K$25*X134)+$K$26)),IF(X134&lt;$K$21,$K$20*X134,($K$22*X134)+$K$23))</f>
        <v>3.5307200000000001</v>
      </c>
    </row>
    <row r="135" spans="24:25" x14ac:dyDescent="0.25">
      <c r="X135" s="21">
        <f t="shared" ref="X135:X198" si="7">X134+$AC$5</f>
        <v>1161</v>
      </c>
      <c r="Y135" s="23">
        <f t="shared" si="6"/>
        <v>3.5440849999999999</v>
      </c>
    </row>
    <row r="136" spans="24:25" x14ac:dyDescent="0.25">
      <c r="X136" s="21">
        <f t="shared" si="7"/>
        <v>1170</v>
      </c>
      <c r="Y136" s="23">
        <f t="shared" si="6"/>
        <v>3.5574500000000002</v>
      </c>
    </row>
    <row r="137" spans="24:25" x14ac:dyDescent="0.25">
      <c r="X137" s="21">
        <f t="shared" si="7"/>
        <v>1179</v>
      </c>
      <c r="Y137" s="23">
        <f t="shared" si="6"/>
        <v>3.5708150000000001</v>
      </c>
    </row>
    <row r="138" spans="24:25" x14ac:dyDescent="0.25">
      <c r="X138" s="21">
        <f t="shared" si="7"/>
        <v>1188</v>
      </c>
      <c r="Y138" s="23">
        <f t="shared" si="6"/>
        <v>3.5841799999999999</v>
      </c>
    </row>
    <row r="139" spans="24:25" x14ac:dyDescent="0.25">
      <c r="X139" s="21">
        <f t="shared" si="7"/>
        <v>1197</v>
      </c>
      <c r="Y139" s="23">
        <f t="shared" si="6"/>
        <v>3.5975450000000002</v>
      </c>
    </row>
    <row r="140" spans="24:25" x14ac:dyDescent="0.25">
      <c r="X140" s="21">
        <f t="shared" si="7"/>
        <v>1206</v>
      </c>
      <c r="Y140" s="23">
        <f t="shared" si="6"/>
        <v>3.6109100000000001</v>
      </c>
    </row>
    <row r="141" spans="24:25" x14ac:dyDescent="0.25">
      <c r="X141" s="21">
        <f t="shared" si="7"/>
        <v>1215</v>
      </c>
      <c r="Y141" s="23">
        <f t="shared" si="6"/>
        <v>3.6242749999999999</v>
      </c>
    </row>
    <row r="142" spans="24:25" x14ac:dyDescent="0.25">
      <c r="X142" s="21">
        <f t="shared" si="7"/>
        <v>1224</v>
      </c>
      <c r="Y142" s="23">
        <f t="shared" si="6"/>
        <v>3.6376400000000002</v>
      </c>
    </row>
    <row r="143" spans="24:25" x14ac:dyDescent="0.25">
      <c r="X143" s="21">
        <f t="shared" si="7"/>
        <v>1233</v>
      </c>
      <c r="Y143" s="23">
        <f t="shared" si="6"/>
        <v>3.6510050000000001</v>
      </c>
    </row>
    <row r="144" spans="24:25" x14ac:dyDescent="0.25">
      <c r="X144" s="21">
        <f t="shared" si="7"/>
        <v>1242</v>
      </c>
      <c r="Y144" s="23">
        <f t="shared" si="6"/>
        <v>3.6643699999999999</v>
      </c>
    </row>
    <row r="145" spans="24:25" x14ac:dyDescent="0.25">
      <c r="X145" s="21">
        <f t="shared" si="7"/>
        <v>1251</v>
      </c>
      <c r="Y145" s="23">
        <f t="shared" si="6"/>
        <v>3.6777350000000002</v>
      </c>
    </row>
    <row r="146" spans="24:25" x14ac:dyDescent="0.25">
      <c r="X146" s="21">
        <f t="shared" si="7"/>
        <v>1260</v>
      </c>
      <c r="Y146" s="23">
        <f t="shared" si="6"/>
        <v>3.6911</v>
      </c>
    </row>
    <row r="147" spans="24:25" x14ac:dyDescent="0.25">
      <c r="X147" s="21">
        <f t="shared" si="7"/>
        <v>1269</v>
      </c>
      <c r="Y147" s="23">
        <f t="shared" si="6"/>
        <v>3.7044649999999999</v>
      </c>
    </row>
    <row r="148" spans="24:25" x14ac:dyDescent="0.25">
      <c r="X148" s="21">
        <f t="shared" si="7"/>
        <v>1278</v>
      </c>
      <c r="Y148" s="23">
        <f t="shared" si="6"/>
        <v>3.7178300000000002</v>
      </c>
    </row>
    <row r="149" spans="24:25" x14ac:dyDescent="0.25">
      <c r="X149" s="21">
        <f t="shared" si="7"/>
        <v>1287</v>
      </c>
      <c r="Y149" s="23">
        <f t="shared" si="6"/>
        <v>3.731195</v>
      </c>
    </row>
    <row r="150" spans="24:25" x14ac:dyDescent="0.25">
      <c r="X150" s="21">
        <f t="shared" si="7"/>
        <v>1296</v>
      </c>
      <c r="Y150" s="23">
        <f t="shared" si="6"/>
        <v>3.7445599999999999</v>
      </c>
    </row>
    <row r="151" spans="24:25" x14ac:dyDescent="0.25">
      <c r="X151" s="21">
        <f t="shared" si="7"/>
        <v>1305</v>
      </c>
      <c r="Y151" s="23">
        <f t="shared" si="6"/>
        <v>3.7579250000000002</v>
      </c>
    </row>
    <row r="152" spans="24:25" x14ac:dyDescent="0.25">
      <c r="X152" s="21">
        <f t="shared" si="7"/>
        <v>1314</v>
      </c>
      <c r="Y152" s="23">
        <f t="shared" si="6"/>
        <v>3.77129</v>
      </c>
    </row>
    <row r="153" spans="24:25" x14ac:dyDescent="0.25">
      <c r="X153" s="21">
        <f t="shared" si="7"/>
        <v>1323</v>
      </c>
      <c r="Y153" s="23">
        <f t="shared" si="6"/>
        <v>3.7846549999999999</v>
      </c>
    </row>
    <row r="154" spans="24:25" x14ac:dyDescent="0.25">
      <c r="X154" s="21">
        <f t="shared" si="7"/>
        <v>1332</v>
      </c>
      <c r="Y154" s="23">
        <f t="shared" si="6"/>
        <v>3.7980200000000002</v>
      </c>
    </row>
    <row r="155" spans="24:25" x14ac:dyDescent="0.25">
      <c r="X155" s="21">
        <f t="shared" si="7"/>
        <v>1341</v>
      </c>
      <c r="Y155" s="23">
        <f t="shared" si="6"/>
        <v>3.811385</v>
      </c>
    </row>
    <row r="156" spans="24:25" x14ac:dyDescent="0.25">
      <c r="X156" s="21">
        <f t="shared" si="7"/>
        <v>1350</v>
      </c>
      <c r="Y156" s="23">
        <f t="shared" si="6"/>
        <v>3.8247499999999999</v>
      </c>
    </row>
    <row r="157" spans="24:25" x14ac:dyDescent="0.25">
      <c r="X157" s="21">
        <f t="shared" si="7"/>
        <v>1359</v>
      </c>
      <c r="Y157" s="23">
        <f t="shared" si="6"/>
        <v>3.8381150000000002</v>
      </c>
    </row>
    <row r="158" spans="24:25" x14ac:dyDescent="0.25">
      <c r="X158" s="21">
        <f t="shared" si="7"/>
        <v>1368</v>
      </c>
      <c r="Y158" s="23">
        <f t="shared" si="6"/>
        <v>3.8514800000000005</v>
      </c>
    </row>
    <row r="159" spans="24:25" x14ac:dyDescent="0.25">
      <c r="X159" s="21">
        <f t="shared" si="7"/>
        <v>1377</v>
      </c>
      <c r="Y159" s="23">
        <f t="shared" si="6"/>
        <v>3.8648449999999999</v>
      </c>
    </row>
    <row r="160" spans="24:25" x14ac:dyDescent="0.25">
      <c r="X160" s="21">
        <f t="shared" si="7"/>
        <v>1386</v>
      </c>
      <c r="Y160" s="23">
        <f t="shared" si="6"/>
        <v>3.8782100000000002</v>
      </c>
    </row>
    <row r="161" spans="24:25" x14ac:dyDescent="0.25">
      <c r="X161" s="21">
        <f t="shared" si="7"/>
        <v>1395</v>
      </c>
      <c r="Y161" s="23">
        <f t="shared" si="6"/>
        <v>3.8915750000000005</v>
      </c>
    </row>
    <row r="162" spans="24:25" x14ac:dyDescent="0.25">
      <c r="X162" s="21">
        <f t="shared" si="7"/>
        <v>1404</v>
      </c>
      <c r="Y162" s="23">
        <f t="shared" si="6"/>
        <v>3.9049399999999999</v>
      </c>
    </row>
    <row r="163" spans="24:25" x14ac:dyDescent="0.25">
      <c r="X163" s="21">
        <f t="shared" si="7"/>
        <v>1413</v>
      </c>
      <c r="Y163" s="23">
        <f t="shared" si="6"/>
        <v>3.9183050000000001</v>
      </c>
    </row>
    <row r="164" spans="24:25" x14ac:dyDescent="0.25">
      <c r="X164" s="21">
        <f t="shared" si="7"/>
        <v>1422</v>
      </c>
      <c r="Y164" s="23">
        <f t="shared" si="6"/>
        <v>3.9316700000000004</v>
      </c>
    </row>
    <row r="165" spans="24:25" x14ac:dyDescent="0.25">
      <c r="X165" s="21">
        <f t="shared" si="7"/>
        <v>1431</v>
      </c>
      <c r="Y165" s="23">
        <f t="shared" si="6"/>
        <v>3.9450349999999998</v>
      </c>
    </row>
    <row r="166" spans="24:25" x14ac:dyDescent="0.25">
      <c r="X166" s="21">
        <f t="shared" si="7"/>
        <v>1440</v>
      </c>
      <c r="Y166" s="23">
        <f t="shared" si="6"/>
        <v>3.9584000000000001</v>
      </c>
    </row>
    <row r="167" spans="24:25" x14ac:dyDescent="0.25">
      <c r="X167" s="21">
        <f t="shared" si="7"/>
        <v>1449</v>
      </c>
      <c r="Y167" s="23">
        <f t="shared" si="6"/>
        <v>3.9717650000000004</v>
      </c>
    </row>
    <row r="168" spans="24:25" x14ac:dyDescent="0.25">
      <c r="X168" s="21">
        <f t="shared" si="7"/>
        <v>1458</v>
      </c>
      <c r="Y168" s="23">
        <f t="shared" si="6"/>
        <v>3.9851299999999998</v>
      </c>
    </row>
    <row r="169" spans="24:25" x14ac:dyDescent="0.25">
      <c r="X169" s="21">
        <f t="shared" si="7"/>
        <v>1467</v>
      </c>
      <c r="Y169" s="23">
        <f t="shared" si="6"/>
        <v>3.9984950000000001</v>
      </c>
    </row>
    <row r="170" spans="24:25" x14ac:dyDescent="0.25">
      <c r="X170" s="21">
        <f t="shared" si="7"/>
        <v>1476</v>
      </c>
      <c r="Y170" s="23">
        <f t="shared" si="6"/>
        <v>4.0118600000000004</v>
      </c>
    </row>
    <row r="171" spans="24:25" x14ac:dyDescent="0.25">
      <c r="X171" s="21">
        <f t="shared" si="7"/>
        <v>1485</v>
      </c>
      <c r="Y171" s="23">
        <f t="shared" si="6"/>
        <v>4.0252249999999998</v>
      </c>
    </row>
    <row r="172" spans="24:25" x14ac:dyDescent="0.25">
      <c r="X172" s="21">
        <f t="shared" si="7"/>
        <v>1494</v>
      </c>
      <c r="Y172" s="23">
        <f t="shared" si="6"/>
        <v>4.0385900000000001</v>
      </c>
    </row>
    <row r="173" spans="24:25" x14ac:dyDescent="0.25">
      <c r="X173" s="21">
        <f t="shared" si="7"/>
        <v>1503</v>
      </c>
      <c r="Y173" s="23">
        <f t="shared" si="6"/>
        <v>4.0519550000000004</v>
      </c>
    </row>
    <row r="174" spans="24:25" x14ac:dyDescent="0.25">
      <c r="X174" s="21">
        <f t="shared" si="7"/>
        <v>1512</v>
      </c>
      <c r="Y174" s="23">
        <f t="shared" si="6"/>
        <v>4.0653199999999998</v>
      </c>
    </row>
    <row r="175" spans="24:25" x14ac:dyDescent="0.25">
      <c r="X175" s="21">
        <f t="shared" si="7"/>
        <v>1521</v>
      </c>
      <c r="Y175" s="23">
        <f t="shared" si="6"/>
        <v>4.0786850000000001</v>
      </c>
    </row>
    <row r="176" spans="24:25" x14ac:dyDescent="0.25">
      <c r="X176" s="21">
        <f t="shared" si="7"/>
        <v>1530</v>
      </c>
      <c r="Y176" s="23">
        <f t="shared" si="6"/>
        <v>4.0920500000000004</v>
      </c>
    </row>
    <row r="177" spans="24:25" x14ac:dyDescent="0.25">
      <c r="X177" s="21">
        <f t="shared" si="7"/>
        <v>1539</v>
      </c>
      <c r="Y177" s="23">
        <f t="shared" si="6"/>
        <v>4.1054149999999998</v>
      </c>
    </row>
    <row r="178" spans="24:25" x14ac:dyDescent="0.25">
      <c r="X178" s="21">
        <f t="shared" si="7"/>
        <v>1548</v>
      </c>
      <c r="Y178" s="23">
        <f t="shared" si="6"/>
        <v>4.1187800000000001</v>
      </c>
    </row>
    <row r="179" spans="24:25" x14ac:dyDescent="0.25">
      <c r="X179" s="21">
        <f t="shared" si="7"/>
        <v>1557</v>
      </c>
      <c r="Y179" s="23">
        <f t="shared" si="6"/>
        <v>4.1321450000000004</v>
      </c>
    </row>
    <row r="180" spans="24:25" x14ac:dyDescent="0.25">
      <c r="X180" s="21">
        <f t="shared" si="7"/>
        <v>1566</v>
      </c>
      <c r="Y180" s="23">
        <f t="shared" si="6"/>
        <v>4.1455099999999998</v>
      </c>
    </row>
    <row r="181" spans="24:25" x14ac:dyDescent="0.25">
      <c r="X181" s="21">
        <f t="shared" si="7"/>
        <v>1575</v>
      </c>
      <c r="Y181" s="23">
        <f t="shared" si="6"/>
        <v>4.1588750000000001</v>
      </c>
    </row>
    <row r="182" spans="24:25" x14ac:dyDescent="0.25">
      <c r="X182" s="21">
        <f t="shared" si="7"/>
        <v>1584</v>
      </c>
      <c r="Y182" s="23">
        <f t="shared" si="6"/>
        <v>4.1722400000000004</v>
      </c>
    </row>
    <row r="183" spans="24:25" x14ac:dyDescent="0.25">
      <c r="X183" s="21">
        <f t="shared" si="7"/>
        <v>1593</v>
      </c>
      <c r="Y183" s="23">
        <f t="shared" si="6"/>
        <v>4.1856049999999998</v>
      </c>
    </row>
    <row r="184" spans="24:25" x14ac:dyDescent="0.25">
      <c r="X184" s="21">
        <f t="shared" si="7"/>
        <v>1602</v>
      </c>
      <c r="Y184" s="23">
        <f t="shared" si="6"/>
        <v>4.1989700000000001</v>
      </c>
    </row>
    <row r="185" spans="24:25" x14ac:dyDescent="0.25">
      <c r="X185" s="21">
        <f t="shared" si="7"/>
        <v>1611</v>
      </c>
      <c r="Y185" s="23">
        <f t="shared" si="6"/>
        <v>4.2123350000000004</v>
      </c>
    </row>
    <row r="186" spans="24:25" x14ac:dyDescent="0.25">
      <c r="X186" s="21">
        <f t="shared" si="7"/>
        <v>1620</v>
      </c>
      <c r="Y186" s="23">
        <f t="shared" si="6"/>
        <v>4.2256999999999998</v>
      </c>
    </row>
    <row r="187" spans="24:25" x14ac:dyDescent="0.25">
      <c r="X187" s="21">
        <f t="shared" si="7"/>
        <v>1629</v>
      </c>
      <c r="Y187" s="23">
        <f t="shared" si="6"/>
        <v>4.2390650000000001</v>
      </c>
    </row>
    <row r="188" spans="24:25" x14ac:dyDescent="0.25">
      <c r="X188" s="21">
        <f t="shared" si="7"/>
        <v>1638</v>
      </c>
      <c r="Y188" s="23">
        <f t="shared" si="6"/>
        <v>4.2524300000000004</v>
      </c>
    </row>
    <row r="189" spans="24:25" x14ac:dyDescent="0.25">
      <c r="X189" s="21">
        <f t="shared" si="7"/>
        <v>1647</v>
      </c>
      <c r="Y189" s="23">
        <f t="shared" si="6"/>
        <v>4.2657949999999998</v>
      </c>
    </row>
    <row r="190" spans="24:25" x14ac:dyDescent="0.25">
      <c r="X190" s="21">
        <f t="shared" si="7"/>
        <v>1656</v>
      </c>
      <c r="Y190" s="23">
        <f t="shared" si="6"/>
        <v>4.2791600000000001</v>
      </c>
    </row>
    <row r="191" spans="24:25" x14ac:dyDescent="0.25">
      <c r="X191" s="21">
        <f t="shared" si="7"/>
        <v>1665</v>
      </c>
      <c r="Y191" s="23">
        <f t="shared" si="6"/>
        <v>4.2925250000000004</v>
      </c>
    </row>
    <row r="192" spans="24:25" x14ac:dyDescent="0.25">
      <c r="X192" s="21">
        <f t="shared" si="7"/>
        <v>1674</v>
      </c>
      <c r="Y192" s="23">
        <f t="shared" si="6"/>
        <v>4.3058899999999998</v>
      </c>
    </row>
    <row r="193" spans="24:25" x14ac:dyDescent="0.25">
      <c r="X193" s="21">
        <f t="shared" si="7"/>
        <v>1683</v>
      </c>
      <c r="Y193" s="23">
        <f t="shared" si="6"/>
        <v>4.3192550000000001</v>
      </c>
    </row>
    <row r="194" spans="24:25" x14ac:dyDescent="0.25">
      <c r="X194" s="21">
        <f t="shared" si="7"/>
        <v>1692</v>
      </c>
      <c r="Y194" s="23">
        <f t="shared" si="6"/>
        <v>4.3326200000000004</v>
      </c>
    </row>
    <row r="195" spans="24:25" x14ac:dyDescent="0.25">
      <c r="X195" s="21">
        <f t="shared" si="7"/>
        <v>1701</v>
      </c>
      <c r="Y195" s="23">
        <f t="shared" si="6"/>
        <v>4.3459849999999998</v>
      </c>
    </row>
    <row r="196" spans="24:25" x14ac:dyDescent="0.25">
      <c r="X196" s="21">
        <f t="shared" si="7"/>
        <v>1710</v>
      </c>
      <c r="Y196" s="23">
        <f t="shared" si="6"/>
        <v>4.3593500000000001</v>
      </c>
    </row>
    <row r="197" spans="24:25" x14ac:dyDescent="0.25">
      <c r="X197" s="21">
        <f t="shared" si="7"/>
        <v>1719</v>
      </c>
      <c r="Y197" s="23">
        <f t="shared" si="6"/>
        <v>4.3727150000000004</v>
      </c>
    </row>
    <row r="198" spans="24:25" x14ac:dyDescent="0.25">
      <c r="X198" s="21">
        <f t="shared" si="7"/>
        <v>1728</v>
      </c>
      <c r="Y198" s="23">
        <f t="shared" ref="Y198:Y261" si="8">IF($K$24&gt;0,IF(X198&lt;$K$21,$K$20*X198,IF(X198&lt;$K$24,($K$22*X198)+$K$23,($K$25*X198)+$K$26)),IF(X198&lt;$K$21,$K$20*X198,($K$22*X198)+$K$23))</f>
        <v>4.3860799999999998</v>
      </c>
    </row>
    <row r="199" spans="24:25" x14ac:dyDescent="0.25">
      <c r="X199" s="21">
        <f t="shared" ref="X199:X262" si="9">X198+$AC$5</f>
        <v>1737</v>
      </c>
      <c r="Y199" s="23">
        <f t="shared" si="8"/>
        <v>4.3994450000000001</v>
      </c>
    </row>
    <row r="200" spans="24:25" x14ac:dyDescent="0.25">
      <c r="X200" s="21">
        <f t="shared" si="9"/>
        <v>1746</v>
      </c>
      <c r="Y200" s="23">
        <f t="shared" si="8"/>
        <v>4.4128100000000003</v>
      </c>
    </row>
    <row r="201" spans="24:25" x14ac:dyDescent="0.25">
      <c r="X201" s="21">
        <f t="shared" si="9"/>
        <v>1755</v>
      </c>
      <c r="Y201" s="23">
        <f t="shared" si="8"/>
        <v>4.4261749999999997</v>
      </c>
    </row>
    <row r="202" spans="24:25" x14ac:dyDescent="0.25">
      <c r="X202" s="21">
        <f t="shared" si="9"/>
        <v>1764</v>
      </c>
      <c r="Y202" s="23">
        <f t="shared" si="8"/>
        <v>4.43954</v>
      </c>
    </row>
    <row r="203" spans="24:25" x14ac:dyDescent="0.25">
      <c r="X203" s="21">
        <f t="shared" si="9"/>
        <v>1773</v>
      </c>
      <c r="Y203" s="23">
        <f t="shared" si="8"/>
        <v>4.4529050000000003</v>
      </c>
    </row>
    <row r="204" spans="24:25" x14ac:dyDescent="0.25">
      <c r="X204" s="21">
        <f t="shared" si="9"/>
        <v>1782</v>
      </c>
      <c r="Y204" s="23">
        <f t="shared" si="8"/>
        <v>4.4662699999999997</v>
      </c>
    </row>
    <row r="205" spans="24:25" x14ac:dyDescent="0.25">
      <c r="X205" s="21">
        <f t="shared" si="9"/>
        <v>1791</v>
      </c>
      <c r="Y205" s="23">
        <f t="shared" si="8"/>
        <v>4.479635</v>
      </c>
    </row>
    <row r="206" spans="24:25" x14ac:dyDescent="0.25">
      <c r="X206" s="21">
        <f t="shared" si="9"/>
        <v>1800</v>
      </c>
      <c r="Y206" s="23">
        <f t="shared" si="8"/>
        <v>4.4930000000000003</v>
      </c>
    </row>
    <row r="207" spans="24:25" x14ac:dyDescent="0.25">
      <c r="X207" s="21">
        <f t="shared" si="9"/>
        <v>1809</v>
      </c>
      <c r="Y207" s="23">
        <f t="shared" si="8"/>
        <v>4.5063649999999997</v>
      </c>
    </row>
    <row r="208" spans="24:25" x14ac:dyDescent="0.25">
      <c r="X208" s="21">
        <f t="shared" si="9"/>
        <v>1818</v>
      </c>
      <c r="Y208" s="23">
        <f t="shared" si="8"/>
        <v>4.51973</v>
      </c>
    </row>
    <row r="209" spans="24:25" x14ac:dyDescent="0.25">
      <c r="X209" s="21">
        <f t="shared" si="9"/>
        <v>1827</v>
      </c>
      <c r="Y209" s="23">
        <f t="shared" si="8"/>
        <v>4.5330950000000003</v>
      </c>
    </row>
    <row r="210" spans="24:25" x14ac:dyDescent="0.25">
      <c r="X210" s="21">
        <f t="shared" si="9"/>
        <v>1836</v>
      </c>
      <c r="Y210" s="23">
        <f t="shared" si="8"/>
        <v>4.5464599999999997</v>
      </c>
    </row>
    <row r="211" spans="24:25" x14ac:dyDescent="0.25">
      <c r="X211" s="21">
        <f t="shared" si="9"/>
        <v>1845</v>
      </c>
      <c r="Y211" s="23">
        <f t="shared" si="8"/>
        <v>4.559825</v>
      </c>
    </row>
    <row r="212" spans="24:25" x14ac:dyDescent="0.25">
      <c r="X212" s="21">
        <f t="shared" si="9"/>
        <v>1854</v>
      </c>
      <c r="Y212" s="23">
        <f t="shared" si="8"/>
        <v>4.5731900000000003</v>
      </c>
    </row>
    <row r="213" spans="24:25" x14ac:dyDescent="0.25">
      <c r="X213" s="21">
        <f t="shared" si="9"/>
        <v>1863</v>
      </c>
      <c r="Y213" s="23">
        <f t="shared" si="8"/>
        <v>4.5865549999999997</v>
      </c>
    </row>
    <row r="214" spans="24:25" x14ac:dyDescent="0.25">
      <c r="X214" s="21">
        <f t="shared" si="9"/>
        <v>1872</v>
      </c>
      <c r="Y214" s="23">
        <f t="shared" si="8"/>
        <v>4.59992</v>
      </c>
    </row>
    <row r="215" spans="24:25" x14ac:dyDescent="0.25">
      <c r="X215" s="21">
        <f t="shared" si="9"/>
        <v>1881</v>
      </c>
      <c r="Y215" s="23">
        <f t="shared" si="8"/>
        <v>4.6132850000000003</v>
      </c>
    </row>
    <row r="216" spans="24:25" x14ac:dyDescent="0.25">
      <c r="X216" s="21">
        <f t="shared" si="9"/>
        <v>1890</v>
      </c>
      <c r="Y216" s="23">
        <f t="shared" si="8"/>
        <v>4.6266499999999997</v>
      </c>
    </row>
    <row r="217" spans="24:25" x14ac:dyDescent="0.25">
      <c r="X217" s="21">
        <f t="shared" si="9"/>
        <v>1899</v>
      </c>
      <c r="Y217" s="23">
        <f t="shared" si="8"/>
        <v>4.640015</v>
      </c>
    </row>
    <row r="218" spans="24:25" x14ac:dyDescent="0.25">
      <c r="X218" s="21">
        <f t="shared" si="9"/>
        <v>1908</v>
      </c>
      <c r="Y218" s="23">
        <f t="shared" si="8"/>
        <v>4.6533800000000003</v>
      </c>
    </row>
    <row r="219" spans="24:25" x14ac:dyDescent="0.25">
      <c r="X219" s="21">
        <f t="shared" si="9"/>
        <v>1917</v>
      </c>
      <c r="Y219" s="23">
        <f t="shared" si="8"/>
        <v>4.6667449999999997</v>
      </c>
    </row>
    <row r="220" spans="24:25" x14ac:dyDescent="0.25">
      <c r="X220" s="21">
        <f t="shared" si="9"/>
        <v>1926</v>
      </c>
      <c r="Y220" s="23">
        <f t="shared" si="8"/>
        <v>4.68011</v>
      </c>
    </row>
    <row r="221" spans="24:25" x14ac:dyDescent="0.25">
      <c r="X221" s="21">
        <f t="shared" si="9"/>
        <v>1935</v>
      </c>
      <c r="Y221" s="23">
        <f t="shared" si="8"/>
        <v>4.6934750000000003</v>
      </c>
    </row>
    <row r="222" spans="24:25" x14ac:dyDescent="0.25">
      <c r="X222" s="21">
        <f t="shared" si="9"/>
        <v>1944</v>
      </c>
      <c r="Y222" s="23">
        <f t="shared" si="8"/>
        <v>4.7068399999999997</v>
      </c>
    </row>
    <row r="223" spans="24:25" x14ac:dyDescent="0.25">
      <c r="X223" s="21">
        <f t="shared" si="9"/>
        <v>1953</v>
      </c>
      <c r="Y223" s="23">
        <f t="shared" si="8"/>
        <v>4.720205</v>
      </c>
    </row>
    <row r="224" spans="24:25" x14ac:dyDescent="0.25">
      <c r="X224" s="21">
        <f t="shared" si="9"/>
        <v>1962</v>
      </c>
      <c r="Y224" s="23">
        <f t="shared" si="8"/>
        <v>4.7335700000000003</v>
      </c>
    </row>
    <row r="225" spans="24:25" x14ac:dyDescent="0.25">
      <c r="X225" s="21">
        <f t="shared" si="9"/>
        <v>1971</v>
      </c>
      <c r="Y225" s="23">
        <f t="shared" si="8"/>
        <v>4.7469349999999997</v>
      </c>
    </row>
    <row r="226" spans="24:25" x14ac:dyDescent="0.25">
      <c r="X226" s="21">
        <f t="shared" si="9"/>
        <v>1980</v>
      </c>
      <c r="Y226" s="23">
        <f t="shared" si="8"/>
        <v>4.7603</v>
      </c>
    </row>
    <row r="227" spans="24:25" x14ac:dyDescent="0.25">
      <c r="X227" s="21">
        <f t="shared" si="9"/>
        <v>1989</v>
      </c>
      <c r="Y227" s="23">
        <f t="shared" si="8"/>
        <v>4.7736650000000003</v>
      </c>
    </row>
    <row r="228" spans="24:25" x14ac:dyDescent="0.25">
      <c r="X228" s="21">
        <f t="shared" si="9"/>
        <v>1998</v>
      </c>
      <c r="Y228" s="23">
        <f t="shared" si="8"/>
        <v>4.7870299999999997</v>
      </c>
    </row>
    <row r="229" spans="24:25" x14ac:dyDescent="0.25">
      <c r="X229" s="21">
        <f t="shared" si="9"/>
        <v>2007</v>
      </c>
      <c r="Y229" s="23">
        <f t="shared" si="8"/>
        <v>4.800395</v>
      </c>
    </row>
    <row r="230" spans="24:25" x14ac:dyDescent="0.25">
      <c r="X230" s="21">
        <f t="shared" si="9"/>
        <v>2016</v>
      </c>
      <c r="Y230" s="23">
        <f t="shared" si="8"/>
        <v>4.8137600000000003</v>
      </c>
    </row>
    <row r="231" spans="24:25" x14ac:dyDescent="0.25">
      <c r="X231" s="21">
        <f t="shared" si="9"/>
        <v>2025</v>
      </c>
      <c r="Y231" s="23">
        <f t="shared" si="8"/>
        <v>4.8271249999999997</v>
      </c>
    </row>
    <row r="232" spans="24:25" x14ac:dyDescent="0.25">
      <c r="X232" s="21">
        <f t="shared" si="9"/>
        <v>2034</v>
      </c>
      <c r="Y232" s="23">
        <f t="shared" si="8"/>
        <v>4.84049</v>
      </c>
    </row>
    <row r="233" spans="24:25" x14ac:dyDescent="0.25">
      <c r="X233" s="21">
        <f t="shared" si="9"/>
        <v>2043</v>
      </c>
      <c r="Y233" s="23">
        <f t="shared" si="8"/>
        <v>4.8538550000000003</v>
      </c>
    </row>
    <row r="234" spans="24:25" x14ac:dyDescent="0.25">
      <c r="X234" s="21">
        <f t="shared" si="9"/>
        <v>2052</v>
      </c>
      <c r="Y234" s="23">
        <f t="shared" si="8"/>
        <v>4.8672199999999997</v>
      </c>
    </row>
    <row r="235" spans="24:25" x14ac:dyDescent="0.25">
      <c r="X235" s="21">
        <f t="shared" si="9"/>
        <v>2061</v>
      </c>
      <c r="Y235" s="23">
        <f t="shared" si="8"/>
        <v>4.880585</v>
      </c>
    </row>
    <row r="236" spans="24:25" x14ac:dyDescent="0.25">
      <c r="X236" s="21">
        <f t="shared" si="9"/>
        <v>2070</v>
      </c>
      <c r="Y236" s="23">
        <f t="shared" si="8"/>
        <v>4.8939500000000002</v>
      </c>
    </row>
    <row r="237" spans="24:25" x14ac:dyDescent="0.25">
      <c r="X237" s="21">
        <f t="shared" si="9"/>
        <v>2079</v>
      </c>
      <c r="Y237" s="23">
        <f t="shared" si="8"/>
        <v>4.9073149999999996</v>
      </c>
    </row>
    <row r="238" spans="24:25" x14ac:dyDescent="0.25">
      <c r="X238" s="21">
        <f t="shared" si="9"/>
        <v>2088</v>
      </c>
      <c r="Y238" s="23">
        <f t="shared" si="8"/>
        <v>4.9206799999999999</v>
      </c>
    </row>
    <row r="239" spans="24:25" x14ac:dyDescent="0.25">
      <c r="X239" s="21">
        <f t="shared" si="9"/>
        <v>2097</v>
      </c>
      <c r="Y239" s="23">
        <f t="shared" si="8"/>
        <v>4.9340450000000002</v>
      </c>
    </row>
    <row r="240" spans="24:25" x14ac:dyDescent="0.25">
      <c r="X240" s="21">
        <f t="shared" si="9"/>
        <v>2106</v>
      </c>
      <c r="Y240" s="23">
        <f t="shared" si="8"/>
        <v>4.9474099999999996</v>
      </c>
    </row>
    <row r="241" spans="24:25" x14ac:dyDescent="0.25">
      <c r="X241" s="21">
        <f t="shared" si="9"/>
        <v>2115</v>
      </c>
      <c r="Y241" s="23">
        <f t="shared" si="8"/>
        <v>4.9607749999999999</v>
      </c>
    </row>
    <row r="242" spans="24:25" x14ac:dyDescent="0.25">
      <c r="X242" s="21">
        <f t="shared" si="9"/>
        <v>2124</v>
      </c>
      <c r="Y242" s="23">
        <f t="shared" si="8"/>
        <v>4.9741400000000002</v>
      </c>
    </row>
    <row r="243" spans="24:25" x14ac:dyDescent="0.25">
      <c r="X243" s="21">
        <f t="shared" si="9"/>
        <v>2133</v>
      </c>
      <c r="Y243" s="23">
        <f t="shared" si="8"/>
        <v>4.9875049999999996</v>
      </c>
    </row>
    <row r="244" spans="24:25" x14ac:dyDescent="0.25">
      <c r="X244" s="21">
        <f t="shared" si="9"/>
        <v>2142</v>
      </c>
      <c r="Y244" s="23">
        <f t="shared" si="8"/>
        <v>5.0008699999999999</v>
      </c>
    </row>
    <row r="245" spans="24:25" x14ac:dyDescent="0.25">
      <c r="X245" s="21">
        <f t="shared" si="9"/>
        <v>2151</v>
      </c>
      <c r="Y245" s="23">
        <f t="shared" si="8"/>
        <v>5.0142350000000002</v>
      </c>
    </row>
    <row r="246" spans="24:25" x14ac:dyDescent="0.25">
      <c r="X246" s="21">
        <f t="shared" si="9"/>
        <v>2160</v>
      </c>
      <c r="Y246" s="23">
        <f t="shared" si="8"/>
        <v>5.0275999999999996</v>
      </c>
    </row>
    <row r="247" spans="24:25" x14ac:dyDescent="0.25">
      <c r="X247" s="21">
        <f t="shared" si="9"/>
        <v>2169</v>
      </c>
      <c r="Y247" s="23">
        <f t="shared" si="8"/>
        <v>5.0409649999999999</v>
      </c>
    </row>
    <row r="248" spans="24:25" x14ac:dyDescent="0.25">
      <c r="X248" s="21">
        <f t="shared" si="9"/>
        <v>2178</v>
      </c>
      <c r="Y248" s="23">
        <f t="shared" si="8"/>
        <v>5.0543300000000002</v>
      </c>
    </row>
    <row r="249" spans="24:25" x14ac:dyDescent="0.25">
      <c r="X249" s="21">
        <f t="shared" si="9"/>
        <v>2187</v>
      </c>
      <c r="Y249" s="23">
        <f t="shared" si="8"/>
        <v>5.0676949999999996</v>
      </c>
    </row>
    <row r="250" spans="24:25" x14ac:dyDescent="0.25">
      <c r="X250" s="21">
        <f t="shared" si="9"/>
        <v>2196</v>
      </c>
      <c r="Y250" s="23">
        <f t="shared" si="8"/>
        <v>5.0810599999999999</v>
      </c>
    </row>
    <row r="251" spans="24:25" x14ac:dyDescent="0.25">
      <c r="X251" s="21">
        <f t="shared" si="9"/>
        <v>2205</v>
      </c>
      <c r="Y251" s="23">
        <f t="shared" si="8"/>
        <v>5.0944250000000002</v>
      </c>
    </row>
    <row r="252" spans="24:25" x14ac:dyDescent="0.25">
      <c r="X252" s="21">
        <f t="shared" si="9"/>
        <v>2214</v>
      </c>
      <c r="Y252" s="23">
        <f t="shared" si="8"/>
        <v>5.1077899999999996</v>
      </c>
    </row>
    <row r="253" spans="24:25" x14ac:dyDescent="0.25">
      <c r="X253" s="21">
        <f t="shared" si="9"/>
        <v>2223</v>
      </c>
      <c r="Y253" s="23">
        <f t="shared" si="8"/>
        <v>5.1211549999999999</v>
      </c>
    </row>
    <row r="254" spans="24:25" x14ac:dyDescent="0.25">
      <c r="X254" s="21">
        <f t="shared" si="9"/>
        <v>2232</v>
      </c>
      <c r="Y254" s="23">
        <f t="shared" si="8"/>
        <v>5.1345200000000002</v>
      </c>
    </row>
    <row r="255" spans="24:25" x14ac:dyDescent="0.25">
      <c r="X255" s="21">
        <f t="shared" si="9"/>
        <v>2241</v>
      </c>
      <c r="Y255" s="23">
        <f t="shared" si="8"/>
        <v>5.1478849999999996</v>
      </c>
    </row>
    <row r="256" spans="24:25" x14ac:dyDescent="0.25">
      <c r="X256" s="21">
        <f t="shared" si="9"/>
        <v>2250</v>
      </c>
      <c r="Y256" s="23">
        <f t="shared" si="8"/>
        <v>5.1612499999999999</v>
      </c>
    </row>
    <row r="257" spans="24:25" x14ac:dyDescent="0.25">
      <c r="X257" s="21">
        <f t="shared" si="9"/>
        <v>2259</v>
      </c>
      <c r="Y257" s="23">
        <f t="shared" si="8"/>
        <v>5.1746150000000002</v>
      </c>
    </row>
    <row r="258" spans="24:25" x14ac:dyDescent="0.25">
      <c r="X258" s="21">
        <f t="shared" si="9"/>
        <v>2268</v>
      </c>
      <c r="Y258" s="23">
        <f t="shared" si="8"/>
        <v>5.1879800000000005</v>
      </c>
    </row>
    <row r="259" spans="24:25" x14ac:dyDescent="0.25">
      <c r="X259" s="21">
        <f t="shared" si="9"/>
        <v>2277</v>
      </c>
      <c r="Y259" s="23">
        <f t="shared" si="8"/>
        <v>5.2013449999999999</v>
      </c>
    </row>
    <row r="260" spans="24:25" x14ac:dyDescent="0.25">
      <c r="X260" s="21">
        <f t="shared" si="9"/>
        <v>2286</v>
      </c>
      <c r="Y260" s="23">
        <f t="shared" si="8"/>
        <v>5.2147100000000002</v>
      </c>
    </row>
    <row r="261" spans="24:25" x14ac:dyDescent="0.25">
      <c r="X261" s="21">
        <f t="shared" si="9"/>
        <v>2295</v>
      </c>
      <c r="Y261" s="23">
        <f t="shared" si="8"/>
        <v>5.2280750000000005</v>
      </c>
    </row>
    <row r="262" spans="24:25" x14ac:dyDescent="0.25">
      <c r="X262" s="21">
        <f t="shared" si="9"/>
        <v>2304</v>
      </c>
      <c r="Y262" s="23">
        <f t="shared" ref="Y262:Y325" si="10">IF($K$24&gt;0,IF(X262&lt;$K$21,$K$20*X262,IF(X262&lt;$K$24,($K$22*X262)+$K$23,($K$25*X262)+$K$26)),IF(X262&lt;$K$21,$K$20*X262,($K$22*X262)+$K$23))</f>
        <v>5.2414399999999999</v>
      </c>
    </row>
    <row r="263" spans="24:25" x14ac:dyDescent="0.25">
      <c r="X263" s="21">
        <f t="shared" ref="X263:X326" si="11">X262+$AC$5</f>
        <v>2313</v>
      </c>
      <c r="Y263" s="23">
        <f t="shared" si="10"/>
        <v>5.2548050000000002</v>
      </c>
    </row>
    <row r="264" spans="24:25" x14ac:dyDescent="0.25">
      <c r="X264" s="21">
        <f t="shared" si="11"/>
        <v>2322</v>
      </c>
      <c r="Y264" s="23">
        <f t="shared" si="10"/>
        <v>5.2681700000000005</v>
      </c>
    </row>
    <row r="265" spans="24:25" x14ac:dyDescent="0.25">
      <c r="X265" s="21">
        <f t="shared" si="11"/>
        <v>2331</v>
      </c>
      <c r="Y265" s="23">
        <f t="shared" si="10"/>
        <v>5.2815349999999999</v>
      </c>
    </row>
    <row r="266" spans="24:25" x14ac:dyDescent="0.25">
      <c r="X266" s="21">
        <f t="shared" si="11"/>
        <v>2340</v>
      </c>
      <c r="Y266" s="23">
        <f t="shared" si="10"/>
        <v>5.2949000000000002</v>
      </c>
    </row>
    <row r="267" spans="24:25" x14ac:dyDescent="0.25">
      <c r="X267" s="21">
        <f t="shared" si="11"/>
        <v>2349</v>
      </c>
      <c r="Y267" s="23">
        <f t="shared" si="10"/>
        <v>5.3082650000000005</v>
      </c>
    </row>
    <row r="268" spans="24:25" x14ac:dyDescent="0.25">
      <c r="X268" s="21">
        <f t="shared" si="11"/>
        <v>2358</v>
      </c>
      <c r="Y268" s="23">
        <f t="shared" si="10"/>
        <v>5.3216299999999999</v>
      </c>
    </row>
    <row r="269" spans="24:25" x14ac:dyDescent="0.25">
      <c r="X269" s="21">
        <f t="shared" si="11"/>
        <v>2367</v>
      </c>
      <c r="Y269" s="23">
        <f t="shared" si="10"/>
        <v>5.3349950000000002</v>
      </c>
    </row>
    <row r="270" spans="24:25" x14ac:dyDescent="0.25">
      <c r="X270" s="21">
        <f t="shared" si="11"/>
        <v>2376</v>
      </c>
      <c r="Y270" s="23">
        <f t="shared" si="10"/>
        <v>5.3483600000000004</v>
      </c>
    </row>
    <row r="271" spans="24:25" x14ac:dyDescent="0.25">
      <c r="X271" s="21">
        <f t="shared" si="11"/>
        <v>2385</v>
      </c>
      <c r="Y271" s="23">
        <f t="shared" si="10"/>
        <v>5.3617249999999999</v>
      </c>
    </row>
    <row r="272" spans="24:25" x14ac:dyDescent="0.25">
      <c r="X272" s="21">
        <f t="shared" si="11"/>
        <v>2394</v>
      </c>
      <c r="Y272" s="23">
        <f t="shared" si="10"/>
        <v>5.3750900000000001</v>
      </c>
    </row>
    <row r="273" spans="24:25" x14ac:dyDescent="0.25">
      <c r="X273" s="21">
        <f t="shared" si="11"/>
        <v>2403</v>
      </c>
      <c r="Y273" s="23">
        <f t="shared" si="10"/>
        <v>5.3884550000000004</v>
      </c>
    </row>
    <row r="274" spans="24:25" x14ac:dyDescent="0.25">
      <c r="X274" s="21">
        <f t="shared" si="11"/>
        <v>2412</v>
      </c>
      <c r="Y274" s="23">
        <f t="shared" si="10"/>
        <v>5.4018199999999998</v>
      </c>
    </row>
    <row r="275" spans="24:25" x14ac:dyDescent="0.25">
      <c r="X275" s="21">
        <f t="shared" si="11"/>
        <v>2421</v>
      </c>
      <c r="Y275" s="23">
        <f t="shared" si="10"/>
        <v>5.4151850000000001</v>
      </c>
    </row>
    <row r="276" spans="24:25" x14ac:dyDescent="0.25">
      <c r="X276" s="21">
        <f t="shared" si="11"/>
        <v>2430</v>
      </c>
      <c r="Y276" s="23">
        <f t="shared" si="10"/>
        <v>5.4285500000000004</v>
      </c>
    </row>
    <row r="277" spans="24:25" x14ac:dyDescent="0.25">
      <c r="X277" s="21">
        <f t="shared" si="11"/>
        <v>2439</v>
      </c>
      <c r="Y277" s="23">
        <f t="shared" si="10"/>
        <v>5.4419149999999998</v>
      </c>
    </row>
    <row r="278" spans="24:25" x14ac:dyDescent="0.25">
      <c r="X278" s="21">
        <f t="shared" si="11"/>
        <v>2448</v>
      </c>
      <c r="Y278" s="23">
        <f t="shared" si="10"/>
        <v>5.4552800000000001</v>
      </c>
    </row>
    <row r="279" spans="24:25" x14ac:dyDescent="0.25">
      <c r="X279" s="21">
        <f t="shared" si="11"/>
        <v>2457</v>
      </c>
      <c r="Y279" s="23">
        <f t="shared" si="10"/>
        <v>5.4686450000000004</v>
      </c>
    </row>
    <row r="280" spans="24:25" x14ac:dyDescent="0.25">
      <c r="X280" s="21">
        <f t="shared" si="11"/>
        <v>2466</v>
      </c>
      <c r="Y280" s="23">
        <f t="shared" si="10"/>
        <v>5.4820099999999998</v>
      </c>
    </row>
    <row r="281" spans="24:25" x14ac:dyDescent="0.25">
      <c r="X281" s="21">
        <f t="shared" si="11"/>
        <v>2475</v>
      </c>
      <c r="Y281" s="23">
        <f t="shared" si="10"/>
        <v>5.4953750000000001</v>
      </c>
    </row>
    <row r="282" spans="24:25" x14ac:dyDescent="0.25">
      <c r="X282" s="21">
        <f t="shared" si="11"/>
        <v>2484</v>
      </c>
      <c r="Y282" s="23">
        <f t="shared" si="10"/>
        <v>5.5087400000000004</v>
      </c>
    </row>
    <row r="283" spans="24:25" x14ac:dyDescent="0.25">
      <c r="X283" s="21">
        <f t="shared" si="11"/>
        <v>2493</v>
      </c>
      <c r="Y283" s="23">
        <f t="shared" si="10"/>
        <v>5.5221049999999998</v>
      </c>
    </row>
    <row r="284" spans="24:25" x14ac:dyDescent="0.25">
      <c r="X284" s="21">
        <f t="shared" si="11"/>
        <v>2502</v>
      </c>
      <c r="Y284" s="23">
        <f t="shared" si="10"/>
        <v>5.5354700000000001</v>
      </c>
    </row>
    <row r="285" spans="24:25" x14ac:dyDescent="0.25">
      <c r="X285" s="21">
        <f t="shared" si="11"/>
        <v>2511</v>
      </c>
      <c r="Y285" s="23">
        <f t="shared" si="10"/>
        <v>5.5488350000000004</v>
      </c>
    </row>
    <row r="286" spans="24:25" x14ac:dyDescent="0.25">
      <c r="X286" s="21">
        <f t="shared" si="11"/>
        <v>2520</v>
      </c>
      <c r="Y286" s="23">
        <f t="shared" si="10"/>
        <v>5.5621999999999998</v>
      </c>
    </row>
    <row r="287" spans="24:25" x14ac:dyDescent="0.25">
      <c r="X287" s="21">
        <f t="shared" si="11"/>
        <v>2529</v>
      </c>
      <c r="Y287" s="23">
        <f t="shared" si="10"/>
        <v>5.5755650000000001</v>
      </c>
    </row>
    <row r="288" spans="24:25" x14ac:dyDescent="0.25">
      <c r="X288" s="21">
        <f t="shared" si="11"/>
        <v>2538</v>
      </c>
      <c r="Y288" s="23">
        <f t="shared" si="10"/>
        <v>5.5889300000000004</v>
      </c>
    </row>
    <row r="289" spans="24:25" x14ac:dyDescent="0.25">
      <c r="X289" s="21">
        <f t="shared" si="11"/>
        <v>2547</v>
      </c>
      <c r="Y289" s="23">
        <f t="shared" si="10"/>
        <v>5.6022949999999998</v>
      </c>
    </row>
    <row r="290" spans="24:25" x14ac:dyDescent="0.25">
      <c r="X290" s="21">
        <f t="shared" si="11"/>
        <v>2556</v>
      </c>
      <c r="Y290" s="23">
        <f t="shared" si="10"/>
        <v>5.6156600000000001</v>
      </c>
    </row>
    <row r="291" spans="24:25" x14ac:dyDescent="0.25">
      <c r="X291" s="21">
        <f t="shared" si="11"/>
        <v>2565</v>
      </c>
      <c r="Y291" s="23">
        <f t="shared" si="10"/>
        <v>5.6290250000000004</v>
      </c>
    </row>
    <row r="292" spans="24:25" x14ac:dyDescent="0.25">
      <c r="X292" s="21">
        <f t="shared" si="11"/>
        <v>2574</v>
      </c>
      <c r="Y292" s="23">
        <f t="shared" si="10"/>
        <v>5.6423899999999998</v>
      </c>
    </row>
    <row r="293" spans="24:25" x14ac:dyDescent="0.25">
      <c r="X293" s="21">
        <f t="shared" si="11"/>
        <v>2583</v>
      </c>
      <c r="Y293" s="23">
        <f t="shared" si="10"/>
        <v>5.6557550000000001</v>
      </c>
    </row>
    <row r="294" spans="24:25" x14ac:dyDescent="0.25">
      <c r="X294" s="21">
        <f t="shared" si="11"/>
        <v>2592</v>
      </c>
      <c r="Y294" s="23">
        <f t="shared" si="10"/>
        <v>5.6691200000000004</v>
      </c>
    </row>
    <row r="295" spans="24:25" x14ac:dyDescent="0.25">
      <c r="X295" s="21">
        <f t="shared" si="11"/>
        <v>2601</v>
      </c>
      <c r="Y295" s="23">
        <f t="shared" si="10"/>
        <v>5.6824849999999998</v>
      </c>
    </row>
    <row r="296" spans="24:25" x14ac:dyDescent="0.25">
      <c r="X296" s="21">
        <f t="shared" si="11"/>
        <v>2610</v>
      </c>
      <c r="Y296" s="23">
        <f t="shared" si="10"/>
        <v>5.6958500000000001</v>
      </c>
    </row>
    <row r="297" spans="24:25" x14ac:dyDescent="0.25">
      <c r="X297" s="21">
        <f t="shared" si="11"/>
        <v>2619</v>
      </c>
      <c r="Y297" s="23">
        <f t="shared" si="10"/>
        <v>5.7092150000000004</v>
      </c>
    </row>
    <row r="298" spans="24:25" x14ac:dyDescent="0.25">
      <c r="X298" s="21">
        <f t="shared" si="11"/>
        <v>2628</v>
      </c>
      <c r="Y298" s="23">
        <f t="shared" si="10"/>
        <v>5.7225799999999998</v>
      </c>
    </row>
    <row r="299" spans="24:25" x14ac:dyDescent="0.25">
      <c r="X299" s="21">
        <f t="shared" si="11"/>
        <v>2637</v>
      </c>
      <c r="Y299" s="23">
        <f t="shared" si="10"/>
        <v>5.7359450000000001</v>
      </c>
    </row>
    <row r="300" spans="24:25" x14ac:dyDescent="0.25">
      <c r="X300" s="21">
        <f t="shared" si="11"/>
        <v>2646</v>
      </c>
      <c r="Y300" s="23">
        <f t="shared" si="10"/>
        <v>5.7493100000000004</v>
      </c>
    </row>
    <row r="301" spans="24:25" x14ac:dyDescent="0.25">
      <c r="X301" s="21">
        <f t="shared" si="11"/>
        <v>2655</v>
      </c>
      <c r="Y301" s="23">
        <f t="shared" si="10"/>
        <v>5.7626749999999998</v>
      </c>
    </row>
    <row r="302" spans="24:25" x14ac:dyDescent="0.25">
      <c r="X302" s="21">
        <f t="shared" si="11"/>
        <v>2664</v>
      </c>
      <c r="Y302" s="23">
        <f t="shared" si="10"/>
        <v>5.7760400000000001</v>
      </c>
    </row>
    <row r="303" spans="24:25" x14ac:dyDescent="0.25">
      <c r="X303" s="21">
        <f t="shared" si="11"/>
        <v>2673</v>
      </c>
      <c r="Y303" s="23">
        <f t="shared" si="10"/>
        <v>5.7894050000000004</v>
      </c>
    </row>
    <row r="304" spans="24:25" x14ac:dyDescent="0.25">
      <c r="X304" s="21">
        <f t="shared" si="11"/>
        <v>2682</v>
      </c>
      <c r="Y304" s="23">
        <f t="shared" si="10"/>
        <v>5.8027699999999998</v>
      </c>
    </row>
    <row r="305" spans="24:25" x14ac:dyDescent="0.25">
      <c r="X305" s="21">
        <f t="shared" si="11"/>
        <v>2691</v>
      </c>
      <c r="Y305" s="23">
        <f t="shared" si="10"/>
        <v>5.8161350000000001</v>
      </c>
    </row>
    <row r="306" spans="24:25" x14ac:dyDescent="0.25">
      <c r="X306" s="21">
        <f t="shared" si="11"/>
        <v>2700</v>
      </c>
      <c r="Y306" s="23">
        <f t="shared" si="10"/>
        <v>5.8295000000000003</v>
      </c>
    </row>
    <row r="307" spans="24:25" x14ac:dyDescent="0.25">
      <c r="X307" s="21">
        <f t="shared" si="11"/>
        <v>2709</v>
      </c>
      <c r="Y307" s="23">
        <f t="shared" si="10"/>
        <v>5.8428650000000006</v>
      </c>
    </row>
    <row r="308" spans="24:25" x14ac:dyDescent="0.25">
      <c r="X308" s="21">
        <f t="shared" si="11"/>
        <v>2718</v>
      </c>
      <c r="Y308" s="23">
        <f t="shared" si="10"/>
        <v>5.85623</v>
      </c>
    </row>
    <row r="309" spans="24:25" x14ac:dyDescent="0.25">
      <c r="X309" s="21">
        <f t="shared" si="11"/>
        <v>2727</v>
      </c>
      <c r="Y309" s="23">
        <f t="shared" si="10"/>
        <v>5.8695950000000003</v>
      </c>
    </row>
    <row r="310" spans="24:25" x14ac:dyDescent="0.25">
      <c r="X310" s="21">
        <f t="shared" si="11"/>
        <v>2736</v>
      </c>
      <c r="Y310" s="23">
        <f t="shared" si="10"/>
        <v>5.8829600000000006</v>
      </c>
    </row>
    <row r="311" spans="24:25" x14ac:dyDescent="0.25">
      <c r="X311" s="21">
        <f t="shared" si="11"/>
        <v>2745</v>
      </c>
      <c r="Y311" s="23">
        <f t="shared" si="10"/>
        <v>5.896325</v>
      </c>
    </row>
    <row r="312" spans="24:25" x14ac:dyDescent="0.25">
      <c r="X312" s="21">
        <f t="shared" si="11"/>
        <v>2754</v>
      </c>
      <c r="Y312" s="23">
        <f t="shared" si="10"/>
        <v>5.9096900000000003</v>
      </c>
    </row>
    <row r="313" spans="24:25" x14ac:dyDescent="0.25">
      <c r="X313" s="21">
        <f t="shared" si="11"/>
        <v>2763</v>
      </c>
      <c r="Y313" s="23">
        <f t="shared" si="10"/>
        <v>5.9230550000000006</v>
      </c>
    </row>
    <row r="314" spans="24:25" x14ac:dyDescent="0.25">
      <c r="X314" s="21">
        <f t="shared" si="11"/>
        <v>2772</v>
      </c>
      <c r="Y314" s="23">
        <f t="shared" si="10"/>
        <v>5.93642</v>
      </c>
    </row>
    <row r="315" spans="24:25" x14ac:dyDescent="0.25">
      <c r="X315" s="21">
        <f t="shared" si="11"/>
        <v>2781</v>
      </c>
      <c r="Y315" s="23">
        <f t="shared" si="10"/>
        <v>5.9497850000000003</v>
      </c>
    </row>
    <row r="316" spans="24:25" x14ac:dyDescent="0.25">
      <c r="X316" s="21">
        <f t="shared" si="11"/>
        <v>2790</v>
      </c>
      <c r="Y316" s="23">
        <f t="shared" si="10"/>
        <v>5.9631500000000006</v>
      </c>
    </row>
    <row r="317" spans="24:25" x14ac:dyDescent="0.25">
      <c r="X317" s="21">
        <f t="shared" si="11"/>
        <v>2799</v>
      </c>
      <c r="Y317" s="23">
        <f t="shared" si="10"/>
        <v>5.976515</v>
      </c>
    </row>
    <row r="318" spans="24:25" x14ac:dyDescent="0.25">
      <c r="X318" s="21">
        <f t="shared" si="11"/>
        <v>2808</v>
      </c>
      <c r="Y318" s="23">
        <f t="shared" si="10"/>
        <v>5.9898800000000003</v>
      </c>
    </row>
    <row r="319" spans="24:25" x14ac:dyDescent="0.25">
      <c r="X319" s="21">
        <f t="shared" si="11"/>
        <v>2817</v>
      </c>
      <c r="Y319" s="23">
        <f t="shared" si="10"/>
        <v>6.0032450000000006</v>
      </c>
    </row>
    <row r="320" spans="24:25" x14ac:dyDescent="0.25">
      <c r="X320" s="21">
        <f t="shared" si="11"/>
        <v>2826</v>
      </c>
      <c r="Y320" s="23">
        <f t="shared" si="10"/>
        <v>6.01661</v>
      </c>
    </row>
    <row r="321" spans="24:25" x14ac:dyDescent="0.25">
      <c r="X321" s="21">
        <f t="shared" si="11"/>
        <v>2835</v>
      </c>
      <c r="Y321" s="23">
        <f t="shared" si="10"/>
        <v>6.0299750000000003</v>
      </c>
    </row>
    <row r="322" spans="24:25" x14ac:dyDescent="0.25">
      <c r="X322" s="21">
        <f t="shared" si="11"/>
        <v>2844</v>
      </c>
      <c r="Y322" s="23">
        <f t="shared" si="10"/>
        <v>6.0433400000000006</v>
      </c>
    </row>
    <row r="323" spans="24:25" x14ac:dyDescent="0.25">
      <c r="X323" s="21">
        <f t="shared" si="11"/>
        <v>2853</v>
      </c>
      <c r="Y323" s="23">
        <f t="shared" si="10"/>
        <v>6.056705</v>
      </c>
    </row>
    <row r="324" spans="24:25" x14ac:dyDescent="0.25">
      <c r="X324" s="21">
        <f t="shared" si="11"/>
        <v>2862</v>
      </c>
      <c r="Y324" s="23">
        <f t="shared" si="10"/>
        <v>6.0700700000000003</v>
      </c>
    </row>
    <row r="325" spans="24:25" x14ac:dyDescent="0.25">
      <c r="X325" s="21">
        <f t="shared" si="11"/>
        <v>2871</v>
      </c>
      <c r="Y325" s="23">
        <f t="shared" si="10"/>
        <v>6.0834350000000006</v>
      </c>
    </row>
    <row r="326" spans="24:25" x14ac:dyDescent="0.25">
      <c r="X326" s="21">
        <f t="shared" si="11"/>
        <v>2880</v>
      </c>
      <c r="Y326" s="23">
        <f t="shared" ref="Y326:Y389" si="12">IF($K$24&gt;0,IF(X326&lt;$K$21,$K$20*X326,IF(X326&lt;$K$24,($K$22*X326)+$K$23,($K$25*X326)+$K$26)),IF(X326&lt;$K$21,$K$20*X326,($K$22*X326)+$K$23))</f>
        <v>6.0968</v>
      </c>
    </row>
    <row r="327" spans="24:25" x14ac:dyDescent="0.25">
      <c r="X327" s="21">
        <f t="shared" ref="X327:X390" si="13">X326+$AC$5</f>
        <v>2889</v>
      </c>
      <c r="Y327" s="23">
        <f t="shared" si="12"/>
        <v>6.1101650000000003</v>
      </c>
    </row>
    <row r="328" spans="24:25" x14ac:dyDescent="0.25">
      <c r="X328" s="21">
        <f t="shared" si="13"/>
        <v>2898</v>
      </c>
      <c r="Y328" s="23">
        <f t="shared" si="12"/>
        <v>6.1235300000000006</v>
      </c>
    </row>
    <row r="329" spans="24:25" x14ac:dyDescent="0.25">
      <c r="X329" s="21">
        <f t="shared" si="13"/>
        <v>2907</v>
      </c>
      <c r="Y329" s="23">
        <f t="shared" si="12"/>
        <v>6.136895</v>
      </c>
    </row>
    <row r="330" spans="24:25" x14ac:dyDescent="0.25">
      <c r="X330" s="21">
        <f t="shared" si="13"/>
        <v>2916</v>
      </c>
      <c r="Y330" s="23">
        <f t="shared" si="12"/>
        <v>6.1502600000000003</v>
      </c>
    </row>
    <row r="331" spans="24:25" x14ac:dyDescent="0.25">
      <c r="X331" s="21">
        <f t="shared" si="13"/>
        <v>2925</v>
      </c>
      <c r="Y331" s="23">
        <f t="shared" si="12"/>
        <v>6.1636250000000006</v>
      </c>
    </row>
    <row r="332" spans="24:25" x14ac:dyDescent="0.25">
      <c r="X332" s="21">
        <f t="shared" si="13"/>
        <v>2934</v>
      </c>
      <c r="Y332" s="23">
        <f t="shared" si="12"/>
        <v>6.17699</v>
      </c>
    </row>
    <row r="333" spans="24:25" x14ac:dyDescent="0.25">
      <c r="X333" s="21">
        <f t="shared" si="13"/>
        <v>2943</v>
      </c>
      <c r="Y333" s="23">
        <f t="shared" si="12"/>
        <v>6.1903550000000003</v>
      </c>
    </row>
    <row r="334" spans="24:25" x14ac:dyDescent="0.25">
      <c r="X334" s="21">
        <f t="shared" si="13"/>
        <v>2952</v>
      </c>
      <c r="Y334" s="23">
        <f t="shared" si="12"/>
        <v>6.2037200000000006</v>
      </c>
    </row>
    <row r="335" spans="24:25" x14ac:dyDescent="0.25">
      <c r="X335" s="21">
        <f t="shared" si="13"/>
        <v>2961</v>
      </c>
      <c r="Y335" s="23">
        <f t="shared" si="12"/>
        <v>6.217085</v>
      </c>
    </row>
    <row r="336" spans="24:25" x14ac:dyDescent="0.25">
      <c r="X336" s="21">
        <f t="shared" si="13"/>
        <v>2970</v>
      </c>
      <c r="Y336" s="23">
        <f t="shared" si="12"/>
        <v>6.2304500000000003</v>
      </c>
    </row>
    <row r="337" spans="24:25" x14ac:dyDescent="0.25">
      <c r="X337" s="21">
        <f t="shared" si="13"/>
        <v>2979</v>
      </c>
      <c r="Y337" s="23">
        <f t="shared" si="12"/>
        <v>6.2438150000000006</v>
      </c>
    </row>
    <row r="338" spans="24:25" x14ac:dyDescent="0.25">
      <c r="X338" s="21">
        <f t="shared" si="13"/>
        <v>2988</v>
      </c>
      <c r="Y338" s="23">
        <f t="shared" si="12"/>
        <v>6.25718</v>
      </c>
    </row>
    <row r="339" spans="24:25" x14ac:dyDescent="0.25">
      <c r="X339" s="21">
        <f t="shared" si="13"/>
        <v>2997</v>
      </c>
      <c r="Y339" s="23">
        <f t="shared" si="12"/>
        <v>6.2705450000000003</v>
      </c>
    </row>
    <row r="340" spans="24:25" x14ac:dyDescent="0.25">
      <c r="X340" s="21">
        <f t="shared" si="13"/>
        <v>3006</v>
      </c>
      <c r="Y340" s="23">
        <f t="shared" si="12"/>
        <v>6.2839100000000006</v>
      </c>
    </row>
    <row r="341" spans="24:25" x14ac:dyDescent="0.25">
      <c r="X341" s="21">
        <f t="shared" si="13"/>
        <v>3015</v>
      </c>
      <c r="Y341" s="23">
        <f t="shared" si="12"/>
        <v>6.297275</v>
      </c>
    </row>
    <row r="342" spans="24:25" x14ac:dyDescent="0.25">
      <c r="X342" s="21">
        <f t="shared" si="13"/>
        <v>3024</v>
      </c>
      <c r="Y342" s="23">
        <f t="shared" si="12"/>
        <v>6.3106400000000002</v>
      </c>
    </row>
    <row r="343" spans="24:25" x14ac:dyDescent="0.25">
      <c r="X343" s="21">
        <f t="shared" si="13"/>
        <v>3033</v>
      </c>
      <c r="Y343" s="23">
        <f t="shared" si="12"/>
        <v>6.3240050000000005</v>
      </c>
    </row>
    <row r="344" spans="24:25" x14ac:dyDescent="0.25">
      <c r="X344" s="21">
        <f t="shared" si="13"/>
        <v>3042</v>
      </c>
      <c r="Y344" s="23">
        <f t="shared" si="12"/>
        <v>6.3373699999999999</v>
      </c>
    </row>
    <row r="345" spans="24:25" x14ac:dyDescent="0.25">
      <c r="X345" s="21">
        <f t="shared" si="13"/>
        <v>3051</v>
      </c>
      <c r="Y345" s="23">
        <f t="shared" si="12"/>
        <v>6.3507350000000002</v>
      </c>
    </row>
    <row r="346" spans="24:25" x14ac:dyDescent="0.25">
      <c r="X346" s="21">
        <f t="shared" si="13"/>
        <v>3060</v>
      </c>
      <c r="Y346" s="23">
        <f t="shared" si="12"/>
        <v>6.3641000000000005</v>
      </c>
    </row>
    <row r="347" spans="24:25" x14ac:dyDescent="0.25">
      <c r="X347" s="21">
        <f t="shared" si="13"/>
        <v>3069</v>
      </c>
      <c r="Y347" s="23">
        <f t="shared" si="12"/>
        <v>6.3774649999999999</v>
      </c>
    </row>
    <row r="348" spans="24:25" x14ac:dyDescent="0.25">
      <c r="X348" s="21">
        <f t="shared" si="13"/>
        <v>3078</v>
      </c>
      <c r="Y348" s="23">
        <f t="shared" si="12"/>
        <v>6.3908300000000002</v>
      </c>
    </row>
    <row r="349" spans="24:25" x14ac:dyDescent="0.25">
      <c r="X349" s="21">
        <f t="shared" si="13"/>
        <v>3087</v>
      </c>
      <c r="Y349" s="23">
        <f t="shared" si="12"/>
        <v>6.4041950000000005</v>
      </c>
    </row>
    <row r="350" spans="24:25" x14ac:dyDescent="0.25">
      <c r="X350" s="21">
        <f t="shared" si="13"/>
        <v>3096</v>
      </c>
      <c r="Y350" s="23">
        <f t="shared" si="12"/>
        <v>6.4175599999999999</v>
      </c>
    </row>
    <row r="351" spans="24:25" x14ac:dyDescent="0.25">
      <c r="X351" s="21">
        <f t="shared" si="13"/>
        <v>3105</v>
      </c>
      <c r="Y351" s="23">
        <f t="shared" si="12"/>
        <v>6.4309250000000002</v>
      </c>
    </row>
    <row r="352" spans="24:25" x14ac:dyDescent="0.25">
      <c r="X352" s="21">
        <f t="shared" si="13"/>
        <v>3114</v>
      </c>
      <c r="Y352" s="23">
        <f t="shared" si="12"/>
        <v>6.4442900000000005</v>
      </c>
    </row>
    <row r="353" spans="24:25" x14ac:dyDescent="0.25">
      <c r="X353" s="21">
        <f t="shared" si="13"/>
        <v>3123</v>
      </c>
      <c r="Y353" s="23">
        <f t="shared" si="12"/>
        <v>6.4576549999999999</v>
      </c>
    </row>
    <row r="354" spans="24:25" x14ac:dyDescent="0.25">
      <c r="X354" s="21">
        <f t="shared" si="13"/>
        <v>3132</v>
      </c>
      <c r="Y354" s="23">
        <f t="shared" si="12"/>
        <v>6.4710200000000002</v>
      </c>
    </row>
    <row r="355" spans="24:25" x14ac:dyDescent="0.25">
      <c r="X355" s="21">
        <f t="shared" si="13"/>
        <v>3141</v>
      </c>
      <c r="Y355" s="23">
        <f t="shared" si="12"/>
        <v>6.4843850000000005</v>
      </c>
    </row>
    <row r="356" spans="24:25" x14ac:dyDescent="0.25">
      <c r="X356" s="21">
        <f t="shared" si="13"/>
        <v>3150</v>
      </c>
      <c r="Y356" s="23">
        <f t="shared" si="12"/>
        <v>6.4977499999999999</v>
      </c>
    </row>
    <row r="357" spans="24:25" x14ac:dyDescent="0.25">
      <c r="X357" s="21">
        <f t="shared" si="13"/>
        <v>3159</v>
      </c>
      <c r="Y357" s="23">
        <f t="shared" si="12"/>
        <v>6.5111150000000002</v>
      </c>
    </row>
    <row r="358" spans="24:25" x14ac:dyDescent="0.25">
      <c r="X358" s="21">
        <f t="shared" si="13"/>
        <v>3168</v>
      </c>
      <c r="Y358" s="23">
        <f t="shared" si="12"/>
        <v>6.5244800000000005</v>
      </c>
    </row>
    <row r="359" spans="24:25" x14ac:dyDescent="0.25">
      <c r="X359" s="21">
        <f t="shared" si="13"/>
        <v>3177</v>
      </c>
      <c r="Y359" s="23">
        <f t="shared" si="12"/>
        <v>6.5378449999999999</v>
      </c>
    </row>
    <row r="360" spans="24:25" x14ac:dyDescent="0.25">
      <c r="X360" s="21">
        <f t="shared" si="13"/>
        <v>3186</v>
      </c>
      <c r="Y360" s="23">
        <f t="shared" si="12"/>
        <v>6.5512100000000002</v>
      </c>
    </row>
    <row r="361" spans="24:25" x14ac:dyDescent="0.25">
      <c r="X361" s="21">
        <f t="shared" si="13"/>
        <v>3195</v>
      </c>
      <c r="Y361" s="23">
        <f t="shared" si="12"/>
        <v>6.5645750000000005</v>
      </c>
    </row>
    <row r="362" spans="24:25" x14ac:dyDescent="0.25">
      <c r="X362" s="21">
        <f t="shared" si="13"/>
        <v>3204</v>
      </c>
      <c r="Y362" s="23">
        <f t="shared" si="12"/>
        <v>6.5779399999999999</v>
      </c>
    </row>
    <row r="363" spans="24:25" x14ac:dyDescent="0.25">
      <c r="X363" s="21">
        <f t="shared" si="13"/>
        <v>3213</v>
      </c>
      <c r="Y363" s="23">
        <f t="shared" si="12"/>
        <v>6.5913050000000002</v>
      </c>
    </row>
    <row r="364" spans="24:25" x14ac:dyDescent="0.25">
      <c r="X364" s="21">
        <f t="shared" si="13"/>
        <v>3222</v>
      </c>
      <c r="Y364" s="23">
        <f t="shared" si="12"/>
        <v>6.6046700000000005</v>
      </c>
    </row>
    <row r="365" spans="24:25" x14ac:dyDescent="0.25">
      <c r="X365" s="21">
        <f t="shared" si="13"/>
        <v>3231</v>
      </c>
      <c r="Y365" s="23">
        <f t="shared" si="12"/>
        <v>6.6180349999999999</v>
      </c>
    </row>
    <row r="366" spans="24:25" x14ac:dyDescent="0.25">
      <c r="X366" s="21">
        <f t="shared" si="13"/>
        <v>3240</v>
      </c>
      <c r="Y366" s="23">
        <f t="shared" si="12"/>
        <v>6.6314000000000002</v>
      </c>
    </row>
    <row r="367" spans="24:25" x14ac:dyDescent="0.25">
      <c r="X367" s="21">
        <f t="shared" si="13"/>
        <v>3249</v>
      </c>
      <c r="Y367" s="23">
        <f t="shared" si="12"/>
        <v>6.6447650000000005</v>
      </c>
    </row>
    <row r="368" spans="24:25" x14ac:dyDescent="0.25">
      <c r="X368" s="21">
        <f t="shared" si="13"/>
        <v>3258</v>
      </c>
      <c r="Y368" s="23">
        <f t="shared" si="12"/>
        <v>6.6581299999999999</v>
      </c>
    </row>
    <row r="369" spans="24:25" x14ac:dyDescent="0.25">
      <c r="X369" s="21">
        <f t="shared" si="13"/>
        <v>3267</v>
      </c>
      <c r="Y369" s="23">
        <f t="shared" si="12"/>
        <v>6.6714950000000002</v>
      </c>
    </row>
    <row r="370" spans="24:25" x14ac:dyDescent="0.25">
      <c r="X370" s="21">
        <f t="shared" si="13"/>
        <v>3276</v>
      </c>
      <c r="Y370" s="23">
        <f t="shared" si="12"/>
        <v>6.6848600000000005</v>
      </c>
    </row>
    <row r="371" spans="24:25" x14ac:dyDescent="0.25">
      <c r="X371" s="21">
        <f t="shared" si="13"/>
        <v>3285</v>
      </c>
      <c r="Y371" s="23">
        <f t="shared" si="12"/>
        <v>6.6982249999999999</v>
      </c>
    </row>
    <row r="372" spans="24:25" x14ac:dyDescent="0.25">
      <c r="X372" s="21">
        <f t="shared" si="13"/>
        <v>3294</v>
      </c>
      <c r="Y372" s="23">
        <f t="shared" si="12"/>
        <v>6.7115900000000002</v>
      </c>
    </row>
    <row r="373" spans="24:25" x14ac:dyDescent="0.25">
      <c r="X373" s="21">
        <f t="shared" si="13"/>
        <v>3303</v>
      </c>
      <c r="Y373" s="23">
        <f t="shared" si="12"/>
        <v>6.7249550000000005</v>
      </c>
    </row>
    <row r="374" spans="24:25" x14ac:dyDescent="0.25">
      <c r="X374" s="21">
        <f t="shared" si="13"/>
        <v>3312</v>
      </c>
      <c r="Y374" s="23">
        <f t="shared" si="12"/>
        <v>6.7383199999999999</v>
      </c>
    </row>
    <row r="375" spans="24:25" x14ac:dyDescent="0.25">
      <c r="X375" s="21">
        <f t="shared" si="13"/>
        <v>3321</v>
      </c>
      <c r="Y375" s="23">
        <f t="shared" si="12"/>
        <v>6.7516850000000002</v>
      </c>
    </row>
    <row r="376" spans="24:25" x14ac:dyDescent="0.25">
      <c r="X376" s="21">
        <f t="shared" si="13"/>
        <v>3330</v>
      </c>
      <c r="Y376" s="23">
        <f t="shared" si="12"/>
        <v>6.7650500000000005</v>
      </c>
    </row>
    <row r="377" spans="24:25" x14ac:dyDescent="0.25">
      <c r="X377" s="21">
        <f t="shared" si="13"/>
        <v>3339</v>
      </c>
      <c r="Y377" s="23">
        <f t="shared" si="12"/>
        <v>6.7784149999999999</v>
      </c>
    </row>
    <row r="378" spans="24:25" x14ac:dyDescent="0.25">
      <c r="X378" s="21">
        <f t="shared" si="13"/>
        <v>3348</v>
      </c>
      <c r="Y378" s="23">
        <f t="shared" si="12"/>
        <v>6.7917800000000002</v>
      </c>
    </row>
    <row r="379" spans="24:25" x14ac:dyDescent="0.25">
      <c r="X379" s="21">
        <f t="shared" si="13"/>
        <v>3357</v>
      </c>
      <c r="Y379" s="23">
        <f t="shared" si="12"/>
        <v>6.8051450000000004</v>
      </c>
    </row>
    <row r="380" spans="24:25" x14ac:dyDescent="0.25">
      <c r="X380" s="21">
        <f t="shared" si="13"/>
        <v>3366</v>
      </c>
      <c r="Y380" s="23">
        <f t="shared" si="12"/>
        <v>6.8185099999999998</v>
      </c>
    </row>
    <row r="381" spans="24:25" x14ac:dyDescent="0.25">
      <c r="X381" s="21">
        <f t="shared" si="13"/>
        <v>3375</v>
      </c>
      <c r="Y381" s="23">
        <f t="shared" si="12"/>
        <v>6.8318750000000001</v>
      </c>
    </row>
    <row r="382" spans="24:25" x14ac:dyDescent="0.25">
      <c r="X382" s="21">
        <f t="shared" si="13"/>
        <v>3384</v>
      </c>
      <c r="Y382" s="23">
        <f t="shared" si="12"/>
        <v>6.8452400000000004</v>
      </c>
    </row>
    <row r="383" spans="24:25" x14ac:dyDescent="0.25">
      <c r="X383" s="21">
        <f t="shared" si="13"/>
        <v>3393</v>
      </c>
      <c r="Y383" s="23">
        <f t="shared" si="12"/>
        <v>6.8586049999999998</v>
      </c>
    </row>
    <row r="384" spans="24:25" x14ac:dyDescent="0.25">
      <c r="X384" s="21">
        <f t="shared" si="13"/>
        <v>3402</v>
      </c>
      <c r="Y384" s="23">
        <f t="shared" si="12"/>
        <v>6.8719700000000001</v>
      </c>
    </row>
    <row r="385" spans="24:25" x14ac:dyDescent="0.25">
      <c r="X385" s="21">
        <f t="shared" si="13"/>
        <v>3411</v>
      </c>
      <c r="Y385" s="23">
        <f t="shared" si="12"/>
        <v>6.8853350000000004</v>
      </c>
    </row>
    <row r="386" spans="24:25" x14ac:dyDescent="0.25">
      <c r="X386" s="21">
        <f t="shared" si="13"/>
        <v>3420</v>
      </c>
      <c r="Y386" s="23">
        <f t="shared" si="12"/>
        <v>6.8986999999999998</v>
      </c>
    </row>
    <row r="387" spans="24:25" x14ac:dyDescent="0.25">
      <c r="X387" s="21">
        <f t="shared" si="13"/>
        <v>3429</v>
      </c>
      <c r="Y387" s="23">
        <f t="shared" si="12"/>
        <v>6.9120650000000001</v>
      </c>
    </row>
    <row r="388" spans="24:25" x14ac:dyDescent="0.25">
      <c r="X388" s="21">
        <f t="shared" si="13"/>
        <v>3438</v>
      </c>
      <c r="Y388" s="23">
        <f t="shared" si="12"/>
        <v>6.9254300000000004</v>
      </c>
    </row>
    <row r="389" spans="24:25" x14ac:dyDescent="0.25">
      <c r="X389" s="21">
        <f t="shared" si="13"/>
        <v>3447</v>
      </c>
      <c r="Y389" s="23">
        <f t="shared" si="12"/>
        <v>6.9387949999999998</v>
      </c>
    </row>
    <row r="390" spans="24:25" x14ac:dyDescent="0.25">
      <c r="X390" s="21">
        <f t="shared" si="13"/>
        <v>3456</v>
      </c>
      <c r="Y390" s="23">
        <f t="shared" ref="Y390:Y453" si="14">IF($K$24&gt;0,IF(X390&lt;$K$21,$K$20*X390,IF(X390&lt;$K$24,($K$22*X390)+$K$23,($K$25*X390)+$K$26)),IF(X390&lt;$K$21,$K$20*X390,($K$22*X390)+$K$23))</f>
        <v>6.9521600000000001</v>
      </c>
    </row>
    <row r="391" spans="24:25" x14ac:dyDescent="0.25">
      <c r="X391" s="21">
        <f t="shared" ref="X391:X454" si="15">X390+$AC$5</f>
        <v>3465</v>
      </c>
      <c r="Y391" s="23">
        <f t="shared" si="14"/>
        <v>6.9655250000000004</v>
      </c>
    </row>
    <row r="392" spans="24:25" x14ac:dyDescent="0.25">
      <c r="X392" s="21">
        <f t="shared" si="15"/>
        <v>3474</v>
      </c>
      <c r="Y392" s="23">
        <f t="shared" si="14"/>
        <v>6.9788899999999998</v>
      </c>
    </row>
    <row r="393" spans="24:25" x14ac:dyDescent="0.25">
      <c r="X393" s="21">
        <f t="shared" si="15"/>
        <v>3483</v>
      </c>
      <c r="Y393" s="23">
        <f t="shared" si="14"/>
        <v>6.9922550000000001</v>
      </c>
    </row>
    <row r="394" spans="24:25" x14ac:dyDescent="0.25">
      <c r="X394" s="21">
        <f t="shared" si="15"/>
        <v>3492</v>
      </c>
      <c r="Y394" s="23">
        <f t="shared" si="14"/>
        <v>7.0056200000000004</v>
      </c>
    </row>
    <row r="395" spans="24:25" x14ac:dyDescent="0.25">
      <c r="X395" s="21">
        <f t="shared" si="15"/>
        <v>3501</v>
      </c>
      <c r="Y395" s="23">
        <f t="shared" si="14"/>
        <v>7.0189850000000007</v>
      </c>
    </row>
    <row r="396" spans="24:25" x14ac:dyDescent="0.25">
      <c r="X396" s="21">
        <f t="shared" si="15"/>
        <v>3510</v>
      </c>
      <c r="Y396" s="23">
        <f t="shared" si="14"/>
        <v>7.0323500000000001</v>
      </c>
    </row>
    <row r="397" spans="24:25" x14ac:dyDescent="0.25">
      <c r="X397" s="21">
        <f t="shared" si="15"/>
        <v>3519</v>
      </c>
      <c r="Y397" s="23">
        <f t="shared" si="14"/>
        <v>7.0457150000000004</v>
      </c>
    </row>
    <row r="398" spans="24:25" x14ac:dyDescent="0.25">
      <c r="X398" s="21">
        <f t="shared" si="15"/>
        <v>3528</v>
      </c>
      <c r="Y398" s="23">
        <f t="shared" si="14"/>
        <v>7.0590800000000007</v>
      </c>
    </row>
    <row r="399" spans="24:25" x14ac:dyDescent="0.25">
      <c r="X399" s="21">
        <f t="shared" si="15"/>
        <v>3537</v>
      </c>
      <c r="Y399" s="23">
        <f t="shared" si="14"/>
        <v>7.0724450000000001</v>
      </c>
    </row>
    <row r="400" spans="24:25" x14ac:dyDescent="0.25">
      <c r="X400" s="21">
        <f t="shared" si="15"/>
        <v>3546</v>
      </c>
      <c r="Y400" s="23">
        <f t="shared" si="14"/>
        <v>7.0858100000000004</v>
      </c>
    </row>
    <row r="401" spans="24:25" x14ac:dyDescent="0.25">
      <c r="X401" s="21">
        <f t="shared" si="15"/>
        <v>3555</v>
      </c>
      <c r="Y401" s="23">
        <f t="shared" si="14"/>
        <v>7.0991750000000007</v>
      </c>
    </row>
    <row r="402" spans="24:25" x14ac:dyDescent="0.25">
      <c r="X402" s="21">
        <f t="shared" si="15"/>
        <v>3564</v>
      </c>
      <c r="Y402" s="23">
        <f t="shared" si="14"/>
        <v>7.1125400000000001</v>
      </c>
    </row>
    <row r="403" spans="24:25" x14ac:dyDescent="0.25">
      <c r="X403" s="21">
        <f t="shared" si="15"/>
        <v>3573</v>
      </c>
      <c r="Y403" s="23">
        <f t="shared" si="14"/>
        <v>7.1259050000000004</v>
      </c>
    </row>
    <row r="404" spans="24:25" x14ac:dyDescent="0.25">
      <c r="X404" s="21">
        <f t="shared" si="15"/>
        <v>3582</v>
      </c>
      <c r="Y404" s="23">
        <f t="shared" si="14"/>
        <v>7.1392700000000007</v>
      </c>
    </row>
    <row r="405" spans="24:25" x14ac:dyDescent="0.25">
      <c r="X405" s="21">
        <f t="shared" si="15"/>
        <v>3591</v>
      </c>
      <c r="Y405" s="23">
        <f t="shared" si="14"/>
        <v>7.1526350000000001</v>
      </c>
    </row>
    <row r="406" spans="24:25" x14ac:dyDescent="0.25">
      <c r="X406" s="21">
        <f t="shared" si="15"/>
        <v>3600</v>
      </c>
      <c r="Y406" s="23">
        <f t="shared" si="14"/>
        <v>7.1660000000000004</v>
      </c>
    </row>
    <row r="407" spans="24:25" x14ac:dyDescent="0.25">
      <c r="X407" s="21">
        <f t="shared" si="15"/>
        <v>3609</v>
      </c>
      <c r="Y407" s="23">
        <f t="shared" si="14"/>
        <v>7.1793650000000007</v>
      </c>
    </row>
    <row r="408" spans="24:25" x14ac:dyDescent="0.25">
      <c r="X408" s="21">
        <f t="shared" si="15"/>
        <v>3618</v>
      </c>
      <c r="Y408" s="23">
        <f t="shared" si="14"/>
        <v>7.1927300000000001</v>
      </c>
    </row>
    <row r="409" spans="24:25" x14ac:dyDescent="0.25">
      <c r="X409" s="21">
        <f t="shared" si="15"/>
        <v>3627</v>
      </c>
      <c r="Y409" s="23">
        <f t="shared" si="14"/>
        <v>7.2060950000000004</v>
      </c>
    </row>
    <row r="410" spans="24:25" x14ac:dyDescent="0.25">
      <c r="X410" s="21">
        <f t="shared" si="15"/>
        <v>3636</v>
      </c>
      <c r="Y410" s="23">
        <f t="shared" si="14"/>
        <v>7.2194600000000007</v>
      </c>
    </row>
    <row r="411" spans="24:25" x14ac:dyDescent="0.25">
      <c r="X411" s="21">
        <f t="shared" si="15"/>
        <v>3645</v>
      </c>
      <c r="Y411" s="23">
        <f t="shared" si="14"/>
        <v>7.2328250000000001</v>
      </c>
    </row>
    <row r="412" spans="24:25" x14ac:dyDescent="0.25">
      <c r="X412" s="21">
        <f t="shared" si="15"/>
        <v>3654</v>
      </c>
      <c r="Y412" s="23">
        <f t="shared" si="14"/>
        <v>7.2461900000000004</v>
      </c>
    </row>
    <row r="413" spans="24:25" x14ac:dyDescent="0.25">
      <c r="X413" s="21">
        <f t="shared" si="15"/>
        <v>3663</v>
      </c>
      <c r="Y413" s="23">
        <f t="shared" si="14"/>
        <v>7.2595550000000006</v>
      </c>
    </row>
    <row r="414" spans="24:25" x14ac:dyDescent="0.25">
      <c r="X414" s="21">
        <f t="shared" si="15"/>
        <v>3672</v>
      </c>
      <c r="Y414" s="23">
        <f t="shared" si="14"/>
        <v>7.2729200000000001</v>
      </c>
    </row>
    <row r="415" spans="24:25" x14ac:dyDescent="0.25">
      <c r="X415" s="21">
        <f t="shared" si="15"/>
        <v>3681</v>
      </c>
      <c r="Y415" s="23">
        <f t="shared" si="14"/>
        <v>7.2862850000000003</v>
      </c>
    </row>
    <row r="416" spans="24:25" x14ac:dyDescent="0.25">
      <c r="X416" s="21">
        <f t="shared" si="15"/>
        <v>3690</v>
      </c>
      <c r="Y416" s="23">
        <f t="shared" si="14"/>
        <v>7.2996500000000006</v>
      </c>
    </row>
    <row r="417" spans="24:25" x14ac:dyDescent="0.25">
      <c r="X417" s="21">
        <f t="shared" si="15"/>
        <v>3699</v>
      </c>
      <c r="Y417" s="23">
        <f t="shared" si="14"/>
        <v>7.313015</v>
      </c>
    </row>
    <row r="418" spans="24:25" x14ac:dyDescent="0.25">
      <c r="X418" s="21">
        <f t="shared" si="15"/>
        <v>3708</v>
      </c>
      <c r="Y418" s="23">
        <f t="shared" si="14"/>
        <v>7.3263800000000003</v>
      </c>
    </row>
    <row r="419" spans="24:25" x14ac:dyDescent="0.25">
      <c r="X419" s="21">
        <f t="shared" si="15"/>
        <v>3717</v>
      </c>
      <c r="Y419" s="23">
        <f t="shared" si="14"/>
        <v>7.3397450000000006</v>
      </c>
    </row>
    <row r="420" spans="24:25" x14ac:dyDescent="0.25">
      <c r="X420" s="21">
        <f t="shared" si="15"/>
        <v>3726</v>
      </c>
      <c r="Y420" s="23">
        <f t="shared" si="14"/>
        <v>7.35311</v>
      </c>
    </row>
    <row r="421" spans="24:25" x14ac:dyDescent="0.25">
      <c r="X421" s="21">
        <f t="shared" si="15"/>
        <v>3735</v>
      </c>
      <c r="Y421" s="23">
        <f t="shared" si="14"/>
        <v>7.3664750000000003</v>
      </c>
    </row>
    <row r="422" spans="24:25" x14ac:dyDescent="0.25">
      <c r="X422" s="21">
        <f t="shared" si="15"/>
        <v>3744</v>
      </c>
      <c r="Y422" s="23">
        <f t="shared" si="14"/>
        <v>7.3798400000000006</v>
      </c>
    </row>
    <row r="423" spans="24:25" x14ac:dyDescent="0.25">
      <c r="X423" s="21">
        <f t="shared" si="15"/>
        <v>3753</v>
      </c>
      <c r="Y423" s="23">
        <f t="shared" si="14"/>
        <v>7.393205</v>
      </c>
    </row>
    <row r="424" spans="24:25" x14ac:dyDescent="0.25">
      <c r="X424" s="21">
        <f t="shared" si="15"/>
        <v>3762</v>
      </c>
      <c r="Y424" s="23">
        <f t="shared" si="14"/>
        <v>7.4065700000000003</v>
      </c>
    </row>
    <row r="425" spans="24:25" x14ac:dyDescent="0.25">
      <c r="X425" s="21">
        <f t="shared" si="15"/>
        <v>3771</v>
      </c>
      <c r="Y425" s="23">
        <f t="shared" si="14"/>
        <v>7.4199350000000006</v>
      </c>
    </row>
    <row r="426" spans="24:25" x14ac:dyDescent="0.25">
      <c r="X426" s="21">
        <f t="shared" si="15"/>
        <v>3780</v>
      </c>
      <c r="Y426" s="23">
        <f t="shared" si="14"/>
        <v>7.4333</v>
      </c>
    </row>
    <row r="427" spans="24:25" x14ac:dyDescent="0.25">
      <c r="X427" s="21">
        <f t="shared" si="15"/>
        <v>3789</v>
      </c>
      <c r="Y427" s="23">
        <f t="shared" si="14"/>
        <v>7.4466650000000003</v>
      </c>
    </row>
    <row r="428" spans="24:25" x14ac:dyDescent="0.25">
      <c r="X428" s="21">
        <f t="shared" si="15"/>
        <v>3798</v>
      </c>
      <c r="Y428" s="23">
        <f t="shared" si="14"/>
        <v>7.4600300000000006</v>
      </c>
    </row>
    <row r="429" spans="24:25" x14ac:dyDescent="0.25">
      <c r="X429" s="21">
        <f t="shared" si="15"/>
        <v>3807</v>
      </c>
      <c r="Y429" s="23">
        <f t="shared" si="14"/>
        <v>7.473395</v>
      </c>
    </row>
    <row r="430" spans="24:25" x14ac:dyDescent="0.25">
      <c r="X430" s="21">
        <f t="shared" si="15"/>
        <v>3816</v>
      </c>
      <c r="Y430" s="23">
        <f t="shared" si="14"/>
        <v>7.4867600000000003</v>
      </c>
    </row>
    <row r="431" spans="24:25" x14ac:dyDescent="0.25">
      <c r="X431" s="21">
        <f t="shared" si="15"/>
        <v>3825</v>
      </c>
      <c r="Y431" s="23">
        <f t="shared" si="14"/>
        <v>7.5001250000000006</v>
      </c>
    </row>
    <row r="432" spans="24:25" x14ac:dyDescent="0.25">
      <c r="X432" s="21">
        <f t="shared" si="15"/>
        <v>3834</v>
      </c>
      <c r="Y432" s="23">
        <f t="shared" si="14"/>
        <v>7.51349</v>
      </c>
    </row>
    <row r="433" spans="24:25" x14ac:dyDescent="0.25">
      <c r="X433" s="21">
        <f t="shared" si="15"/>
        <v>3843</v>
      </c>
      <c r="Y433" s="23">
        <f t="shared" si="14"/>
        <v>7.5268550000000003</v>
      </c>
    </row>
    <row r="434" spans="24:25" x14ac:dyDescent="0.25">
      <c r="X434" s="21">
        <f t="shared" si="15"/>
        <v>3852</v>
      </c>
      <c r="Y434" s="23">
        <f t="shared" si="14"/>
        <v>7.5402200000000006</v>
      </c>
    </row>
    <row r="435" spans="24:25" x14ac:dyDescent="0.25">
      <c r="X435" s="21">
        <f t="shared" si="15"/>
        <v>3861</v>
      </c>
      <c r="Y435" s="23">
        <f t="shared" si="14"/>
        <v>7.553585</v>
      </c>
    </row>
    <row r="436" spans="24:25" x14ac:dyDescent="0.25">
      <c r="X436" s="21">
        <f t="shared" si="15"/>
        <v>3870</v>
      </c>
      <c r="Y436" s="23">
        <f t="shared" si="14"/>
        <v>7.5669500000000003</v>
      </c>
    </row>
    <row r="437" spans="24:25" x14ac:dyDescent="0.25">
      <c r="X437" s="21">
        <f t="shared" si="15"/>
        <v>3879</v>
      </c>
      <c r="Y437" s="23">
        <f t="shared" si="14"/>
        <v>7.5803150000000006</v>
      </c>
    </row>
    <row r="438" spans="24:25" x14ac:dyDescent="0.25">
      <c r="X438" s="21">
        <f t="shared" si="15"/>
        <v>3888</v>
      </c>
      <c r="Y438" s="23">
        <f t="shared" si="14"/>
        <v>7.59368</v>
      </c>
    </row>
    <row r="439" spans="24:25" x14ac:dyDescent="0.25">
      <c r="X439" s="21">
        <f t="shared" si="15"/>
        <v>3897</v>
      </c>
      <c r="Y439" s="23">
        <f t="shared" si="14"/>
        <v>7.6070450000000003</v>
      </c>
    </row>
    <row r="440" spans="24:25" x14ac:dyDescent="0.25">
      <c r="X440" s="21">
        <f t="shared" si="15"/>
        <v>3906</v>
      </c>
      <c r="Y440" s="23">
        <f t="shared" si="14"/>
        <v>7.6204100000000006</v>
      </c>
    </row>
    <row r="441" spans="24:25" x14ac:dyDescent="0.25">
      <c r="X441" s="21">
        <f t="shared" si="15"/>
        <v>3915</v>
      </c>
      <c r="Y441" s="23">
        <f t="shared" si="14"/>
        <v>7.633775</v>
      </c>
    </row>
    <row r="442" spans="24:25" x14ac:dyDescent="0.25">
      <c r="X442" s="21">
        <f t="shared" si="15"/>
        <v>3924</v>
      </c>
      <c r="Y442" s="23">
        <f t="shared" si="14"/>
        <v>7.6471400000000003</v>
      </c>
    </row>
    <row r="443" spans="24:25" x14ac:dyDescent="0.25">
      <c r="X443" s="21">
        <f t="shared" si="15"/>
        <v>3933</v>
      </c>
      <c r="Y443" s="23">
        <f t="shared" si="14"/>
        <v>7.6605050000000006</v>
      </c>
    </row>
    <row r="444" spans="24:25" x14ac:dyDescent="0.25">
      <c r="X444" s="21">
        <f t="shared" si="15"/>
        <v>3942</v>
      </c>
      <c r="Y444" s="23">
        <f t="shared" si="14"/>
        <v>7.67387</v>
      </c>
    </row>
    <row r="445" spans="24:25" x14ac:dyDescent="0.25">
      <c r="X445" s="21">
        <f t="shared" si="15"/>
        <v>3951</v>
      </c>
      <c r="Y445" s="23">
        <f t="shared" si="14"/>
        <v>7.6872350000000003</v>
      </c>
    </row>
    <row r="446" spans="24:25" x14ac:dyDescent="0.25">
      <c r="X446" s="21">
        <f t="shared" si="15"/>
        <v>3960</v>
      </c>
      <c r="Y446" s="23">
        <f t="shared" si="14"/>
        <v>7.7006000000000006</v>
      </c>
    </row>
    <row r="447" spans="24:25" x14ac:dyDescent="0.25">
      <c r="X447" s="21">
        <f t="shared" si="15"/>
        <v>3969</v>
      </c>
      <c r="Y447" s="23">
        <f t="shared" si="14"/>
        <v>7.713965</v>
      </c>
    </row>
    <row r="448" spans="24:25" x14ac:dyDescent="0.25">
      <c r="X448" s="21">
        <f t="shared" si="15"/>
        <v>3978</v>
      </c>
      <c r="Y448" s="23">
        <f t="shared" si="14"/>
        <v>7.7273300000000003</v>
      </c>
    </row>
    <row r="449" spans="24:25" x14ac:dyDescent="0.25">
      <c r="X449" s="21">
        <f t="shared" si="15"/>
        <v>3987</v>
      </c>
      <c r="Y449" s="23">
        <f t="shared" si="14"/>
        <v>7.7406950000000005</v>
      </c>
    </row>
    <row r="450" spans="24:25" x14ac:dyDescent="0.25">
      <c r="X450" s="21">
        <f t="shared" si="15"/>
        <v>3996</v>
      </c>
      <c r="Y450" s="23">
        <f t="shared" si="14"/>
        <v>7.75406</v>
      </c>
    </row>
    <row r="451" spans="24:25" x14ac:dyDescent="0.25">
      <c r="X451" s="21">
        <f t="shared" si="15"/>
        <v>4005</v>
      </c>
      <c r="Y451" s="23">
        <f t="shared" si="14"/>
        <v>7.7674250000000002</v>
      </c>
    </row>
    <row r="452" spans="24:25" x14ac:dyDescent="0.25">
      <c r="X452" s="21">
        <f t="shared" si="15"/>
        <v>4014</v>
      </c>
      <c r="Y452" s="23">
        <f t="shared" si="14"/>
        <v>7.7807900000000005</v>
      </c>
    </row>
    <row r="453" spans="24:25" x14ac:dyDescent="0.25">
      <c r="X453" s="21">
        <f t="shared" si="15"/>
        <v>4023</v>
      </c>
      <c r="Y453" s="23">
        <f t="shared" si="14"/>
        <v>7.7941549999999999</v>
      </c>
    </row>
    <row r="454" spans="24:25" x14ac:dyDescent="0.25">
      <c r="X454" s="21">
        <f t="shared" si="15"/>
        <v>4032</v>
      </c>
      <c r="Y454" s="23">
        <f t="shared" ref="Y454:Y506" si="16">IF($K$24&gt;0,IF(X454&lt;$K$21,$K$20*X454,IF(X454&lt;$K$24,($K$22*X454)+$K$23,($K$25*X454)+$K$26)),IF(X454&lt;$K$21,$K$20*X454,($K$22*X454)+$K$23))</f>
        <v>7.8075200000000002</v>
      </c>
    </row>
    <row r="455" spans="24:25" x14ac:dyDescent="0.25">
      <c r="X455" s="21">
        <f t="shared" ref="X455:X506" si="17">X454+$AC$5</f>
        <v>4041</v>
      </c>
      <c r="Y455" s="23">
        <f t="shared" si="16"/>
        <v>7.8208850000000005</v>
      </c>
    </row>
    <row r="456" spans="24:25" x14ac:dyDescent="0.25">
      <c r="X456" s="21">
        <f t="shared" si="17"/>
        <v>4050</v>
      </c>
      <c r="Y456" s="23">
        <f t="shared" si="16"/>
        <v>7.8342499999999999</v>
      </c>
    </row>
    <row r="457" spans="24:25" x14ac:dyDescent="0.25">
      <c r="X457" s="21">
        <f t="shared" si="17"/>
        <v>4059</v>
      </c>
      <c r="Y457" s="23">
        <f t="shared" si="16"/>
        <v>7.8476150000000002</v>
      </c>
    </row>
    <row r="458" spans="24:25" x14ac:dyDescent="0.25">
      <c r="X458" s="21">
        <f t="shared" si="17"/>
        <v>4068</v>
      </c>
      <c r="Y458" s="23">
        <f t="shared" si="16"/>
        <v>7.8609800000000005</v>
      </c>
    </row>
    <row r="459" spans="24:25" x14ac:dyDescent="0.25">
      <c r="X459" s="21">
        <f t="shared" si="17"/>
        <v>4077</v>
      </c>
      <c r="Y459" s="23">
        <f t="shared" si="16"/>
        <v>7.8743449999999999</v>
      </c>
    </row>
    <row r="460" spans="24:25" x14ac:dyDescent="0.25">
      <c r="X460" s="21">
        <f t="shared" si="17"/>
        <v>4086</v>
      </c>
      <c r="Y460" s="23">
        <f t="shared" si="16"/>
        <v>7.8877100000000002</v>
      </c>
    </row>
    <row r="461" spans="24:25" x14ac:dyDescent="0.25">
      <c r="X461" s="21">
        <f t="shared" si="17"/>
        <v>4095</v>
      </c>
      <c r="Y461" s="23">
        <f t="shared" si="16"/>
        <v>7.9010750000000005</v>
      </c>
    </row>
    <row r="462" spans="24:25" x14ac:dyDescent="0.25">
      <c r="X462" s="21">
        <f t="shared" si="17"/>
        <v>4104</v>
      </c>
      <c r="Y462" s="23">
        <f t="shared" si="16"/>
        <v>7.9144399999999999</v>
      </c>
    </row>
    <row r="463" spans="24:25" x14ac:dyDescent="0.25">
      <c r="X463" s="21">
        <f t="shared" si="17"/>
        <v>4113</v>
      </c>
      <c r="Y463" s="23">
        <f t="shared" si="16"/>
        <v>7.9278050000000002</v>
      </c>
    </row>
    <row r="464" spans="24:25" x14ac:dyDescent="0.25">
      <c r="X464" s="21">
        <f t="shared" si="17"/>
        <v>4122</v>
      </c>
      <c r="Y464" s="23">
        <f t="shared" si="16"/>
        <v>7.9411700000000005</v>
      </c>
    </row>
    <row r="465" spans="24:25" x14ac:dyDescent="0.25">
      <c r="X465" s="21">
        <f t="shared" si="17"/>
        <v>4131</v>
      </c>
      <c r="Y465" s="23">
        <f t="shared" si="16"/>
        <v>7.9545349999999999</v>
      </c>
    </row>
    <row r="466" spans="24:25" x14ac:dyDescent="0.25">
      <c r="X466" s="21">
        <f t="shared" si="17"/>
        <v>4140</v>
      </c>
      <c r="Y466" s="23">
        <f t="shared" si="16"/>
        <v>7.9679000000000002</v>
      </c>
    </row>
    <row r="467" spans="24:25" x14ac:dyDescent="0.25">
      <c r="X467" s="21">
        <f t="shared" si="17"/>
        <v>4149</v>
      </c>
      <c r="Y467" s="23">
        <f t="shared" si="16"/>
        <v>7.9812650000000005</v>
      </c>
    </row>
    <row r="468" spans="24:25" x14ac:dyDescent="0.25">
      <c r="X468" s="21">
        <f t="shared" si="17"/>
        <v>4158</v>
      </c>
      <c r="Y468" s="23">
        <f t="shared" si="16"/>
        <v>7.9946299999999999</v>
      </c>
    </row>
    <row r="469" spans="24:25" x14ac:dyDescent="0.25">
      <c r="X469" s="21">
        <f t="shared" si="17"/>
        <v>4167</v>
      </c>
      <c r="Y469" s="23">
        <f t="shared" si="16"/>
        <v>8.0079949999999993</v>
      </c>
    </row>
    <row r="470" spans="24:25" x14ac:dyDescent="0.25">
      <c r="X470" s="21">
        <f t="shared" si="17"/>
        <v>4176</v>
      </c>
      <c r="Y470" s="23">
        <f t="shared" si="16"/>
        <v>8.0213599999999996</v>
      </c>
    </row>
    <row r="471" spans="24:25" x14ac:dyDescent="0.25">
      <c r="X471" s="21">
        <f t="shared" si="17"/>
        <v>4185</v>
      </c>
      <c r="Y471" s="23">
        <f t="shared" si="16"/>
        <v>8.0347249999999999</v>
      </c>
    </row>
    <row r="472" spans="24:25" x14ac:dyDescent="0.25">
      <c r="X472" s="21">
        <f t="shared" si="17"/>
        <v>4194</v>
      </c>
      <c r="Y472" s="23">
        <f t="shared" si="16"/>
        <v>8.0480900000000002</v>
      </c>
    </row>
    <row r="473" spans="24:25" x14ac:dyDescent="0.25">
      <c r="X473" s="21">
        <f t="shared" si="17"/>
        <v>4203</v>
      </c>
      <c r="Y473" s="23">
        <f t="shared" si="16"/>
        <v>8.0614550000000005</v>
      </c>
    </row>
    <row r="474" spans="24:25" x14ac:dyDescent="0.25">
      <c r="X474" s="21">
        <f t="shared" si="17"/>
        <v>4212</v>
      </c>
      <c r="Y474" s="23">
        <f t="shared" si="16"/>
        <v>8.074819999999999</v>
      </c>
    </row>
    <row r="475" spans="24:25" x14ac:dyDescent="0.25">
      <c r="X475" s="21">
        <f t="shared" si="17"/>
        <v>4221</v>
      </c>
      <c r="Y475" s="23">
        <f t="shared" si="16"/>
        <v>8.0881849999999993</v>
      </c>
    </row>
    <row r="476" spans="24:25" x14ac:dyDescent="0.25">
      <c r="X476" s="21">
        <f t="shared" si="17"/>
        <v>4230</v>
      </c>
      <c r="Y476" s="23">
        <f t="shared" si="16"/>
        <v>8.1015499999999996</v>
      </c>
    </row>
    <row r="477" spans="24:25" x14ac:dyDescent="0.25">
      <c r="X477" s="21">
        <f t="shared" si="17"/>
        <v>4239</v>
      </c>
      <c r="Y477" s="23">
        <f t="shared" si="16"/>
        <v>8.1149149999999999</v>
      </c>
    </row>
    <row r="478" spans="24:25" x14ac:dyDescent="0.25">
      <c r="X478" s="21">
        <f t="shared" si="17"/>
        <v>4248</v>
      </c>
      <c r="Y478" s="23">
        <f t="shared" si="16"/>
        <v>8.1282800000000002</v>
      </c>
    </row>
    <row r="479" spans="24:25" x14ac:dyDescent="0.25">
      <c r="X479" s="21">
        <f t="shared" si="17"/>
        <v>4257</v>
      </c>
      <c r="Y479" s="23">
        <f t="shared" si="16"/>
        <v>8.1416450000000005</v>
      </c>
    </row>
    <row r="480" spans="24:25" x14ac:dyDescent="0.25">
      <c r="X480" s="21">
        <f t="shared" si="17"/>
        <v>4266</v>
      </c>
      <c r="Y480" s="23">
        <f t="shared" si="16"/>
        <v>8.155009999999999</v>
      </c>
    </row>
    <row r="481" spans="24:25" x14ac:dyDescent="0.25">
      <c r="X481" s="21">
        <f t="shared" si="17"/>
        <v>4275</v>
      </c>
      <c r="Y481" s="23">
        <f t="shared" si="16"/>
        <v>8.1683749999999993</v>
      </c>
    </row>
    <row r="482" spans="24:25" x14ac:dyDescent="0.25">
      <c r="X482" s="21">
        <f t="shared" si="17"/>
        <v>4284</v>
      </c>
      <c r="Y482" s="23">
        <f t="shared" si="16"/>
        <v>8.1817399999999996</v>
      </c>
    </row>
    <row r="483" spans="24:25" x14ac:dyDescent="0.25">
      <c r="X483" s="21">
        <f t="shared" si="17"/>
        <v>4293</v>
      </c>
      <c r="Y483" s="23">
        <f t="shared" si="16"/>
        <v>8.1951049999999999</v>
      </c>
    </row>
    <row r="484" spans="24:25" x14ac:dyDescent="0.25">
      <c r="X484" s="21">
        <f t="shared" si="17"/>
        <v>4302</v>
      </c>
      <c r="Y484" s="23">
        <f t="shared" si="16"/>
        <v>8.2084700000000002</v>
      </c>
    </row>
    <row r="485" spans="24:25" x14ac:dyDescent="0.25">
      <c r="X485" s="21">
        <f t="shared" si="17"/>
        <v>4311</v>
      </c>
      <c r="Y485" s="23">
        <f t="shared" si="16"/>
        <v>8.2218350000000004</v>
      </c>
    </row>
    <row r="486" spans="24:25" x14ac:dyDescent="0.25">
      <c r="X486" s="21">
        <f t="shared" si="17"/>
        <v>4320</v>
      </c>
      <c r="Y486" s="23">
        <f t="shared" si="16"/>
        <v>8.235199999999999</v>
      </c>
    </row>
    <row r="487" spans="24:25" x14ac:dyDescent="0.25">
      <c r="X487" s="21">
        <f t="shared" si="17"/>
        <v>4329</v>
      </c>
      <c r="Y487" s="23">
        <f t="shared" si="16"/>
        <v>8.2485649999999993</v>
      </c>
    </row>
    <row r="488" spans="24:25" x14ac:dyDescent="0.25">
      <c r="X488" s="21">
        <f t="shared" si="17"/>
        <v>4338</v>
      </c>
      <c r="Y488" s="23">
        <f t="shared" si="16"/>
        <v>8.2619299999999996</v>
      </c>
    </row>
    <row r="489" spans="24:25" x14ac:dyDescent="0.25">
      <c r="X489" s="21">
        <f t="shared" si="17"/>
        <v>4347</v>
      </c>
      <c r="Y489" s="23">
        <f t="shared" si="16"/>
        <v>8.2752949999999998</v>
      </c>
    </row>
    <row r="490" spans="24:25" x14ac:dyDescent="0.25">
      <c r="X490" s="21">
        <f t="shared" si="17"/>
        <v>4356</v>
      </c>
      <c r="Y490" s="23">
        <f t="shared" si="16"/>
        <v>8.2886600000000001</v>
      </c>
    </row>
    <row r="491" spans="24:25" x14ac:dyDescent="0.25">
      <c r="X491" s="21">
        <f t="shared" si="17"/>
        <v>4365</v>
      </c>
      <c r="Y491" s="23">
        <f t="shared" si="16"/>
        <v>8.3020250000000004</v>
      </c>
    </row>
    <row r="492" spans="24:25" x14ac:dyDescent="0.25">
      <c r="X492" s="21">
        <f t="shared" si="17"/>
        <v>4374</v>
      </c>
      <c r="Y492" s="23">
        <f t="shared" si="16"/>
        <v>8.3153899999999989</v>
      </c>
    </row>
    <row r="493" spans="24:25" x14ac:dyDescent="0.25">
      <c r="X493" s="21">
        <f t="shared" si="17"/>
        <v>4383</v>
      </c>
      <c r="Y493" s="23">
        <f t="shared" si="16"/>
        <v>8.3287549999999992</v>
      </c>
    </row>
    <row r="494" spans="24:25" x14ac:dyDescent="0.25">
      <c r="X494" s="21">
        <f t="shared" si="17"/>
        <v>4392</v>
      </c>
      <c r="Y494" s="23">
        <f t="shared" si="16"/>
        <v>8.3421199999999995</v>
      </c>
    </row>
    <row r="495" spans="24:25" x14ac:dyDescent="0.25">
      <c r="X495" s="21">
        <f t="shared" si="17"/>
        <v>4401</v>
      </c>
      <c r="Y495" s="23">
        <f t="shared" si="16"/>
        <v>8.3554849999999998</v>
      </c>
    </row>
    <row r="496" spans="24:25" x14ac:dyDescent="0.25">
      <c r="X496" s="21">
        <f t="shared" si="17"/>
        <v>4410</v>
      </c>
      <c r="Y496" s="23">
        <f t="shared" si="16"/>
        <v>8.3688500000000001</v>
      </c>
    </row>
    <row r="497" spans="24:25" x14ac:dyDescent="0.25">
      <c r="X497" s="21">
        <f t="shared" si="17"/>
        <v>4419</v>
      </c>
      <c r="Y497" s="23">
        <f t="shared" si="16"/>
        <v>8.3822150000000004</v>
      </c>
    </row>
    <row r="498" spans="24:25" x14ac:dyDescent="0.25">
      <c r="X498" s="21">
        <f t="shared" si="17"/>
        <v>4428</v>
      </c>
      <c r="Y498" s="23">
        <f t="shared" si="16"/>
        <v>8.3955799999999989</v>
      </c>
    </row>
    <row r="499" spans="24:25" x14ac:dyDescent="0.25">
      <c r="X499" s="21">
        <f t="shared" si="17"/>
        <v>4437</v>
      </c>
      <c r="Y499" s="23">
        <f t="shared" si="16"/>
        <v>8.4089449999999992</v>
      </c>
    </row>
    <row r="500" spans="24:25" x14ac:dyDescent="0.25">
      <c r="X500" s="21">
        <f t="shared" si="17"/>
        <v>4446</v>
      </c>
      <c r="Y500" s="23">
        <f t="shared" si="16"/>
        <v>8.4223099999999995</v>
      </c>
    </row>
    <row r="501" spans="24:25" x14ac:dyDescent="0.25">
      <c r="X501" s="21">
        <f t="shared" si="17"/>
        <v>4455</v>
      </c>
      <c r="Y501" s="23">
        <f t="shared" si="16"/>
        <v>8.4356749999999998</v>
      </c>
    </row>
    <row r="502" spans="24:25" x14ac:dyDescent="0.25">
      <c r="X502" s="21">
        <f t="shared" si="17"/>
        <v>4464</v>
      </c>
      <c r="Y502" s="23">
        <f t="shared" si="16"/>
        <v>8.4490400000000001</v>
      </c>
    </row>
    <row r="503" spans="24:25" x14ac:dyDescent="0.25">
      <c r="X503" s="21">
        <f t="shared" si="17"/>
        <v>4473</v>
      </c>
      <c r="Y503" s="23">
        <f t="shared" si="16"/>
        <v>8.4624050000000004</v>
      </c>
    </row>
    <row r="504" spans="24:25" x14ac:dyDescent="0.25">
      <c r="X504" s="21">
        <f t="shared" si="17"/>
        <v>4482</v>
      </c>
      <c r="Y504" s="23">
        <f t="shared" si="16"/>
        <v>8.4757699999999989</v>
      </c>
    </row>
    <row r="505" spans="24:25" x14ac:dyDescent="0.25">
      <c r="X505" s="21">
        <f t="shared" si="17"/>
        <v>4491</v>
      </c>
      <c r="Y505" s="23">
        <f t="shared" si="16"/>
        <v>8.4891349999999992</v>
      </c>
    </row>
    <row r="506" spans="24:25" ht="16.5" thickBot="1" x14ac:dyDescent="0.3">
      <c r="X506" s="22">
        <f t="shared" si="17"/>
        <v>4500</v>
      </c>
      <c r="Y506" s="23">
        <f t="shared" si="16"/>
        <v>8.5024999999999995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0A00-000000000000}"/>
  </hyperlinks>
  <pageMargins left="0.7" right="0.7" top="0.75" bottom="0.75" header="0.3" footer="0.3"/>
  <pageSetup scale="5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  <pageSetUpPr fitToPage="1"/>
  </sheetPr>
  <dimension ref="A1:AC506"/>
  <sheetViews>
    <sheetView zoomScale="80" zoomScaleNormal="80" workbookViewId="0">
      <selection activeCell="K9" sqref="K9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23</v>
      </c>
      <c r="K2" s="160" t="str">
        <f>VLOOKUP(J2,'Calcul financement'!B5:F100,2,FALSE)</f>
        <v>Technologie d'analyses biomédicales</v>
      </c>
      <c r="L2" s="160"/>
      <c r="M2" s="160"/>
      <c r="N2" s="161"/>
    </row>
    <row r="4" spans="9:29" ht="16.5" thickBot="1" x14ac:dyDescent="0.3">
      <c r="J4" s="16">
        <f>MAX(IF(K24=0,IF(K21=0,1000,K21*4),K24*2),K9:K15)</f>
        <v>3725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6.1687750000000001</v>
      </c>
      <c r="K5" s="164" t="str">
        <f>CONCATENATE("ÉTC seront financés par les ",J4," PES ","du programme ",LEFT(J2,6))</f>
        <v>ÉTC seront financés par les 3725 PES du programme 140.C0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9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9</v>
      </c>
      <c r="Y7" s="23">
        <f t="shared" si="0"/>
        <v>1.3904999999999999E-2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18</v>
      </c>
      <c r="Y8" s="23">
        <f t="shared" si="0"/>
        <v>2.7809999999999998E-2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3725</v>
      </c>
      <c r="L9" s="53">
        <f>IF(K9&gt;0,IF($K$24&gt;0,IF(K9&lt;$K$21,$K$20*K9,IF(K9&lt;$K$24,($K$22*K9)+$K$23,($K$25*K9)+$K$26)),IF(K9&lt;$K$21,$K$20*K9,($K$22*K9)+$K$23)),"")</f>
        <v>6.1687750000000001</v>
      </c>
      <c r="M9" s="54">
        <f>IF(K9&gt;0,L9/K9*1000,"")</f>
        <v>1.6560469798657718</v>
      </c>
      <c r="X9" s="21">
        <f t="shared" si="1"/>
        <v>27</v>
      </c>
      <c r="Y9" s="23">
        <f t="shared" si="0"/>
        <v>4.1714999999999995E-2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3419</v>
      </c>
      <c r="L10" s="53">
        <f t="shared" ref="L10:L15" si="2">IF(K10&gt;0,IF($K$24&gt;0,IF(K10&lt;$K$21,$K$20*K10,IF(K10&lt;$K$24,($K$22*K10)+$K$23,($K$25*K10)+$K$26)),IF(K10&lt;$K$21,$K$20*K10,($K$22*K10)+$K$23)),"")</f>
        <v>5.7712810000000001</v>
      </c>
      <c r="M10" s="54">
        <f t="shared" ref="M10:M15" si="3">IF(K10&gt;0,L10/K10*1000,"")</f>
        <v>1.6880026323486399</v>
      </c>
      <c r="X10" s="21">
        <f t="shared" si="1"/>
        <v>36</v>
      </c>
      <c r="Y10" s="23">
        <f t="shared" si="0"/>
        <v>5.5619999999999996E-2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3346</v>
      </c>
      <c r="L11" s="53">
        <f t="shared" si="2"/>
        <v>5.6764540000000006</v>
      </c>
      <c r="M11" s="54">
        <f t="shared" si="3"/>
        <v>1.6964895397489541</v>
      </c>
      <c r="X11" s="21">
        <f t="shared" si="1"/>
        <v>45</v>
      </c>
      <c r="Y11" s="23">
        <f t="shared" si="0"/>
        <v>6.9525000000000003E-2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2699</v>
      </c>
      <c r="L12" s="53">
        <f t="shared" si="2"/>
        <v>4.8360009999999996</v>
      </c>
      <c r="M12" s="54">
        <f t="shared" si="3"/>
        <v>1.7917751018895887</v>
      </c>
      <c r="X12" s="21">
        <f t="shared" si="1"/>
        <v>54</v>
      </c>
      <c r="Y12" s="23">
        <f t="shared" si="0"/>
        <v>8.342999999999999E-2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63</v>
      </c>
      <c r="Y13" s="23">
        <f t="shared" si="0"/>
        <v>9.7334999999999991E-2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72</v>
      </c>
      <c r="Y14" s="23">
        <f t="shared" si="0"/>
        <v>0.11123999999999999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81</v>
      </c>
      <c r="Y15" s="23">
        <f t="shared" si="0"/>
        <v>0.12514500000000001</v>
      </c>
    </row>
    <row r="16" spans="9:29" x14ac:dyDescent="0.25">
      <c r="K16" s="10"/>
      <c r="L16" s="10"/>
      <c r="X16" s="21">
        <f t="shared" si="1"/>
        <v>90</v>
      </c>
      <c r="Y16" s="23">
        <f t="shared" si="0"/>
        <v>0.13905000000000001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99</v>
      </c>
      <c r="Y17" s="23">
        <f t="shared" si="0"/>
        <v>0.15295499999999998</v>
      </c>
    </row>
    <row r="18" spans="1:25" x14ac:dyDescent="0.25">
      <c r="X18" s="21">
        <f t="shared" si="1"/>
        <v>108</v>
      </c>
      <c r="Y18" s="23">
        <f t="shared" si="0"/>
        <v>0.16685999999999998</v>
      </c>
    </row>
    <row r="19" spans="1:25" x14ac:dyDescent="0.25">
      <c r="X19" s="21">
        <f t="shared" si="1"/>
        <v>117</v>
      </c>
      <c r="Y19" s="23">
        <f t="shared" si="0"/>
        <v>0.18076499999999998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126</v>
      </c>
      <c r="Y20" s="23">
        <f t="shared" si="0"/>
        <v>0.19466999999999998</v>
      </c>
    </row>
    <row r="21" spans="1:25" x14ac:dyDescent="0.25">
      <c r="J21" s="2" t="s">
        <v>123</v>
      </c>
      <c r="K21" s="18">
        <f>VLOOKUP($J$2,Tableau_fin[],8,FALSE)</f>
        <v>870</v>
      </c>
      <c r="X21" s="21">
        <f t="shared" si="1"/>
        <v>135</v>
      </c>
      <c r="Y21" s="23">
        <f t="shared" si="0"/>
        <v>0.20857499999999998</v>
      </c>
    </row>
    <row r="22" spans="1:25" x14ac:dyDescent="0.25">
      <c r="J22" s="26" t="s">
        <v>119</v>
      </c>
      <c r="K22" s="18">
        <f>VLOOKUP($J$2,Tableau_fin[],9,FALSE)</f>
        <v>1.299E-3</v>
      </c>
      <c r="X22" s="21">
        <f t="shared" si="1"/>
        <v>144</v>
      </c>
      <c r="Y22" s="23">
        <f t="shared" si="0"/>
        <v>0.22247999999999998</v>
      </c>
    </row>
    <row r="23" spans="1:25" x14ac:dyDescent="0.25">
      <c r="J23" s="26" t="s">
        <v>120</v>
      </c>
      <c r="K23" s="18">
        <f>VLOOKUP($J$2,Tableau_fin[],10,FALSE)</f>
        <v>1.33</v>
      </c>
      <c r="X23" s="21">
        <f t="shared" si="1"/>
        <v>153</v>
      </c>
      <c r="Y23" s="23">
        <f t="shared" si="0"/>
        <v>0.23638499999999998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162</v>
      </c>
      <c r="Y24" s="23">
        <f t="shared" si="0"/>
        <v>0.25029000000000001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171</v>
      </c>
      <c r="Y25" s="23">
        <f t="shared" si="0"/>
        <v>0.26419500000000001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180</v>
      </c>
      <c r="Y26" s="23">
        <f t="shared" si="0"/>
        <v>0.27810000000000001</v>
      </c>
    </row>
    <row r="27" spans="1:25" x14ac:dyDescent="0.25">
      <c r="X27" s="21">
        <f t="shared" si="1"/>
        <v>189</v>
      </c>
      <c r="Y27" s="23">
        <f t="shared" si="0"/>
        <v>0.29200500000000001</v>
      </c>
    </row>
    <row r="28" spans="1:25" x14ac:dyDescent="0.25">
      <c r="X28" s="21">
        <f t="shared" si="1"/>
        <v>198</v>
      </c>
      <c r="Y28" s="23">
        <f t="shared" si="0"/>
        <v>0.30590999999999996</v>
      </c>
    </row>
    <row r="29" spans="1:25" x14ac:dyDescent="0.25">
      <c r="X29" s="21">
        <f t="shared" si="1"/>
        <v>207</v>
      </c>
      <c r="Y29" s="23">
        <f t="shared" si="0"/>
        <v>0.31981499999999996</v>
      </c>
    </row>
    <row r="30" spans="1:25" x14ac:dyDescent="0.25">
      <c r="X30" s="21">
        <f t="shared" si="1"/>
        <v>216</v>
      </c>
      <c r="Y30" s="23">
        <f t="shared" si="0"/>
        <v>0.33371999999999996</v>
      </c>
    </row>
    <row r="31" spans="1:25" x14ac:dyDescent="0.25">
      <c r="A31" s="29"/>
      <c r="B31" s="10"/>
      <c r="C31" s="10"/>
      <c r="X31" s="21">
        <f t="shared" si="1"/>
        <v>225</v>
      </c>
      <c r="Y31" s="23">
        <f t="shared" si="0"/>
        <v>0.34762499999999996</v>
      </c>
    </row>
    <row r="32" spans="1:25" x14ac:dyDescent="0.25">
      <c r="B32" s="10"/>
      <c r="C32" s="10"/>
      <c r="X32" s="21">
        <f t="shared" si="1"/>
        <v>234</v>
      </c>
      <c r="Y32" s="23">
        <f t="shared" si="0"/>
        <v>0.36152999999999996</v>
      </c>
    </row>
    <row r="33" spans="2:25" x14ac:dyDescent="0.25">
      <c r="B33" s="10"/>
      <c r="C33" s="10"/>
      <c r="X33" s="21">
        <f t="shared" si="1"/>
        <v>243</v>
      </c>
      <c r="Y33" s="23">
        <f t="shared" si="0"/>
        <v>0.37543499999999996</v>
      </c>
    </row>
    <row r="34" spans="2:25" x14ac:dyDescent="0.25">
      <c r="X34" s="21">
        <f t="shared" si="1"/>
        <v>252</v>
      </c>
      <c r="Y34" s="23">
        <f t="shared" si="0"/>
        <v>0.38933999999999996</v>
      </c>
    </row>
    <row r="35" spans="2:25" x14ac:dyDescent="0.25">
      <c r="X35" s="21">
        <f t="shared" si="1"/>
        <v>261</v>
      </c>
      <c r="Y35" s="23">
        <f t="shared" si="0"/>
        <v>0.40324499999999996</v>
      </c>
    </row>
    <row r="36" spans="2:25" x14ac:dyDescent="0.25">
      <c r="X36" s="21">
        <f t="shared" si="1"/>
        <v>270</v>
      </c>
      <c r="Y36" s="23">
        <f t="shared" si="0"/>
        <v>0.41714999999999997</v>
      </c>
    </row>
    <row r="37" spans="2:25" x14ac:dyDescent="0.25">
      <c r="X37" s="21">
        <f t="shared" si="1"/>
        <v>279</v>
      </c>
      <c r="Y37" s="23">
        <f t="shared" si="0"/>
        <v>0.43105499999999997</v>
      </c>
    </row>
    <row r="38" spans="2:25" x14ac:dyDescent="0.25">
      <c r="X38" s="21">
        <f t="shared" si="1"/>
        <v>288</v>
      </c>
      <c r="Y38" s="23">
        <f t="shared" si="0"/>
        <v>0.44495999999999997</v>
      </c>
    </row>
    <row r="39" spans="2:25" x14ac:dyDescent="0.25">
      <c r="X39" s="21">
        <f t="shared" si="1"/>
        <v>297</v>
      </c>
      <c r="Y39" s="23">
        <f t="shared" si="0"/>
        <v>0.45886499999999997</v>
      </c>
    </row>
    <row r="40" spans="2:25" x14ac:dyDescent="0.25">
      <c r="X40" s="21">
        <f t="shared" si="1"/>
        <v>306</v>
      </c>
      <c r="Y40" s="23">
        <f t="shared" si="0"/>
        <v>0.47276999999999997</v>
      </c>
    </row>
    <row r="41" spans="2:25" x14ac:dyDescent="0.25">
      <c r="X41" s="21">
        <f t="shared" si="1"/>
        <v>315</v>
      </c>
      <c r="Y41" s="23">
        <f t="shared" si="0"/>
        <v>0.48667499999999997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324</v>
      </c>
      <c r="Y42" s="23">
        <f t="shared" si="0"/>
        <v>0.50058000000000002</v>
      </c>
    </row>
    <row r="43" spans="2:25" x14ac:dyDescent="0.25">
      <c r="X43" s="21">
        <f t="shared" si="1"/>
        <v>333</v>
      </c>
      <c r="Y43" s="23">
        <f t="shared" si="0"/>
        <v>0.51448499999999997</v>
      </c>
    </row>
    <row r="44" spans="2:25" x14ac:dyDescent="0.25">
      <c r="X44" s="21">
        <f t="shared" si="1"/>
        <v>342</v>
      </c>
      <c r="Y44" s="23">
        <f t="shared" si="0"/>
        <v>0.52839000000000003</v>
      </c>
    </row>
    <row r="45" spans="2:25" x14ac:dyDescent="0.25">
      <c r="X45" s="21">
        <f t="shared" si="1"/>
        <v>351</v>
      </c>
      <c r="Y45" s="23">
        <f t="shared" si="0"/>
        <v>0.54229499999999997</v>
      </c>
    </row>
    <row r="46" spans="2:25" x14ac:dyDescent="0.25">
      <c r="X46" s="21">
        <f t="shared" si="1"/>
        <v>360</v>
      </c>
      <c r="Y46" s="23">
        <f t="shared" si="0"/>
        <v>0.55620000000000003</v>
      </c>
    </row>
    <row r="47" spans="2:25" x14ac:dyDescent="0.25">
      <c r="X47" s="21">
        <f t="shared" si="1"/>
        <v>369</v>
      </c>
      <c r="Y47" s="23">
        <f t="shared" si="0"/>
        <v>0.57010499999999997</v>
      </c>
    </row>
    <row r="48" spans="2:25" x14ac:dyDescent="0.25">
      <c r="X48" s="21">
        <f t="shared" si="1"/>
        <v>378</v>
      </c>
      <c r="Y48" s="23">
        <f t="shared" si="0"/>
        <v>0.58401000000000003</v>
      </c>
    </row>
    <row r="49" spans="24:25" x14ac:dyDescent="0.25">
      <c r="X49" s="21">
        <f t="shared" si="1"/>
        <v>387</v>
      </c>
      <c r="Y49" s="23">
        <f t="shared" si="0"/>
        <v>0.59791499999999997</v>
      </c>
    </row>
    <row r="50" spans="24:25" x14ac:dyDescent="0.25">
      <c r="X50" s="21">
        <f t="shared" si="1"/>
        <v>396</v>
      </c>
      <c r="Y50" s="23">
        <f t="shared" si="0"/>
        <v>0.61181999999999992</v>
      </c>
    </row>
    <row r="51" spans="24:25" x14ac:dyDescent="0.25">
      <c r="X51" s="21">
        <f t="shared" si="1"/>
        <v>405</v>
      </c>
      <c r="Y51" s="23">
        <f t="shared" si="0"/>
        <v>0.62572499999999998</v>
      </c>
    </row>
    <row r="52" spans="24:25" x14ac:dyDescent="0.25">
      <c r="X52" s="21">
        <f t="shared" si="1"/>
        <v>414</v>
      </c>
      <c r="Y52" s="23">
        <f t="shared" si="0"/>
        <v>0.63962999999999992</v>
      </c>
    </row>
    <row r="53" spans="24:25" x14ac:dyDescent="0.25">
      <c r="X53" s="21">
        <f t="shared" si="1"/>
        <v>423</v>
      </c>
      <c r="Y53" s="23">
        <f t="shared" si="0"/>
        <v>0.65353499999999998</v>
      </c>
    </row>
    <row r="54" spans="24:25" x14ac:dyDescent="0.25">
      <c r="X54" s="21">
        <f t="shared" si="1"/>
        <v>432</v>
      </c>
      <c r="Y54" s="23">
        <f t="shared" si="0"/>
        <v>0.66743999999999992</v>
      </c>
    </row>
    <row r="55" spans="24:25" x14ac:dyDescent="0.25">
      <c r="X55" s="21">
        <f t="shared" si="1"/>
        <v>441</v>
      </c>
      <c r="Y55" s="23">
        <f t="shared" si="0"/>
        <v>0.68134499999999998</v>
      </c>
    </row>
    <row r="56" spans="24:25" x14ac:dyDescent="0.25">
      <c r="X56" s="21">
        <f t="shared" si="1"/>
        <v>450</v>
      </c>
      <c r="Y56" s="23">
        <f t="shared" si="0"/>
        <v>0.69524999999999992</v>
      </c>
    </row>
    <row r="57" spans="24:25" x14ac:dyDescent="0.25">
      <c r="X57" s="21">
        <f t="shared" si="1"/>
        <v>459</v>
      </c>
      <c r="Y57" s="23">
        <f t="shared" si="0"/>
        <v>0.70915499999999998</v>
      </c>
    </row>
    <row r="58" spans="24:25" x14ac:dyDescent="0.25">
      <c r="X58" s="21">
        <f t="shared" si="1"/>
        <v>468</v>
      </c>
      <c r="Y58" s="23">
        <f t="shared" si="0"/>
        <v>0.72305999999999993</v>
      </c>
    </row>
    <row r="59" spans="24:25" x14ac:dyDescent="0.25">
      <c r="X59" s="21">
        <f t="shared" si="1"/>
        <v>477</v>
      </c>
      <c r="Y59" s="23">
        <f t="shared" si="0"/>
        <v>0.73696499999999998</v>
      </c>
    </row>
    <row r="60" spans="24:25" x14ac:dyDescent="0.25">
      <c r="X60" s="21">
        <f t="shared" si="1"/>
        <v>486</v>
      </c>
      <c r="Y60" s="23">
        <f t="shared" si="0"/>
        <v>0.75086999999999993</v>
      </c>
    </row>
    <row r="61" spans="24:25" x14ac:dyDescent="0.25">
      <c r="X61" s="21">
        <f t="shared" si="1"/>
        <v>495</v>
      </c>
      <c r="Y61" s="23">
        <f t="shared" si="0"/>
        <v>0.76477499999999998</v>
      </c>
    </row>
    <row r="62" spans="24:25" x14ac:dyDescent="0.25">
      <c r="X62" s="21">
        <f t="shared" si="1"/>
        <v>504</v>
      </c>
      <c r="Y62" s="23">
        <f t="shared" si="0"/>
        <v>0.77867999999999993</v>
      </c>
    </row>
    <row r="63" spans="24:25" x14ac:dyDescent="0.25">
      <c r="X63" s="21">
        <f t="shared" si="1"/>
        <v>513</v>
      </c>
      <c r="Y63" s="23">
        <f t="shared" si="0"/>
        <v>0.79258499999999998</v>
      </c>
    </row>
    <row r="64" spans="24:25" x14ac:dyDescent="0.25">
      <c r="X64" s="21">
        <f t="shared" si="1"/>
        <v>522</v>
      </c>
      <c r="Y64" s="23">
        <f t="shared" si="0"/>
        <v>0.80648999999999993</v>
      </c>
    </row>
    <row r="65" spans="24:25" x14ac:dyDescent="0.25">
      <c r="X65" s="21">
        <f t="shared" si="1"/>
        <v>531</v>
      </c>
      <c r="Y65" s="23">
        <f t="shared" si="0"/>
        <v>0.82039499999999999</v>
      </c>
    </row>
    <row r="66" spans="24:25" x14ac:dyDescent="0.25">
      <c r="X66" s="21">
        <f t="shared" si="1"/>
        <v>540</v>
      </c>
      <c r="Y66" s="23">
        <f t="shared" si="0"/>
        <v>0.83429999999999993</v>
      </c>
    </row>
    <row r="67" spans="24:25" x14ac:dyDescent="0.25">
      <c r="X67" s="21">
        <f t="shared" si="1"/>
        <v>549</v>
      </c>
      <c r="Y67" s="23">
        <f t="shared" si="0"/>
        <v>0.84820499999999999</v>
      </c>
    </row>
    <row r="68" spans="24:25" x14ac:dyDescent="0.25">
      <c r="X68" s="21">
        <f t="shared" si="1"/>
        <v>558</v>
      </c>
      <c r="Y68" s="23">
        <f t="shared" si="0"/>
        <v>0.86210999999999993</v>
      </c>
    </row>
    <row r="69" spans="24:25" x14ac:dyDescent="0.25">
      <c r="X69" s="21">
        <f t="shared" si="1"/>
        <v>567</v>
      </c>
      <c r="Y69" s="23">
        <f t="shared" si="0"/>
        <v>0.87601499999999999</v>
      </c>
    </row>
    <row r="70" spans="24:25" x14ac:dyDescent="0.25">
      <c r="X70" s="21">
        <f t="shared" si="1"/>
        <v>576</v>
      </c>
      <c r="Y70" s="23">
        <f t="shared" ref="Y70:Y133" si="4">IF($K$24&gt;0,IF(X70&lt;$K$21,$K$20*X70,IF(X70&lt;$K$24,($K$22*X70)+$K$23,($K$25*X70)+$K$26)),IF(X70&lt;$K$21,$K$20*X70,($K$22*X70)+$K$23))</f>
        <v>0.88991999999999993</v>
      </c>
    </row>
    <row r="71" spans="24:25" x14ac:dyDescent="0.25">
      <c r="X71" s="21">
        <f t="shared" ref="X71:X134" si="5">X70+$AC$5</f>
        <v>585</v>
      </c>
      <c r="Y71" s="23">
        <f t="shared" si="4"/>
        <v>0.90382499999999999</v>
      </c>
    </row>
    <row r="72" spans="24:25" x14ac:dyDescent="0.25">
      <c r="X72" s="21">
        <f t="shared" si="5"/>
        <v>594</v>
      </c>
      <c r="Y72" s="23">
        <f t="shared" si="4"/>
        <v>0.91772999999999993</v>
      </c>
    </row>
    <row r="73" spans="24:25" x14ac:dyDescent="0.25">
      <c r="X73" s="21">
        <f t="shared" si="5"/>
        <v>603</v>
      </c>
      <c r="Y73" s="23">
        <f t="shared" si="4"/>
        <v>0.93163499999999999</v>
      </c>
    </row>
    <row r="74" spans="24:25" x14ac:dyDescent="0.25">
      <c r="X74" s="21">
        <f t="shared" si="5"/>
        <v>612</v>
      </c>
      <c r="Y74" s="23">
        <f t="shared" si="4"/>
        <v>0.94553999999999994</v>
      </c>
    </row>
    <row r="75" spans="24:25" x14ac:dyDescent="0.25">
      <c r="X75" s="21">
        <f t="shared" si="5"/>
        <v>621</v>
      </c>
      <c r="Y75" s="23">
        <f t="shared" si="4"/>
        <v>0.95944499999999999</v>
      </c>
    </row>
    <row r="76" spans="24:25" x14ac:dyDescent="0.25">
      <c r="X76" s="21">
        <f t="shared" si="5"/>
        <v>630</v>
      </c>
      <c r="Y76" s="23">
        <f t="shared" si="4"/>
        <v>0.97334999999999994</v>
      </c>
    </row>
    <row r="77" spans="24:25" x14ac:dyDescent="0.25">
      <c r="X77" s="21">
        <f t="shared" si="5"/>
        <v>639</v>
      </c>
      <c r="Y77" s="23">
        <f t="shared" si="4"/>
        <v>0.98725499999999999</v>
      </c>
    </row>
    <row r="78" spans="24:25" x14ac:dyDescent="0.25">
      <c r="X78" s="21">
        <f t="shared" si="5"/>
        <v>648</v>
      </c>
      <c r="Y78" s="23">
        <f t="shared" si="4"/>
        <v>1.00116</v>
      </c>
    </row>
    <row r="79" spans="24:25" x14ac:dyDescent="0.25">
      <c r="X79" s="21">
        <f t="shared" si="5"/>
        <v>657</v>
      </c>
      <c r="Y79" s="23">
        <f t="shared" si="4"/>
        <v>1.0150649999999999</v>
      </c>
    </row>
    <row r="80" spans="24:25" x14ac:dyDescent="0.25">
      <c r="X80" s="21">
        <f t="shared" si="5"/>
        <v>666</v>
      </c>
      <c r="Y80" s="23">
        <f t="shared" si="4"/>
        <v>1.0289699999999999</v>
      </c>
    </row>
    <row r="81" spans="24:25" x14ac:dyDescent="0.25">
      <c r="X81" s="21">
        <f t="shared" si="5"/>
        <v>675</v>
      </c>
      <c r="Y81" s="23">
        <f t="shared" si="4"/>
        <v>1.042875</v>
      </c>
    </row>
    <row r="82" spans="24:25" x14ac:dyDescent="0.25">
      <c r="X82" s="21">
        <f t="shared" si="5"/>
        <v>684</v>
      </c>
      <c r="Y82" s="23">
        <f t="shared" si="4"/>
        <v>1.0567800000000001</v>
      </c>
    </row>
    <row r="83" spans="24:25" x14ac:dyDescent="0.25">
      <c r="X83" s="21">
        <f t="shared" si="5"/>
        <v>693</v>
      </c>
      <c r="Y83" s="23">
        <f t="shared" si="4"/>
        <v>1.0706849999999999</v>
      </c>
    </row>
    <row r="84" spans="24:25" x14ac:dyDescent="0.25">
      <c r="X84" s="21">
        <f t="shared" si="5"/>
        <v>702</v>
      </c>
      <c r="Y84" s="23">
        <f t="shared" si="4"/>
        <v>1.0845899999999999</v>
      </c>
    </row>
    <row r="85" spans="24:25" x14ac:dyDescent="0.25">
      <c r="X85" s="21">
        <f t="shared" si="5"/>
        <v>711</v>
      </c>
      <c r="Y85" s="23">
        <f t="shared" si="4"/>
        <v>1.098495</v>
      </c>
    </row>
    <row r="86" spans="24:25" x14ac:dyDescent="0.25">
      <c r="X86" s="21">
        <f t="shared" si="5"/>
        <v>720</v>
      </c>
      <c r="Y86" s="23">
        <f t="shared" si="4"/>
        <v>1.1124000000000001</v>
      </c>
    </row>
    <row r="87" spans="24:25" x14ac:dyDescent="0.25">
      <c r="X87" s="21">
        <f t="shared" si="5"/>
        <v>729</v>
      </c>
      <c r="Y87" s="23">
        <f t="shared" si="4"/>
        <v>1.1263049999999999</v>
      </c>
    </row>
    <row r="88" spans="24:25" x14ac:dyDescent="0.25">
      <c r="X88" s="21">
        <f t="shared" si="5"/>
        <v>738</v>
      </c>
      <c r="Y88" s="23">
        <f t="shared" si="4"/>
        <v>1.1402099999999999</v>
      </c>
    </row>
    <row r="89" spans="24:25" x14ac:dyDescent="0.25">
      <c r="X89" s="21">
        <f t="shared" si="5"/>
        <v>747</v>
      </c>
      <c r="Y89" s="23">
        <f t="shared" si="4"/>
        <v>1.154115</v>
      </c>
    </row>
    <row r="90" spans="24:25" x14ac:dyDescent="0.25">
      <c r="X90" s="21">
        <f t="shared" si="5"/>
        <v>756</v>
      </c>
      <c r="Y90" s="23">
        <f t="shared" si="4"/>
        <v>1.1680200000000001</v>
      </c>
    </row>
    <row r="91" spans="24:25" x14ac:dyDescent="0.25">
      <c r="X91" s="21">
        <f t="shared" si="5"/>
        <v>765</v>
      </c>
      <c r="Y91" s="23">
        <f t="shared" si="4"/>
        <v>1.1819249999999999</v>
      </c>
    </row>
    <row r="92" spans="24:25" x14ac:dyDescent="0.25">
      <c r="X92" s="21">
        <f t="shared" si="5"/>
        <v>774</v>
      </c>
      <c r="Y92" s="23">
        <f t="shared" si="4"/>
        <v>1.1958299999999999</v>
      </c>
    </row>
    <row r="93" spans="24:25" x14ac:dyDescent="0.25">
      <c r="X93" s="21">
        <f t="shared" si="5"/>
        <v>783</v>
      </c>
      <c r="Y93" s="23">
        <f t="shared" si="4"/>
        <v>1.209735</v>
      </c>
    </row>
    <row r="94" spans="24:25" x14ac:dyDescent="0.25">
      <c r="X94" s="21">
        <f t="shared" si="5"/>
        <v>792</v>
      </c>
      <c r="Y94" s="23">
        <f t="shared" si="4"/>
        <v>1.2236399999999998</v>
      </c>
    </row>
    <row r="95" spans="24:25" x14ac:dyDescent="0.25">
      <c r="X95" s="21">
        <f t="shared" si="5"/>
        <v>801</v>
      </c>
      <c r="Y95" s="23">
        <f t="shared" si="4"/>
        <v>1.2375449999999999</v>
      </c>
    </row>
    <row r="96" spans="24:25" x14ac:dyDescent="0.25">
      <c r="X96" s="21">
        <f t="shared" si="5"/>
        <v>810</v>
      </c>
      <c r="Y96" s="23">
        <f t="shared" si="4"/>
        <v>1.25145</v>
      </c>
    </row>
    <row r="97" spans="24:25" x14ac:dyDescent="0.25">
      <c r="X97" s="21">
        <f t="shared" si="5"/>
        <v>819</v>
      </c>
      <c r="Y97" s="23">
        <f t="shared" si="4"/>
        <v>1.265355</v>
      </c>
    </row>
    <row r="98" spans="24:25" x14ac:dyDescent="0.25">
      <c r="X98" s="21">
        <f t="shared" si="5"/>
        <v>828</v>
      </c>
      <c r="Y98" s="23">
        <f t="shared" si="4"/>
        <v>1.2792599999999998</v>
      </c>
    </row>
    <row r="99" spans="24:25" x14ac:dyDescent="0.25">
      <c r="X99" s="21">
        <f t="shared" si="5"/>
        <v>837</v>
      </c>
      <c r="Y99" s="23">
        <f t="shared" si="4"/>
        <v>1.2931649999999999</v>
      </c>
    </row>
    <row r="100" spans="24:25" x14ac:dyDescent="0.25">
      <c r="X100" s="21">
        <f t="shared" si="5"/>
        <v>846</v>
      </c>
      <c r="Y100" s="23">
        <f t="shared" si="4"/>
        <v>1.30707</v>
      </c>
    </row>
    <row r="101" spans="24:25" x14ac:dyDescent="0.25">
      <c r="X101" s="21">
        <f t="shared" si="5"/>
        <v>855</v>
      </c>
      <c r="Y101" s="23">
        <f t="shared" si="4"/>
        <v>1.320975</v>
      </c>
    </row>
    <row r="102" spans="24:25" x14ac:dyDescent="0.25">
      <c r="X102" s="21">
        <f t="shared" si="5"/>
        <v>864</v>
      </c>
      <c r="Y102" s="23">
        <f t="shared" si="4"/>
        <v>1.3348799999999998</v>
      </c>
    </row>
    <row r="103" spans="24:25" x14ac:dyDescent="0.25">
      <c r="X103" s="21">
        <f t="shared" si="5"/>
        <v>873</v>
      </c>
      <c r="Y103" s="23">
        <f t="shared" si="4"/>
        <v>2.4640270000000002</v>
      </c>
    </row>
    <row r="104" spans="24:25" x14ac:dyDescent="0.25">
      <c r="X104" s="21">
        <f t="shared" si="5"/>
        <v>882</v>
      </c>
      <c r="Y104" s="23">
        <f t="shared" si="4"/>
        <v>2.4757180000000001</v>
      </c>
    </row>
    <row r="105" spans="24:25" x14ac:dyDescent="0.25">
      <c r="X105" s="21">
        <f t="shared" si="5"/>
        <v>891</v>
      </c>
      <c r="Y105" s="23">
        <f t="shared" si="4"/>
        <v>2.4874090000000004</v>
      </c>
    </row>
    <row r="106" spans="24:25" x14ac:dyDescent="0.25">
      <c r="X106" s="21">
        <f t="shared" si="5"/>
        <v>900</v>
      </c>
      <c r="Y106" s="23">
        <f t="shared" si="4"/>
        <v>2.4991000000000003</v>
      </c>
    </row>
    <row r="107" spans="24:25" x14ac:dyDescent="0.25">
      <c r="X107" s="21">
        <f t="shared" si="5"/>
        <v>909</v>
      </c>
      <c r="Y107" s="23">
        <f t="shared" si="4"/>
        <v>2.5107910000000002</v>
      </c>
    </row>
    <row r="108" spans="24:25" x14ac:dyDescent="0.25">
      <c r="X108" s="21">
        <f t="shared" si="5"/>
        <v>918</v>
      </c>
      <c r="Y108" s="23">
        <f t="shared" si="4"/>
        <v>2.5224820000000001</v>
      </c>
    </row>
    <row r="109" spans="24:25" x14ac:dyDescent="0.25">
      <c r="X109" s="21">
        <f t="shared" si="5"/>
        <v>927</v>
      </c>
      <c r="Y109" s="23">
        <f t="shared" si="4"/>
        <v>2.534173</v>
      </c>
    </row>
    <row r="110" spans="24:25" x14ac:dyDescent="0.25">
      <c r="X110" s="21">
        <f t="shared" si="5"/>
        <v>936</v>
      </c>
      <c r="Y110" s="23">
        <f t="shared" si="4"/>
        <v>2.5458639999999999</v>
      </c>
    </row>
    <row r="111" spans="24:25" x14ac:dyDescent="0.25">
      <c r="X111" s="21">
        <f t="shared" si="5"/>
        <v>945</v>
      </c>
      <c r="Y111" s="23">
        <f t="shared" si="4"/>
        <v>2.5575549999999998</v>
      </c>
    </row>
    <row r="112" spans="24:25" x14ac:dyDescent="0.25">
      <c r="X112" s="21">
        <f t="shared" si="5"/>
        <v>954</v>
      </c>
      <c r="Y112" s="23">
        <f t="shared" si="4"/>
        <v>2.5692460000000001</v>
      </c>
    </row>
    <row r="113" spans="24:25" x14ac:dyDescent="0.25">
      <c r="X113" s="21">
        <f t="shared" si="5"/>
        <v>963</v>
      </c>
      <c r="Y113" s="23">
        <f t="shared" si="4"/>
        <v>2.580937</v>
      </c>
    </row>
    <row r="114" spans="24:25" x14ac:dyDescent="0.25">
      <c r="X114" s="21">
        <f t="shared" si="5"/>
        <v>972</v>
      </c>
      <c r="Y114" s="23">
        <f t="shared" si="4"/>
        <v>2.5926280000000004</v>
      </c>
    </row>
    <row r="115" spans="24:25" x14ac:dyDescent="0.25">
      <c r="X115" s="21">
        <f t="shared" si="5"/>
        <v>981</v>
      </c>
      <c r="Y115" s="23">
        <f t="shared" si="4"/>
        <v>2.6043190000000003</v>
      </c>
    </row>
    <row r="116" spans="24:25" x14ac:dyDescent="0.25">
      <c r="X116" s="21">
        <f t="shared" si="5"/>
        <v>990</v>
      </c>
      <c r="Y116" s="23">
        <f t="shared" si="4"/>
        <v>2.6160100000000002</v>
      </c>
    </row>
    <row r="117" spans="24:25" x14ac:dyDescent="0.25">
      <c r="X117" s="21">
        <f t="shared" si="5"/>
        <v>999</v>
      </c>
      <c r="Y117" s="23">
        <f t="shared" si="4"/>
        <v>2.6277010000000001</v>
      </c>
    </row>
    <row r="118" spans="24:25" x14ac:dyDescent="0.25">
      <c r="X118" s="21">
        <f t="shared" si="5"/>
        <v>1008</v>
      </c>
      <c r="Y118" s="23">
        <f t="shared" si="4"/>
        <v>2.639392</v>
      </c>
    </row>
    <row r="119" spans="24:25" x14ac:dyDescent="0.25">
      <c r="X119" s="21">
        <f t="shared" si="5"/>
        <v>1017</v>
      </c>
      <c r="Y119" s="23">
        <f t="shared" si="4"/>
        <v>2.6510829999999999</v>
      </c>
    </row>
    <row r="120" spans="24:25" x14ac:dyDescent="0.25">
      <c r="X120" s="21">
        <f t="shared" si="5"/>
        <v>1026</v>
      </c>
      <c r="Y120" s="23">
        <f t="shared" si="4"/>
        <v>2.6627740000000002</v>
      </c>
    </row>
    <row r="121" spans="24:25" x14ac:dyDescent="0.25">
      <c r="X121" s="21">
        <f t="shared" si="5"/>
        <v>1035</v>
      </c>
      <c r="Y121" s="23">
        <f t="shared" si="4"/>
        <v>2.6744650000000001</v>
      </c>
    </row>
    <row r="122" spans="24:25" x14ac:dyDescent="0.25">
      <c r="X122" s="21">
        <f t="shared" si="5"/>
        <v>1044</v>
      </c>
      <c r="Y122" s="23">
        <f t="shared" si="4"/>
        <v>2.686156</v>
      </c>
    </row>
    <row r="123" spans="24:25" x14ac:dyDescent="0.25">
      <c r="X123" s="21">
        <f t="shared" si="5"/>
        <v>1053</v>
      </c>
      <c r="Y123" s="23">
        <f t="shared" si="4"/>
        <v>2.6978470000000003</v>
      </c>
    </row>
    <row r="124" spans="24:25" x14ac:dyDescent="0.25">
      <c r="X124" s="21">
        <f t="shared" si="5"/>
        <v>1062</v>
      </c>
      <c r="Y124" s="23">
        <f t="shared" si="4"/>
        <v>2.7095380000000002</v>
      </c>
    </row>
    <row r="125" spans="24:25" x14ac:dyDescent="0.25">
      <c r="X125" s="21">
        <f t="shared" si="5"/>
        <v>1071</v>
      </c>
      <c r="Y125" s="23">
        <f t="shared" si="4"/>
        <v>2.7212290000000001</v>
      </c>
    </row>
    <row r="126" spans="24:25" x14ac:dyDescent="0.25">
      <c r="X126" s="21">
        <f t="shared" si="5"/>
        <v>1080</v>
      </c>
      <c r="Y126" s="23">
        <f t="shared" si="4"/>
        <v>2.73292</v>
      </c>
    </row>
    <row r="127" spans="24:25" x14ac:dyDescent="0.25">
      <c r="X127" s="21">
        <f t="shared" si="5"/>
        <v>1089</v>
      </c>
      <c r="Y127" s="23">
        <f t="shared" si="4"/>
        <v>2.7446109999999999</v>
      </c>
    </row>
    <row r="128" spans="24:25" x14ac:dyDescent="0.25">
      <c r="X128" s="21">
        <f t="shared" si="5"/>
        <v>1098</v>
      </c>
      <c r="Y128" s="23">
        <f t="shared" si="4"/>
        <v>2.7563019999999998</v>
      </c>
    </row>
    <row r="129" spans="24:25" x14ac:dyDescent="0.25">
      <c r="X129" s="21">
        <f t="shared" si="5"/>
        <v>1107</v>
      </c>
      <c r="Y129" s="23">
        <f t="shared" si="4"/>
        <v>2.7679930000000001</v>
      </c>
    </row>
    <row r="130" spans="24:25" x14ac:dyDescent="0.25">
      <c r="X130" s="21">
        <f t="shared" si="5"/>
        <v>1116</v>
      </c>
      <c r="Y130" s="23">
        <f t="shared" si="4"/>
        <v>2.779684</v>
      </c>
    </row>
    <row r="131" spans="24:25" x14ac:dyDescent="0.25">
      <c r="X131" s="21">
        <f t="shared" si="5"/>
        <v>1125</v>
      </c>
      <c r="Y131" s="23">
        <f t="shared" si="4"/>
        <v>2.7913750000000004</v>
      </c>
    </row>
    <row r="132" spans="24:25" x14ac:dyDescent="0.25">
      <c r="X132" s="21">
        <f t="shared" si="5"/>
        <v>1134</v>
      </c>
      <c r="Y132" s="23">
        <f t="shared" si="4"/>
        <v>2.8030660000000003</v>
      </c>
    </row>
    <row r="133" spans="24:25" x14ac:dyDescent="0.25">
      <c r="X133" s="21">
        <f t="shared" si="5"/>
        <v>1143</v>
      </c>
      <c r="Y133" s="23">
        <f t="shared" si="4"/>
        <v>2.8147570000000002</v>
      </c>
    </row>
    <row r="134" spans="24:25" x14ac:dyDescent="0.25">
      <c r="X134" s="21">
        <f t="shared" si="5"/>
        <v>1152</v>
      </c>
      <c r="Y134" s="23">
        <f t="shared" ref="Y134:Y197" si="6">IF($K$24&gt;0,IF(X134&lt;$K$21,$K$20*X134,IF(X134&lt;$K$24,($K$22*X134)+$K$23,($K$25*X134)+$K$26)),IF(X134&lt;$K$21,$K$20*X134,($K$22*X134)+$K$23))</f>
        <v>2.8264480000000001</v>
      </c>
    </row>
    <row r="135" spans="24:25" x14ac:dyDescent="0.25">
      <c r="X135" s="21">
        <f t="shared" ref="X135:X198" si="7">X134+$AC$5</f>
        <v>1161</v>
      </c>
      <c r="Y135" s="23">
        <f t="shared" si="6"/>
        <v>2.838139</v>
      </c>
    </row>
    <row r="136" spans="24:25" x14ac:dyDescent="0.25">
      <c r="X136" s="21">
        <f t="shared" si="7"/>
        <v>1170</v>
      </c>
      <c r="Y136" s="23">
        <f t="shared" si="6"/>
        <v>2.8498299999999999</v>
      </c>
    </row>
    <row r="137" spans="24:25" x14ac:dyDescent="0.25">
      <c r="X137" s="21">
        <f t="shared" si="7"/>
        <v>1179</v>
      </c>
      <c r="Y137" s="23">
        <f t="shared" si="6"/>
        <v>2.8615210000000002</v>
      </c>
    </row>
    <row r="138" spans="24:25" x14ac:dyDescent="0.25">
      <c r="X138" s="21">
        <f t="shared" si="7"/>
        <v>1188</v>
      </c>
      <c r="Y138" s="23">
        <f t="shared" si="6"/>
        <v>2.8732120000000001</v>
      </c>
    </row>
    <row r="139" spans="24:25" x14ac:dyDescent="0.25">
      <c r="X139" s="21">
        <f t="shared" si="7"/>
        <v>1197</v>
      </c>
      <c r="Y139" s="23">
        <f t="shared" si="6"/>
        <v>2.884903</v>
      </c>
    </row>
    <row r="140" spans="24:25" x14ac:dyDescent="0.25">
      <c r="X140" s="21">
        <f t="shared" si="7"/>
        <v>1206</v>
      </c>
      <c r="Y140" s="23">
        <f t="shared" si="6"/>
        <v>2.8965940000000003</v>
      </c>
    </row>
    <row r="141" spans="24:25" x14ac:dyDescent="0.25">
      <c r="X141" s="21">
        <f t="shared" si="7"/>
        <v>1215</v>
      </c>
      <c r="Y141" s="23">
        <f t="shared" si="6"/>
        <v>2.9082850000000002</v>
      </c>
    </row>
    <row r="142" spans="24:25" x14ac:dyDescent="0.25">
      <c r="X142" s="21">
        <f t="shared" si="7"/>
        <v>1224</v>
      </c>
      <c r="Y142" s="23">
        <f t="shared" si="6"/>
        <v>2.9199760000000001</v>
      </c>
    </row>
    <row r="143" spans="24:25" x14ac:dyDescent="0.25">
      <c r="X143" s="21">
        <f t="shared" si="7"/>
        <v>1233</v>
      </c>
      <c r="Y143" s="23">
        <f t="shared" si="6"/>
        <v>2.931667</v>
      </c>
    </row>
    <row r="144" spans="24:25" x14ac:dyDescent="0.25">
      <c r="X144" s="21">
        <f t="shared" si="7"/>
        <v>1242</v>
      </c>
      <c r="Y144" s="23">
        <f t="shared" si="6"/>
        <v>2.9433579999999999</v>
      </c>
    </row>
    <row r="145" spans="24:25" x14ac:dyDescent="0.25">
      <c r="X145" s="21">
        <f t="shared" si="7"/>
        <v>1251</v>
      </c>
      <c r="Y145" s="23">
        <f t="shared" si="6"/>
        <v>2.9550489999999998</v>
      </c>
    </row>
    <row r="146" spans="24:25" x14ac:dyDescent="0.25">
      <c r="X146" s="21">
        <f t="shared" si="7"/>
        <v>1260</v>
      </c>
      <c r="Y146" s="23">
        <f t="shared" si="6"/>
        <v>2.9667400000000002</v>
      </c>
    </row>
    <row r="147" spans="24:25" x14ac:dyDescent="0.25">
      <c r="X147" s="21">
        <f t="shared" si="7"/>
        <v>1269</v>
      </c>
      <c r="Y147" s="23">
        <f t="shared" si="6"/>
        <v>2.9784310000000001</v>
      </c>
    </row>
    <row r="148" spans="24:25" x14ac:dyDescent="0.25">
      <c r="X148" s="21">
        <f t="shared" si="7"/>
        <v>1278</v>
      </c>
      <c r="Y148" s="23">
        <f t="shared" si="6"/>
        <v>2.9901220000000004</v>
      </c>
    </row>
    <row r="149" spans="24:25" x14ac:dyDescent="0.25">
      <c r="X149" s="21">
        <f t="shared" si="7"/>
        <v>1287</v>
      </c>
      <c r="Y149" s="23">
        <f t="shared" si="6"/>
        <v>3.0018130000000003</v>
      </c>
    </row>
    <row r="150" spans="24:25" x14ac:dyDescent="0.25">
      <c r="X150" s="21">
        <f t="shared" si="7"/>
        <v>1296</v>
      </c>
      <c r="Y150" s="23">
        <f t="shared" si="6"/>
        <v>3.0135040000000002</v>
      </c>
    </row>
    <row r="151" spans="24:25" x14ac:dyDescent="0.25">
      <c r="X151" s="21">
        <f t="shared" si="7"/>
        <v>1305</v>
      </c>
      <c r="Y151" s="23">
        <f t="shared" si="6"/>
        <v>3.0251950000000001</v>
      </c>
    </row>
    <row r="152" spans="24:25" x14ac:dyDescent="0.25">
      <c r="X152" s="21">
        <f t="shared" si="7"/>
        <v>1314</v>
      </c>
      <c r="Y152" s="23">
        <f t="shared" si="6"/>
        <v>3.036886</v>
      </c>
    </row>
    <row r="153" spans="24:25" x14ac:dyDescent="0.25">
      <c r="X153" s="21">
        <f t="shared" si="7"/>
        <v>1323</v>
      </c>
      <c r="Y153" s="23">
        <f t="shared" si="6"/>
        <v>3.0485769999999999</v>
      </c>
    </row>
    <row r="154" spans="24:25" x14ac:dyDescent="0.25">
      <c r="X154" s="21">
        <f t="shared" si="7"/>
        <v>1332</v>
      </c>
      <c r="Y154" s="23">
        <f t="shared" si="6"/>
        <v>3.0602680000000002</v>
      </c>
    </row>
    <row r="155" spans="24:25" x14ac:dyDescent="0.25">
      <c r="X155" s="21">
        <f t="shared" si="7"/>
        <v>1341</v>
      </c>
      <c r="Y155" s="23">
        <f t="shared" si="6"/>
        <v>3.0719590000000001</v>
      </c>
    </row>
    <row r="156" spans="24:25" x14ac:dyDescent="0.25">
      <c r="X156" s="21">
        <f t="shared" si="7"/>
        <v>1350</v>
      </c>
      <c r="Y156" s="23">
        <f t="shared" si="6"/>
        <v>3.08365</v>
      </c>
    </row>
    <row r="157" spans="24:25" x14ac:dyDescent="0.25">
      <c r="X157" s="21">
        <f t="shared" si="7"/>
        <v>1359</v>
      </c>
      <c r="Y157" s="23">
        <f t="shared" si="6"/>
        <v>3.0953410000000003</v>
      </c>
    </row>
    <row r="158" spans="24:25" x14ac:dyDescent="0.25">
      <c r="X158" s="21">
        <f t="shared" si="7"/>
        <v>1368</v>
      </c>
      <c r="Y158" s="23">
        <f t="shared" si="6"/>
        <v>3.1070320000000002</v>
      </c>
    </row>
    <row r="159" spans="24:25" x14ac:dyDescent="0.25">
      <c r="X159" s="21">
        <f t="shared" si="7"/>
        <v>1377</v>
      </c>
      <c r="Y159" s="23">
        <f t="shared" si="6"/>
        <v>3.1187230000000001</v>
      </c>
    </row>
    <row r="160" spans="24:25" x14ac:dyDescent="0.25">
      <c r="X160" s="21">
        <f t="shared" si="7"/>
        <v>1386</v>
      </c>
      <c r="Y160" s="23">
        <f t="shared" si="6"/>
        <v>3.130414</v>
      </c>
    </row>
    <row r="161" spans="24:25" x14ac:dyDescent="0.25">
      <c r="X161" s="21">
        <f t="shared" si="7"/>
        <v>1395</v>
      </c>
      <c r="Y161" s="23">
        <f t="shared" si="6"/>
        <v>3.1421049999999999</v>
      </c>
    </row>
    <row r="162" spans="24:25" x14ac:dyDescent="0.25">
      <c r="X162" s="21">
        <f t="shared" si="7"/>
        <v>1404</v>
      </c>
      <c r="Y162" s="23">
        <f t="shared" si="6"/>
        <v>3.1537959999999998</v>
      </c>
    </row>
    <row r="163" spans="24:25" x14ac:dyDescent="0.25">
      <c r="X163" s="21">
        <f t="shared" si="7"/>
        <v>1413</v>
      </c>
      <c r="Y163" s="23">
        <f t="shared" si="6"/>
        <v>3.1654870000000002</v>
      </c>
    </row>
    <row r="164" spans="24:25" x14ac:dyDescent="0.25">
      <c r="X164" s="21">
        <f t="shared" si="7"/>
        <v>1422</v>
      </c>
      <c r="Y164" s="23">
        <f t="shared" si="6"/>
        <v>3.1771780000000001</v>
      </c>
    </row>
    <row r="165" spans="24:25" x14ac:dyDescent="0.25">
      <c r="X165" s="21">
        <f t="shared" si="7"/>
        <v>1431</v>
      </c>
      <c r="Y165" s="23">
        <f t="shared" si="6"/>
        <v>3.1888690000000004</v>
      </c>
    </row>
    <row r="166" spans="24:25" x14ac:dyDescent="0.25">
      <c r="X166" s="21">
        <f t="shared" si="7"/>
        <v>1440</v>
      </c>
      <c r="Y166" s="23">
        <f t="shared" si="6"/>
        <v>3.2005600000000003</v>
      </c>
    </row>
    <row r="167" spans="24:25" x14ac:dyDescent="0.25">
      <c r="X167" s="21">
        <f t="shared" si="7"/>
        <v>1449</v>
      </c>
      <c r="Y167" s="23">
        <f t="shared" si="6"/>
        <v>3.2122510000000002</v>
      </c>
    </row>
    <row r="168" spans="24:25" x14ac:dyDescent="0.25">
      <c r="X168" s="21">
        <f t="shared" si="7"/>
        <v>1458</v>
      </c>
      <c r="Y168" s="23">
        <f t="shared" si="6"/>
        <v>3.2239420000000001</v>
      </c>
    </row>
    <row r="169" spans="24:25" x14ac:dyDescent="0.25">
      <c r="X169" s="21">
        <f t="shared" si="7"/>
        <v>1467</v>
      </c>
      <c r="Y169" s="23">
        <f t="shared" si="6"/>
        <v>3.235633</v>
      </c>
    </row>
    <row r="170" spans="24:25" x14ac:dyDescent="0.25">
      <c r="X170" s="21">
        <f t="shared" si="7"/>
        <v>1476</v>
      </c>
      <c r="Y170" s="23">
        <f t="shared" si="6"/>
        <v>3.2473239999999999</v>
      </c>
    </row>
    <row r="171" spans="24:25" x14ac:dyDescent="0.25">
      <c r="X171" s="21">
        <f t="shared" si="7"/>
        <v>1485</v>
      </c>
      <c r="Y171" s="23">
        <f t="shared" si="6"/>
        <v>3.2590150000000002</v>
      </c>
    </row>
    <row r="172" spans="24:25" x14ac:dyDescent="0.25">
      <c r="X172" s="21">
        <f t="shared" si="7"/>
        <v>1494</v>
      </c>
      <c r="Y172" s="23">
        <f t="shared" si="6"/>
        <v>3.2707060000000001</v>
      </c>
    </row>
    <row r="173" spans="24:25" x14ac:dyDescent="0.25">
      <c r="X173" s="21">
        <f t="shared" si="7"/>
        <v>1503</v>
      </c>
      <c r="Y173" s="23">
        <f t="shared" si="6"/>
        <v>3.282397</v>
      </c>
    </row>
    <row r="174" spans="24:25" x14ac:dyDescent="0.25">
      <c r="X174" s="21">
        <f t="shared" si="7"/>
        <v>1512</v>
      </c>
      <c r="Y174" s="23">
        <f t="shared" si="6"/>
        <v>3.2940880000000003</v>
      </c>
    </row>
    <row r="175" spans="24:25" x14ac:dyDescent="0.25">
      <c r="X175" s="21">
        <f t="shared" si="7"/>
        <v>1521</v>
      </c>
      <c r="Y175" s="23">
        <f t="shared" si="6"/>
        <v>3.3057790000000002</v>
      </c>
    </row>
    <row r="176" spans="24:25" x14ac:dyDescent="0.25">
      <c r="X176" s="21">
        <f t="shared" si="7"/>
        <v>1530</v>
      </c>
      <c r="Y176" s="23">
        <f t="shared" si="6"/>
        <v>3.3174700000000001</v>
      </c>
    </row>
    <row r="177" spans="24:25" x14ac:dyDescent="0.25">
      <c r="X177" s="21">
        <f t="shared" si="7"/>
        <v>1539</v>
      </c>
      <c r="Y177" s="23">
        <f t="shared" si="6"/>
        <v>3.329161</v>
      </c>
    </row>
    <row r="178" spans="24:25" x14ac:dyDescent="0.25">
      <c r="X178" s="21">
        <f t="shared" si="7"/>
        <v>1548</v>
      </c>
      <c r="Y178" s="23">
        <f t="shared" si="6"/>
        <v>3.3408519999999999</v>
      </c>
    </row>
    <row r="179" spans="24:25" x14ac:dyDescent="0.25">
      <c r="X179" s="21">
        <f t="shared" si="7"/>
        <v>1557</v>
      </c>
      <c r="Y179" s="23">
        <f t="shared" si="6"/>
        <v>3.3525430000000003</v>
      </c>
    </row>
    <row r="180" spans="24:25" x14ac:dyDescent="0.25">
      <c r="X180" s="21">
        <f t="shared" si="7"/>
        <v>1566</v>
      </c>
      <c r="Y180" s="23">
        <f t="shared" si="6"/>
        <v>3.3642340000000002</v>
      </c>
    </row>
    <row r="181" spans="24:25" x14ac:dyDescent="0.25">
      <c r="X181" s="21">
        <f t="shared" si="7"/>
        <v>1575</v>
      </c>
      <c r="Y181" s="23">
        <f t="shared" si="6"/>
        <v>3.3759250000000001</v>
      </c>
    </row>
    <row r="182" spans="24:25" x14ac:dyDescent="0.25">
      <c r="X182" s="21">
        <f t="shared" si="7"/>
        <v>1584</v>
      </c>
      <c r="Y182" s="23">
        <f t="shared" si="6"/>
        <v>3.387616</v>
      </c>
    </row>
    <row r="183" spans="24:25" x14ac:dyDescent="0.25">
      <c r="X183" s="21">
        <f t="shared" si="7"/>
        <v>1593</v>
      </c>
      <c r="Y183" s="23">
        <f t="shared" si="6"/>
        <v>3.3993070000000003</v>
      </c>
    </row>
    <row r="184" spans="24:25" x14ac:dyDescent="0.25">
      <c r="X184" s="21">
        <f t="shared" si="7"/>
        <v>1602</v>
      </c>
      <c r="Y184" s="23">
        <f t="shared" si="6"/>
        <v>3.4109980000000002</v>
      </c>
    </row>
    <row r="185" spans="24:25" x14ac:dyDescent="0.25">
      <c r="X185" s="21">
        <f t="shared" si="7"/>
        <v>1611</v>
      </c>
      <c r="Y185" s="23">
        <f t="shared" si="6"/>
        <v>3.4226890000000001</v>
      </c>
    </row>
    <row r="186" spans="24:25" x14ac:dyDescent="0.25">
      <c r="X186" s="21">
        <f t="shared" si="7"/>
        <v>1620</v>
      </c>
      <c r="Y186" s="23">
        <f t="shared" si="6"/>
        <v>3.43438</v>
      </c>
    </row>
    <row r="187" spans="24:25" x14ac:dyDescent="0.25">
      <c r="X187" s="21">
        <f t="shared" si="7"/>
        <v>1629</v>
      </c>
      <c r="Y187" s="23">
        <f t="shared" si="6"/>
        <v>3.4460710000000003</v>
      </c>
    </row>
    <row r="188" spans="24:25" x14ac:dyDescent="0.25">
      <c r="X188" s="21">
        <f t="shared" si="7"/>
        <v>1638</v>
      </c>
      <c r="Y188" s="23">
        <f t="shared" si="6"/>
        <v>3.4577620000000002</v>
      </c>
    </row>
    <row r="189" spans="24:25" x14ac:dyDescent="0.25">
      <c r="X189" s="21">
        <f t="shared" si="7"/>
        <v>1647</v>
      </c>
      <c r="Y189" s="23">
        <f t="shared" si="6"/>
        <v>3.4694530000000001</v>
      </c>
    </row>
    <row r="190" spans="24:25" x14ac:dyDescent="0.25">
      <c r="X190" s="21">
        <f t="shared" si="7"/>
        <v>1656</v>
      </c>
      <c r="Y190" s="23">
        <f t="shared" si="6"/>
        <v>3.481144</v>
      </c>
    </row>
    <row r="191" spans="24:25" x14ac:dyDescent="0.25">
      <c r="X191" s="21">
        <f t="shared" si="7"/>
        <v>1665</v>
      </c>
      <c r="Y191" s="23">
        <f t="shared" si="6"/>
        <v>3.4928349999999999</v>
      </c>
    </row>
    <row r="192" spans="24:25" x14ac:dyDescent="0.25">
      <c r="X192" s="21">
        <f t="shared" si="7"/>
        <v>1674</v>
      </c>
      <c r="Y192" s="23">
        <f t="shared" si="6"/>
        <v>3.5045260000000003</v>
      </c>
    </row>
    <row r="193" spans="24:25" x14ac:dyDescent="0.25">
      <c r="X193" s="21">
        <f t="shared" si="7"/>
        <v>1683</v>
      </c>
      <c r="Y193" s="23">
        <f t="shared" si="6"/>
        <v>3.5162170000000001</v>
      </c>
    </row>
    <row r="194" spans="24:25" x14ac:dyDescent="0.25">
      <c r="X194" s="21">
        <f t="shared" si="7"/>
        <v>1692</v>
      </c>
      <c r="Y194" s="23">
        <f t="shared" si="6"/>
        <v>3.527908</v>
      </c>
    </row>
    <row r="195" spans="24:25" x14ac:dyDescent="0.25">
      <c r="X195" s="21">
        <f t="shared" si="7"/>
        <v>1701</v>
      </c>
      <c r="Y195" s="23">
        <f t="shared" si="6"/>
        <v>3.5395989999999999</v>
      </c>
    </row>
    <row r="196" spans="24:25" x14ac:dyDescent="0.25">
      <c r="X196" s="21">
        <f t="shared" si="7"/>
        <v>1710</v>
      </c>
      <c r="Y196" s="23">
        <f t="shared" si="6"/>
        <v>3.5512900000000003</v>
      </c>
    </row>
    <row r="197" spans="24:25" x14ac:dyDescent="0.25">
      <c r="X197" s="21">
        <f t="shared" si="7"/>
        <v>1719</v>
      </c>
      <c r="Y197" s="23">
        <f t="shared" si="6"/>
        <v>3.5629810000000002</v>
      </c>
    </row>
    <row r="198" spans="24:25" x14ac:dyDescent="0.25">
      <c r="X198" s="21">
        <f t="shared" si="7"/>
        <v>1728</v>
      </c>
      <c r="Y198" s="23">
        <f t="shared" ref="Y198:Y261" si="8">IF($K$24&gt;0,IF(X198&lt;$K$21,$K$20*X198,IF(X198&lt;$K$24,($K$22*X198)+$K$23,($K$25*X198)+$K$26)),IF(X198&lt;$K$21,$K$20*X198,($K$22*X198)+$K$23))</f>
        <v>3.5746720000000001</v>
      </c>
    </row>
    <row r="199" spans="24:25" x14ac:dyDescent="0.25">
      <c r="X199" s="21">
        <f t="shared" ref="X199:X262" si="9">X198+$AC$5</f>
        <v>1737</v>
      </c>
      <c r="Y199" s="23">
        <f t="shared" si="8"/>
        <v>3.586363</v>
      </c>
    </row>
    <row r="200" spans="24:25" x14ac:dyDescent="0.25">
      <c r="X200" s="21">
        <f t="shared" si="9"/>
        <v>1746</v>
      </c>
      <c r="Y200" s="23">
        <f t="shared" si="8"/>
        <v>3.5980540000000003</v>
      </c>
    </row>
    <row r="201" spans="24:25" x14ac:dyDescent="0.25">
      <c r="X201" s="21">
        <f t="shared" si="9"/>
        <v>1755</v>
      </c>
      <c r="Y201" s="23">
        <f t="shared" si="8"/>
        <v>3.6097450000000002</v>
      </c>
    </row>
    <row r="202" spans="24:25" x14ac:dyDescent="0.25">
      <c r="X202" s="21">
        <f t="shared" si="9"/>
        <v>1764</v>
      </c>
      <c r="Y202" s="23">
        <f t="shared" si="8"/>
        <v>3.6214360000000001</v>
      </c>
    </row>
    <row r="203" spans="24:25" x14ac:dyDescent="0.25">
      <c r="X203" s="21">
        <f t="shared" si="9"/>
        <v>1773</v>
      </c>
      <c r="Y203" s="23">
        <f t="shared" si="8"/>
        <v>3.633127</v>
      </c>
    </row>
    <row r="204" spans="24:25" x14ac:dyDescent="0.25">
      <c r="X204" s="21">
        <f t="shared" si="9"/>
        <v>1782</v>
      </c>
      <c r="Y204" s="23">
        <f t="shared" si="8"/>
        <v>3.6448180000000003</v>
      </c>
    </row>
    <row r="205" spans="24:25" x14ac:dyDescent="0.25">
      <c r="X205" s="21">
        <f t="shared" si="9"/>
        <v>1791</v>
      </c>
      <c r="Y205" s="23">
        <f t="shared" si="8"/>
        <v>3.6565090000000002</v>
      </c>
    </row>
    <row r="206" spans="24:25" x14ac:dyDescent="0.25">
      <c r="X206" s="21">
        <f t="shared" si="9"/>
        <v>1800</v>
      </c>
      <c r="Y206" s="23">
        <f t="shared" si="8"/>
        <v>3.6682000000000001</v>
      </c>
    </row>
    <row r="207" spans="24:25" x14ac:dyDescent="0.25">
      <c r="X207" s="21">
        <f t="shared" si="9"/>
        <v>1809</v>
      </c>
      <c r="Y207" s="23">
        <f t="shared" si="8"/>
        <v>3.679891</v>
      </c>
    </row>
    <row r="208" spans="24:25" x14ac:dyDescent="0.25">
      <c r="X208" s="21">
        <f t="shared" si="9"/>
        <v>1818</v>
      </c>
      <c r="Y208" s="23">
        <f t="shared" si="8"/>
        <v>3.6915819999999999</v>
      </c>
    </row>
    <row r="209" spans="24:25" x14ac:dyDescent="0.25">
      <c r="X209" s="21">
        <f t="shared" si="9"/>
        <v>1827</v>
      </c>
      <c r="Y209" s="23">
        <f t="shared" si="8"/>
        <v>3.7032730000000003</v>
      </c>
    </row>
    <row r="210" spans="24:25" x14ac:dyDescent="0.25">
      <c r="X210" s="21">
        <f t="shared" si="9"/>
        <v>1836</v>
      </c>
      <c r="Y210" s="23">
        <f t="shared" si="8"/>
        <v>3.7149640000000002</v>
      </c>
    </row>
    <row r="211" spans="24:25" x14ac:dyDescent="0.25">
      <c r="X211" s="21">
        <f t="shared" si="9"/>
        <v>1845</v>
      </c>
      <c r="Y211" s="23">
        <f t="shared" si="8"/>
        <v>3.7266550000000001</v>
      </c>
    </row>
    <row r="212" spans="24:25" x14ac:dyDescent="0.25">
      <c r="X212" s="21">
        <f t="shared" si="9"/>
        <v>1854</v>
      </c>
      <c r="Y212" s="23">
        <f t="shared" si="8"/>
        <v>3.7383459999999999</v>
      </c>
    </row>
    <row r="213" spans="24:25" x14ac:dyDescent="0.25">
      <c r="X213" s="21">
        <f t="shared" si="9"/>
        <v>1863</v>
      </c>
      <c r="Y213" s="23">
        <f t="shared" si="8"/>
        <v>3.7500370000000003</v>
      </c>
    </row>
    <row r="214" spans="24:25" x14ac:dyDescent="0.25">
      <c r="X214" s="21">
        <f t="shared" si="9"/>
        <v>1872</v>
      </c>
      <c r="Y214" s="23">
        <f t="shared" si="8"/>
        <v>3.7617280000000002</v>
      </c>
    </row>
    <row r="215" spans="24:25" x14ac:dyDescent="0.25">
      <c r="X215" s="21">
        <f t="shared" si="9"/>
        <v>1881</v>
      </c>
      <c r="Y215" s="23">
        <f t="shared" si="8"/>
        <v>3.7734190000000001</v>
      </c>
    </row>
    <row r="216" spans="24:25" x14ac:dyDescent="0.25">
      <c r="X216" s="21">
        <f t="shared" si="9"/>
        <v>1890</v>
      </c>
      <c r="Y216" s="23">
        <f t="shared" si="8"/>
        <v>3.78511</v>
      </c>
    </row>
    <row r="217" spans="24:25" x14ac:dyDescent="0.25">
      <c r="X217" s="21">
        <f t="shared" si="9"/>
        <v>1899</v>
      </c>
      <c r="Y217" s="23">
        <f t="shared" si="8"/>
        <v>3.7968010000000003</v>
      </c>
    </row>
    <row r="218" spans="24:25" x14ac:dyDescent="0.25">
      <c r="X218" s="21">
        <f t="shared" si="9"/>
        <v>1908</v>
      </c>
      <c r="Y218" s="23">
        <f t="shared" si="8"/>
        <v>3.8084920000000002</v>
      </c>
    </row>
    <row r="219" spans="24:25" x14ac:dyDescent="0.25">
      <c r="X219" s="21">
        <f t="shared" si="9"/>
        <v>1917</v>
      </c>
      <c r="Y219" s="23">
        <f t="shared" si="8"/>
        <v>3.8201830000000001</v>
      </c>
    </row>
    <row r="220" spans="24:25" x14ac:dyDescent="0.25">
      <c r="X220" s="21">
        <f t="shared" si="9"/>
        <v>1926</v>
      </c>
      <c r="Y220" s="23">
        <f t="shared" si="8"/>
        <v>3.831874</v>
      </c>
    </row>
    <row r="221" spans="24:25" x14ac:dyDescent="0.25">
      <c r="X221" s="21">
        <f t="shared" si="9"/>
        <v>1935</v>
      </c>
      <c r="Y221" s="23">
        <f t="shared" si="8"/>
        <v>3.8435649999999999</v>
      </c>
    </row>
    <row r="222" spans="24:25" x14ac:dyDescent="0.25">
      <c r="X222" s="21">
        <f t="shared" si="9"/>
        <v>1944</v>
      </c>
      <c r="Y222" s="23">
        <f t="shared" si="8"/>
        <v>3.8552560000000002</v>
      </c>
    </row>
    <row r="223" spans="24:25" x14ac:dyDescent="0.25">
      <c r="X223" s="21">
        <f t="shared" si="9"/>
        <v>1953</v>
      </c>
      <c r="Y223" s="23">
        <f t="shared" si="8"/>
        <v>3.8669470000000001</v>
      </c>
    </row>
    <row r="224" spans="24:25" x14ac:dyDescent="0.25">
      <c r="X224" s="21">
        <f t="shared" si="9"/>
        <v>1962</v>
      </c>
      <c r="Y224" s="23">
        <f t="shared" si="8"/>
        <v>3.878638</v>
      </c>
    </row>
    <row r="225" spans="24:25" x14ac:dyDescent="0.25">
      <c r="X225" s="21">
        <f t="shared" si="9"/>
        <v>1971</v>
      </c>
      <c r="Y225" s="23">
        <f t="shared" si="8"/>
        <v>3.8903289999999999</v>
      </c>
    </row>
    <row r="226" spans="24:25" x14ac:dyDescent="0.25">
      <c r="X226" s="21">
        <f t="shared" si="9"/>
        <v>1980</v>
      </c>
      <c r="Y226" s="23">
        <f t="shared" si="8"/>
        <v>3.9020200000000003</v>
      </c>
    </row>
    <row r="227" spans="24:25" x14ac:dyDescent="0.25">
      <c r="X227" s="21">
        <f t="shared" si="9"/>
        <v>1989</v>
      </c>
      <c r="Y227" s="23">
        <f t="shared" si="8"/>
        <v>3.9137110000000002</v>
      </c>
    </row>
    <row r="228" spans="24:25" x14ac:dyDescent="0.25">
      <c r="X228" s="21">
        <f t="shared" si="9"/>
        <v>1998</v>
      </c>
      <c r="Y228" s="23">
        <f t="shared" si="8"/>
        <v>3.9254020000000001</v>
      </c>
    </row>
    <row r="229" spans="24:25" x14ac:dyDescent="0.25">
      <c r="X229" s="21">
        <f t="shared" si="9"/>
        <v>2007</v>
      </c>
      <c r="Y229" s="23">
        <f t="shared" si="8"/>
        <v>3.937093</v>
      </c>
    </row>
    <row r="230" spans="24:25" x14ac:dyDescent="0.25">
      <c r="X230" s="21">
        <f t="shared" si="9"/>
        <v>2016</v>
      </c>
      <c r="Y230" s="23">
        <f t="shared" si="8"/>
        <v>3.9487840000000003</v>
      </c>
    </row>
    <row r="231" spans="24:25" x14ac:dyDescent="0.25">
      <c r="X231" s="21">
        <f t="shared" si="9"/>
        <v>2025</v>
      </c>
      <c r="Y231" s="23">
        <f t="shared" si="8"/>
        <v>3.9604750000000002</v>
      </c>
    </row>
    <row r="232" spans="24:25" x14ac:dyDescent="0.25">
      <c r="X232" s="21">
        <f t="shared" si="9"/>
        <v>2034</v>
      </c>
      <c r="Y232" s="23">
        <f t="shared" si="8"/>
        <v>3.9721660000000001</v>
      </c>
    </row>
    <row r="233" spans="24:25" x14ac:dyDescent="0.25">
      <c r="X233" s="21">
        <f t="shared" si="9"/>
        <v>2043</v>
      </c>
      <c r="Y233" s="23">
        <f t="shared" si="8"/>
        <v>3.983857</v>
      </c>
    </row>
    <row r="234" spans="24:25" x14ac:dyDescent="0.25">
      <c r="X234" s="21">
        <f t="shared" si="9"/>
        <v>2052</v>
      </c>
      <c r="Y234" s="23">
        <f t="shared" si="8"/>
        <v>3.9955480000000003</v>
      </c>
    </row>
    <row r="235" spans="24:25" x14ac:dyDescent="0.25">
      <c r="X235" s="21">
        <f t="shared" si="9"/>
        <v>2061</v>
      </c>
      <c r="Y235" s="23">
        <f t="shared" si="8"/>
        <v>4.0072390000000002</v>
      </c>
    </row>
    <row r="236" spans="24:25" x14ac:dyDescent="0.25">
      <c r="X236" s="21">
        <f t="shared" si="9"/>
        <v>2070</v>
      </c>
      <c r="Y236" s="23">
        <f t="shared" si="8"/>
        <v>4.0189300000000001</v>
      </c>
    </row>
    <row r="237" spans="24:25" x14ac:dyDescent="0.25">
      <c r="X237" s="21">
        <f t="shared" si="9"/>
        <v>2079</v>
      </c>
      <c r="Y237" s="23">
        <f t="shared" si="8"/>
        <v>4.030621</v>
      </c>
    </row>
    <row r="238" spans="24:25" x14ac:dyDescent="0.25">
      <c r="X238" s="21">
        <f t="shared" si="9"/>
        <v>2088</v>
      </c>
      <c r="Y238" s="23">
        <f t="shared" si="8"/>
        <v>4.0423119999999999</v>
      </c>
    </row>
    <row r="239" spans="24:25" x14ac:dyDescent="0.25">
      <c r="X239" s="21">
        <f t="shared" si="9"/>
        <v>2097</v>
      </c>
      <c r="Y239" s="23">
        <f t="shared" si="8"/>
        <v>4.0540029999999998</v>
      </c>
    </row>
    <row r="240" spans="24:25" x14ac:dyDescent="0.25">
      <c r="X240" s="21">
        <f t="shared" si="9"/>
        <v>2106</v>
      </c>
      <c r="Y240" s="23">
        <f t="shared" si="8"/>
        <v>4.0656940000000006</v>
      </c>
    </row>
    <row r="241" spans="24:25" x14ac:dyDescent="0.25">
      <c r="X241" s="21">
        <f t="shared" si="9"/>
        <v>2115</v>
      </c>
      <c r="Y241" s="23">
        <f t="shared" si="8"/>
        <v>4.0773849999999996</v>
      </c>
    </row>
    <row r="242" spans="24:25" x14ac:dyDescent="0.25">
      <c r="X242" s="21">
        <f t="shared" si="9"/>
        <v>2124</v>
      </c>
      <c r="Y242" s="23">
        <f t="shared" si="8"/>
        <v>4.0890760000000004</v>
      </c>
    </row>
    <row r="243" spans="24:25" x14ac:dyDescent="0.25">
      <c r="X243" s="21">
        <f t="shared" si="9"/>
        <v>2133</v>
      </c>
      <c r="Y243" s="23">
        <f t="shared" si="8"/>
        <v>4.1007670000000003</v>
      </c>
    </row>
    <row r="244" spans="24:25" x14ac:dyDescent="0.25">
      <c r="X244" s="21">
        <f t="shared" si="9"/>
        <v>2142</v>
      </c>
      <c r="Y244" s="23">
        <f t="shared" si="8"/>
        <v>4.1124580000000002</v>
      </c>
    </row>
    <row r="245" spans="24:25" x14ac:dyDescent="0.25">
      <c r="X245" s="21">
        <f t="shared" si="9"/>
        <v>2151</v>
      </c>
      <c r="Y245" s="23">
        <f t="shared" si="8"/>
        <v>4.1241490000000001</v>
      </c>
    </row>
    <row r="246" spans="24:25" x14ac:dyDescent="0.25">
      <c r="X246" s="21">
        <f t="shared" si="9"/>
        <v>2160</v>
      </c>
      <c r="Y246" s="23">
        <f t="shared" si="8"/>
        <v>4.13584</v>
      </c>
    </row>
    <row r="247" spans="24:25" x14ac:dyDescent="0.25">
      <c r="X247" s="21">
        <f t="shared" si="9"/>
        <v>2169</v>
      </c>
      <c r="Y247" s="23">
        <f t="shared" si="8"/>
        <v>4.1475310000000007</v>
      </c>
    </row>
    <row r="248" spans="24:25" x14ac:dyDescent="0.25">
      <c r="X248" s="21">
        <f t="shared" si="9"/>
        <v>2178</v>
      </c>
      <c r="Y248" s="23">
        <f t="shared" si="8"/>
        <v>4.1592219999999998</v>
      </c>
    </row>
    <row r="249" spans="24:25" x14ac:dyDescent="0.25">
      <c r="X249" s="21">
        <f t="shared" si="9"/>
        <v>2187</v>
      </c>
      <c r="Y249" s="23">
        <f t="shared" si="8"/>
        <v>4.1709130000000005</v>
      </c>
    </row>
    <row r="250" spans="24:25" x14ac:dyDescent="0.25">
      <c r="X250" s="21">
        <f t="shared" si="9"/>
        <v>2196</v>
      </c>
      <c r="Y250" s="23">
        <f t="shared" si="8"/>
        <v>4.1826039999999995</v>
      </c>
    </row>
    <row r="251" spans="24:25" x14ac:dyDescent="0.25">
      <c r="X251" s="21">
        <f t="shared" si="9"/>
        <v>2205</v>
      </c>
      <c r="Y251" s="23">
        <f t="shared" si="8"/>
        <v>4.1942950000000003</v>
      </c>
    </row>
    <row r="252" spans="24:25" x14ac:dyDescent="0.25">
      <c r="X252" s="21">
        <f t="shared" si="9"/>
        <v>2214</v>
      </c>
      <c r="Y252" s="23">
        <f t="shared" si="8"/>
        <v>4.2059860000000002</v>
      </c>
    </row>
    <row r="253" spans="24:25" x14ac:dyDescent="0.25">
      <c r="X253" s="21">
        <f t="shared" si="9"/>
        <v>2223</v>
      </c>
      <c r="Y253" s="23">
        <f t="shared" si="8"/>
        <v>4.2176770000000001</v>
      </c>
    </row>
    <row r="254" spans="24:25" x14ac:dyDescent="0.25">
      <c r="X254" s="21">
        <f t="shared" si="9"/>
        <v>2232</v>
      </c>
      <c r="Y254" s="23">
        <f t="shared" si="8"/>
        <v>4.229368</v>
      </c>
    </row>
    <row r="255" spans="24:25" x14ac:dyDescent="0.25">
      <c r="X255" s="21">
        <f t="shared" si="9"/>
        <v>2241</v>
      </c>
      <c r="Y255" s="23">
        <f t="shared" si="8"/>
        <v>4.2410589999999999</v>
      </c>
    </row>
    <row r="256" spans="24:25" x14ac:dyDescent="0.25">
      <c r="X256" s="21">
        <f t="shared" si="9"/>
        <v>2250</v>
      </c>
      <c r="Y256" s="23">
        <f t="shared" si="8"/>
        <v>4.2527500000000007</v>
      </c>
    </row>
    <row r="257" spans="24:25" x14ac:dyDescent="0.25">
      <c r="X257" s="21">
        <f t="shared" si="9"/>
        <v>2259</v>
      </c>
      <c r="Y257" s="23">
        <f t="shared" si="8"/>
        <v>4.2644409999999997</v>
      </c>
    </row>
    <row r="258" spans="24:25" x14ac:dyDescent="0.25">
      <c r="X258" s="21">
        <f t="shared" si="9"/>
        <v>2268</v>
      </c>
      <c r="Y258" s="23">
        <f t="shared" si="8"/>
        <v>4.2761320000000005</v>
      </c>
    </row>
    <row r="259" spans="24:25" x14ac:dyDescent="0.25">
      <c r="X259" s="21">
        <f t="shared" si="9"/>
        <v>2277</v>
      </c>
      <c r="Y259" s="23">
        <f t="shared" si="8"/>
        <v>4.2878229999999995</v>
      </c>
    </row>
    <row r="260" spans="24:25" x14ac:dyDescent="0.25">
      <c r="X260" s="21">
        <f t="shared" si="9"/>
        <v>2286</v>
      </c>
      <c r="Y260" s="23">
        <f t="shared" si="8"/>
        <v>4.2995140000000003</v>
      </c>
    </row>
    <row r="261" spans="24:25" x14ac:dyDescent="0.25">
      <c r="X261" s="21">
        <f t="shared" si="9"/>
        <v>2295</v>
      </c>
      <c r="Y261" s="23">
        <f t="shared" si="8"/>
        <v>4.3112050000000002</v>
      </c>
    </row>
    <row r="262" spans="24:25" x14ac:dyDescent="0.25">
      <c r="X262" s="21">
        <f t="shared" si="9"/>
        <v>2304</v>
      </c>
      <c r="Y262" s="23">
        <f t="shared" ref="Y262:Y325" si="10">IF($K$24&gt;0,IF(X262&lt;$K$21,$K$20*X262,IF(X262&lt;$K$24,($K$22*X262)+$K$23,($K$25*X262)+$K$26)),IF(X262&lt;$K$21,$K$20*X262,($K$22*X262)+$K$23))</f>
        <v>4.3228960000000001</v>
      </c>
    </row>
    <row r="263" spans="24:25" x14ac:dyDescent="0.25">
      <c r="X263" s="21">
        <f t="shared" ref="X263:X326" si="11">X262+$AC$5</f>
        <v>2313</v>
      </c>
      <c r="Y263" s="23">
        <f t="shared" si="10"/>
        <v>4.334587</v>
      </c>
    </row>
    <row r="264" spans="24:25" x14ac:dyDescent="0.25">
      <c r="X264" s="21">
        <f t="shared" si="11"/>
        <v>2322</v>
      </c>
      <c r="Y264" s="23">
        <f t="shared" si="10"/>
        <v>4.3462779999999999</v>
      </c>
    </row>
    <row r="265" spans="24:25" x14ac:dyDescent="0.25">
      <c r="X265" s="21">
        <f t="shared" si="11"/>
        <v>2331</v>
      </c>
      <c r="Y265" s="23">
        <f t="shared" si="10"/>
        <v>4.3579690000000006</v>
      </c>
    </row>
    <row r="266" spans="24:25" x14ac:dyDescent="0.25">
      <c r="X266" s="21">
        <f t="shared" si="11"/>
        <v>2340</v>
      </c>
      <c r="Y266" s="23">
        <f t="shared" si="10"/>
        <v>4.3696599999999997</v>
      </c>
    </row>
    <row r="267" spans="24:25" x14ac:dyDescent="0.25">
      <c r="X267" s="21">
        <f t="shared" si="11"/>
        <v>2349</v>
      </c>
      <c r="Y267" s="23">
        <f t="shared" si="10"/>
        <v>4.3813510000000004</v>
      </c>
    </row>
    <row r="268" spans="24:25" x14ac:dyDescent="0.25">
      <c r="X268" s="21">
        <f t="shared" si="11"/>
        <v>2358</v>
      </c>
      <c r="Y268" s="23">
        <f t="shared" si="10"/>
        <v>4.3930420000000003</v>
      </c>
    </row>
    <row r="269" spans="24:25" x14ac:dyDescent="0.25">
      <c r="X269" s="21">
        <f t="shared" si="11"/>
        <v>2367</v>
      </c>
      <c r="Y269" s="23">
        <f t="shared" si="10"/>
        <v>4.4047330000000002</v>
      </c>
    </row>
    <row r="270" spans="24:25" x14ac:dyDescent="0.25">
      <c r="X270" s="21">
        <f t="shared" si="11"/>
        <v>2376</v>
      </c>
      <c r="Y270" s="23">
        <f t="shared" si="10"/>
        <v>4.4164240000000001</v>
      </c>
    </row>
    <row r="271" spans="24:25" x14ac:dyDescent="0.25">
      <c r="X271" s="21">
        <f t="shared" si="11"/>
        <v>2385</v>
      </c>
      <c r="Y271" s="23">
        <f t="shared" si="10"/>
        <v>4.428115</v>
      </c>
    </row>
    <row r="272" spans="24:25" x14ac:dyDescent="0.25">
      <c r="X272" s="21">
        <f t="shared" si="11"/>
        <v>2394</v>
      </c>
      <c r="Y272" s="23">
        <f t="shared" si="10"/>
        <v>4.4398059999999999</v>
      </c>
    </row>
    <row r="273" spans="24:25" x14ac:dyDescent="0.25">
      <c r="X273" s="21">
        <f t="shared" si="11"/>
        <v>2403</v>
      </c>
      <c r="Y273" s="23">
        <f t="shared" si="10"/>
        <v>4.4514969999999998</v>
      </c>
    </row>
    <row r="274" spans="24:25" x14ac:dyDescent="0.25">
      <c r="X274" s="21">
        <f t="shared" si="11"/>
        <v>2412</v>
      </c>
      <c r="Y274" s="23">
        <f t="shared" si="10"/>
        <v>4.4631880000000006</v>
      </c>
    </row>
    <row r="275" spans="24:25" x14ac:dyDescent="0.25">
      <c r="X275" s="21">
        <f t="shared" si="11"/>
        <v>2421</v>
      </c>
      <c r="Y275" s="23">
        <f t="shared" si="10"/>
        <v>4.4748789999999996</v>
      </c>
    </row>
    <row r="276" spans="24:25" x14ac:dyDescent="0.25">
      <c r="X276" s="21">
        <f t="shared" si="11"/>
        <v>2430</v>
      </c>
      <c r="Y276" s="23">
        <f t="shared" si="10"/>
        <v>4.4865700000000004</v>
      </c>
    </row>
    <row r="277" spans="24:25" x14ac:dyDescent="0.25">
      <c r="X277" s="21">
        <f t="shared" si="11"/>
        <v>2439</v>
      </c>
      <c r="Y277" s="23">
        <f t="shared" si="10"/>
        <v>4.4982610000000003</v>
      </c>
    </row>
    <row r="278" spans="24:25" x14ac:dyDescent="0.25">
      <c r="X278" s="21">
        <f t="shared" si="11"/>
        <v>2448</v>
      </c>
      <c r="Y278" s="23">
        <f t="shared" si="10"/>
        <v>4.5099520000000002</v>
      </c>
    </row>
    <row r="279" spans="24:25" x14ac:dyDescent="0.25">
      <c r="X279" s="21">
        <f t="shared" si="11"/>
        <v>2457</v>
      </c>
      <c r="Y279" s="23">
        <f t="shared" si="10"/>
        <v>4.5216430000000001</v>
      </c>
    </row>
    <row r="280" spans="24:25" x14ac:dyDescent="0.25">
      <c r="X280" s="21">
        <f t="shared" si="11"/>
        <v>2466</v>
      </c>
      <c r="Y280" s="23">
        <f t="shared" si="10"/>
        <v>4.533334</v>
      </c>
    </row>
    <row r="281" spans="24:25" x14ac:dyDescent="0.25">
      <c r="X281" s="21">
        <f t="shared" si="11"/>
        <v>2475</v>
      </c>
      <c r="Y281" s="23">
        <f t="shared" si="10"/>
        <v>4.5450250000000008</v>
      </c>
    </row>
    <row r="282" spans="24:25" x14ac:dyDescent="0.25">
      <c r="X282" s="21">
        <f t="shared" si="11"/>
        <v>2484</v>
      </c>
      <c r="Y282" s="23">
        <f t="shared" si="10"/>
        <v>4.5567159999999998</v>
      </c>
    </row>
    <row r="283" spans="24:25" x14ac:dyDescent="0.25">
      <c r="X283" s="21">
        <f t="shared" si="11"/>
        <v>2493</v>
      </c>
      <c r="Y283" s="23">
        <f t="shared" si="10"/>
        <v>4.5684070000000006</v>
      </c>
    </row>
    <row r="284" spans="24:25" x14ac:dyDescent="0.25">
      <c r="X284" s="21">
        <f t="shared" si="11"/>
        <v>2502</v>
      </c>
      <c r="Y284" s="23">
        <f t="shared" si="10"/>
        <v>4.5800979999999996</v>
      </c>
    </row>
    <row r="285" spans="24:25" x14ac:dyDescent="0.25">
      <c r="X285" s="21">
        <f t="shared" si="11"/>
        <v>2511</v>
      </c>
      <c r="Y285" s="23">
        <f t="shared" si="10"/>
        <v>4.5917890000000003</v>
      </c>
    </row>
    <row r="286" spans="24:25" x14ac:dyDescent="0.25">
      <c r="X286" s="21">
        <f t="shared" si="11"/>
        <v>2520</v>
      </c>
      <c r="Y286" s="23">
        <f t="shared" si="10"/>
        <v>4.6034800000000002</v>
      </c>
    </row>
    <row r="287" spans="24:25" x14ac:dyDescent="0.25">
      <c r="X287" s="21">
        <f t="shared" si="11"/>
        <v>2529</v>
      </c>
      <c r="Y287" s="23">
        <f t="shared" si="10"/>
        <v>4.6151710000000001</v>
      </c>
    </row>
    <row r="288" spans="24:25" x14ac:dyDescent="0.25">
      <c r="X288" s="21">
        <f t="shared" si="11"/>
        <v>2538</v>
      </c>
      <c r="Y288" s="23">
        <f t="shared" si="10"/>
        <v>4.626862</v>
      </c>
    </row>
    <row r="289" spans="24:25" x14ac:dyDescent="0.25">
      <c r="X289" s="21">
        <f t="shared" si="11"/>
        <v>2547</v>
      </c>
      <c r="Y289" s="23">
        <f t="shared" si="10"/>
        <v>4.6385529999999999</v>
      </c>
    </row>
    <row r="290" spans="24:25" x14ac:dyDescent="0.25">
      <c r="X290" s="21">
        <f t="shared" si="11"/>
        <v>2556</v>
      </c>
      <c r="Y290" s="23">
        <f t="shared" si="10"/>
        <v>4.6502440000000007</v>
      </c>
    </row>
    <row r="291" spans="24:25" x14ac:dyDescent="0.25">
      <c r="X291" s="21">
        <f t="shared" si="11"/>
        <v>2565</v>
      </c>
      <c r="Y291" s="23">
        <f t="shared" si="10"/>
        <v>4.6619349999999997</v>
      </c>
    </row>
    <row r="292" spans="24:25" x14ac:dyDescent="0.25">
      <c r="X292" s="21">
        <f t="shared" si="11"/>
        <v>2574</v>
      </c>
      <c r="Y292" s="23">
        <f t="shared" si="10"/>
        <v>4.6736260000000005</v>
      </c>
    </row>
    <row r="293" spans="24:25" x14ac:dyDescent="0.25">
      <c r="X293" s="21">
        <f t="shared" si="11"/>
        <v>2583</v>
      </c>
      <c r="Y293" s="23">
        <f t="shared" si="10"/>
        <v>4.6853169999999995</v>
      </c>
    </row>
    <row r="294" spans="24:25" x14ac:dyDescent="0.25">
      <c r="X294" s="21">
        <f t="shared" si="11"/>
        <v>2592</v>
      </c>
      <c r="Y294" s="23">
        <f t="shared" si="10"/>
        <v>4.6970080000000003</v>
      </c>
    </row>
    <row r="295" spans="24:25" x14ac:dyDescent="0.25">
      <c r="X295" s="21">
        <f t="shared" si="11"/>
        <v>2601</v>
      </c>
      <c r="Y295" s="23">
        <f t="shared" si="10"/>
        <v>4.7086990000000002</v>
      </c>
    </row>
    <row r="296" spans="24:25" x14ac:dyDescent="0.25">
      <c r="X296" s="21">
        <f t="shared" si="11"/>
        <v>2610</v>
      </c>
      <c r="Y296" s="23">
        <f t="shared" si="10"/>
        <v>4.7203900000000001</v>
      </c>
    </row>
    <row r="297" spans="24:25" x14ac:dyDescent="0.25">
      <c r="X297" s="21">
        <f t="shared" si="11"/>
        <v>2619</v>
      </c>
      <c r="Y297" s="23">
        <f t="shared" si="10"/>
        <v>4.732081</v>
      </c>
    </row>
    <row r="298" spans="24:25" x14ac:dyDescent="0.25">
      <c r="X298" s="21">
        <f t="shared" si="11"/>
        <v>2628</v>
      </c>
      <c r="Y298" s="23">
        <f t="shared" si="10"/>
        <v>4.7437719999999999</v>
      </c>
    </row>
    <row r="299" spans="24:25" x14ac:dyDescent="0.25">
      <c r="X299" s="21">
        <f t="shared" si="11"/>
        <v>2637</v>
      </c>
      <c r="Y299" s="23">
        <f t="shared" si="10"/>
        <v>4.7554630000000007</v>
      </c>
    </row>
    <row r="300" spans="24:25" x14ac:dyDescent="0.25">
      <c r="X300" s="21">
        <f t="shared" si="11"/>
        <v>2646</v>
      </c>
      <c r="Y300" s="23">
        <f t="shared" si="10"/>
        <v>4.7671539999999997</v>
      </c>
    </row>
    <row r="301" spans="24:25" x14ac:dyDescent="0.25">
      <c r="X301" s="21">
        <f t="shared" si="11"/>
        <v>2655</v>
      </c>
      <c r="Y301" s="23">
        <f t="shared" si="10"/>
        <v>4.7788450000000005</v>
      </c>
    </row>
    <row r="302" spans="24:25" x14ac:dyDescent="0.25">
      <c r="X302" s="21">
        <f t="shared" si="11"/>
        <v>2664</v>
      </c>
      <c r="Y302" s="23">
        <f t="shared" si="10"/>
        <v>4.7905360000000003</v>
      </c>
    </row>
    <row r="303" spans="24:25" x14ac:dyDescent="0.25">
      <c r="X303" s="21">
        <f t="shared" si="11"/>
        <v>2673</v>
      </c>
      <c r="Y303" s="23">
        <f t="shared" si="10"/>
        <v>4.8022270000000002</v>
      </c>
    </row>
    <row r="304" spans="24:25" x14ac:dyDescent="0.25">
      <c r="X304" s="21">
        <f t="shared" si="11"/>
        <v>2682</v>
      </c>
      <c r="Y304" s="23">
        <f t="shared" si="10"/>
        <v>4.8139180000000001</v>
      </c>
    </row>
    <row r="305" spans="24:25" x14ac:dyDescent="0.25">
      <c r="X305" s="21">
        <f t="shared" si="11"/>
        <v>2691</v>
      </c>
      <c r="Y305" s="23">
        <f t="shared" si="10"/>
        <v>4.825609</v>
      </c>
    </row>
    <row r="306" spans="24:25" x14ac:dyDescent="0.25">
      <c r="X306" s="21">
        <f t="shared" si="11"/>
        <v>2700</v>
      </c>
      <c r="Y306" s="23">
        <f t="shared" si="10"/>
        <v>4.8372999999999999</v>
      </c>
    </row>
    <row r="307" spans="24:25" x14ac:dyDescent="0.25">
      <c r="X307" s="21">
        <f t="shared" si="11"/>
        <v>2709</v>
      </c>
      <c r="Y307" s="23">
        <f t="shared" si="10"/>
        <v>4.8489909999999998</v>
      </c>
    </row>
    <row r="308" spans="24:25" x14ac:dyDescent="0.25">
      <c r="X308" s="21">
        <f t="shared" si="11"/>
        <v>2718</v>
      </c>
      <c r="Y308" s="23">
        <f t="shared" si="10"/>
        <v>4.8606820000000006</v>
      </c>
    </row>
    <row r="309" spans="24:25" x14ac:dyDescent="0.25">
      <c r="X309" s="21">
        <f t="shared" si="11"/>
        <v>2727</v>
      </c>
      <c r="Y309" s="23">
        <f t="shared" si="10"/>
        <v>4.8723729999999996</v>
      </c>
    </row>
    <row r="310" spans="24:25" x14ac:dyDescent="0.25">
      <c r="X310" s="21">
        <f t="shared" si="11"/>
        <v>2736</v>
      </c>
      <c r="Y310" s="23">
        <f t="shared" si="10"/>
        <v>4.8840640000000004</v>
      </c>
    </row>
    <row r="311" spans="24:25" x14ac:dyDescent="0.25">
      <c r="X311" s="21">
        <f t="shared" si="11"/>
        <v>2745</v>
      </c>
      <c r="Y311" s="23">
        <f t="shared" si="10"/>
        <v>4.8957550000000003</v>
      </c>
    </row>
    <row r="312" spans="24:25" x14ac:dyDescent="0.25">
      <c r="X312" s="21">
        <f t="shared" si="11"/>
        <v>2754</v>
      </c>
      <c r="Y312" s="23">
        <f t="shared" si="10"/>
        <v>4.9074460000000002</v>
      </c>
    </row>
    <row r="313" spans="24:25" x14ac:dyDescent="0.25">
      <c r="X313" s="21">
        <f t="shared" si="11"/>
        <v>2763</v>
      </c>
      <c r="Y313" s="23">
        <f t="shared" si="10"/>
        <v>4.9191370000000001</v>
      </c>
    </row>
    <row r="314" spans="24:25" x14ac:dyDescent="0.25">
      <c r="X314" s="21">
        <f t="shared" si="11"/>
        <v>2772</v>
      </c>
      <c r="Y314" s="23">
        <f t="shared" si="10"/>
        <v>4.930828</v>
      </c>
    </row>
    <row r="315" spans="24:25" x14ac:dyDescent="0.25">
      <c r="X315" s="21">
        <f t="shared" si="11"/>
        <v>2781</v>
      </c>
      <c r="Y315" s="23">
        <f t="shared" si="10"/>
        <v>4.9425190000000008</v>
      </c>
    </row>
    <row r="316" spans="24:25" x14ac:dyDescent="0.25">
      <c r="X316" s="21">
        <f t="shared" si="11"/>
        <v>2790</v>
      </c>
      <c r="Y316" s="23">
        <f t="shared" si="10"/>
        <v>4.9542099999999998</v>
      </c>
    </row>
    <row r="317" spans="24:25" x14ac:dyDescent="0.25">
      <c r="X317" s="21">
        <f t="shared" si="11"/>
        <v>2799</v>
      </c>
      <c r="Y317" s="23">
        <f t="shared" si="10"/>
        <v>4.9659010000000006</v>
      </c>
    </row>
    <row r="318" spans="24:25" x14ac:dyDescent="0.25">
      <c r="X318" s="21">
        <f t="shared" si="11"/>
        <v>2808</v>
      </c>
      <c r="Y318" s="23">
        <f t="shared" si="10"/>
        <v>4.9775919999999996</v>
      </c>
    </row>
    <row r="319" spans="24:25" x14ac:dyDescent="0.25">
      <c r="X319" s="21">
        <f t="shared" si="11"/>
        <v>2817</v>
      </c>
      <c r="Y319" s="23">
        <f t="shared" si="10"/>
        <v>4.9892830000000004</v>
      </c>
    </row>
    <row r="320" spans="24:25" x14ac:dyDescent="0.25">
      <c r="X320" s="21">
        <f t="shared" si="11"/>
        <v>2826</v>
      </c>
      <c r="Y320" s="23">
        <f t="shared" si="10"/>
        <v>5.0009740000000003</v>
      </c>
    </row>
    <row r="321" spans="24:25" x14ac:dyDescent="0.25">
      <c r="X321" s="21">
        <f t="shared" si="11"/>
        <v>2835</v>
      </c>
      <c r="Y321" s="23">
        <f t="shared" si="10"/>
        <v>5.0126650000000001</v>
      </c>
    </row>
    <row r="322" spans="24:25" x14ac:dyDescent="0.25">
      <c r="X322" s="21">
        <f t="shared" si="11"/>
        <v>2844</v>
      </c>
      <c r="Y322" s="23">
        <f t="shared" si="10"/>
        <v>5.024356</v>
      </c>
    </row>
    <row r="323" spans="24:25" x14ac:dyDescent="0.25">
      <c r="X323" s="21">
        <f t="shared" si="11"/>
        <v>2853</v>
      </c>
      <c r="Y323" s="23">
        <f t="shared" si="10"/>
        <v>5.0360469999999999</v>
      </c>
    </row>
    <row r="324" spans="24:25" x14ac:dyDescent="0.25">
      <c r="X324" s="21">
        <f t="shared" si="11"/>
        <v>2862</v>
      </c>
      <c r="Y324" s="23">
        <f t="shared" si="10"/>
        <v>5.0477380000000007</v>
      </c>
    </row>
    <row r="325" spans="24:25" x14ac:dyDescent="0.25">
      <c r="X325" s="21">
        <f t="shared" si="11"/>
        <v>2871</v>
      </c>
      <c r="Y325" s="23">
        <f t="shared" si="10"/>
        <v>5.0594289999999997</v>
      </c>
    </row>
    <row r="326" spans="24:25" x14ac:dyDescent="0.25">
      <c r="X326" s="21">
        <f t="shared" si="11"/>
        <v>2880</v>
      </c>
      <c r="Y326" s="23">
        <f t="shared" ref="Y326:Y389" si="12">IF($K$24&gt;0,IF(X326&lt;$K$21,$K$20*X326,IF(X326&lt;$K$24,($K$22*X326)+$K$23,($K$25*X326)+$K$26)),IF(X326&lt;$K$21,$K$20*X326,($K$22*X326)+$K$23))</f>
        <v>5.0711200000000005</v>
      </c>
    </row>
    <row r="327" spans="24:25" x14ac:dyDescent="0.25">
      <c r="X327" s="21">
        <f t="shared" ref="X327:X390" si="13">X326+$AC$5</f>
        <v>2889</v>
      </c>
      <c r="Y327" s="23">
        <f t="shared" si="12"/>
        <v>5.0828109999999995</v>
      </c>
    </row>
    <row r="328" spans="24:25" x14ac:dyDescent="0.25">
      <c r="X328" s="21">
        <f t="shared" si="13"/>
        <v>2898</v>
      </c>
      <c r="Y328" s="23">
        <f t="shared" si="12"/>
        <v>5.0945020000000003</v>
      </c>
    </row>
    <row r="329" spans="24:25" x14ac:dyDescent="0.25">
      <c r="X329" s="21">
        <f t="shared" si="13"/>
        <v>2907</v>
      </c>
      <c r="Y329" s="23">
        <f t="shared" si="12"/>
        <v>5.1061930000000002</v>
      </c>
    </row>
    <row r="330" spans="24:25" x14ac:dyDescent="0.25">
      <c r="X330" s="21">
        <f t="shared" si="13"/>
        <v>2916</v>
      </c>
      <c r="Y330" s="23">
        <f t="shared" si="12"/>
        <v>5.1178840000000001</v>
      </c>
    </row>
    <row r="331" spans="24:25" x14ac:dyDescent="0.25">
      <c r="X331" s="21">
        <f t="shared" si="13"/>
        <v>2925</v>
      </c>
      <c r="Y331" s="23">
        <f t="shared" si="12"/>
        <v>5.129575</v>
      </c>
    </row>
    <row r="332" spans="24:25" x14ac:dyDescent="0.25">
      <c r="X332" s="21">
        <f t="shared" si="13"/>
        <v>2934</v>
      </c>
      <c r="Y332" s="23">
        <f t="shared" si="12"/>
        <v>5.1412659999999999</v>
      </c>
    </row>
    <row r="333" spans="24:25" x14ac:dyDescent="0.25">
      <c r="X333" s="21">
        <f t="shared" si="13"/>
        <v>2943</v>
      </c>
      <c r="Y333" s="23">
        <f t="shared" si="12"/>
        <v>5.1529570000000007</v>
      </c>
    </row>
    <row r="334" spans="24:25" x14ac:dyDescent="0.25">
      <c r="X334" s="21">
        <f t="shared" si="13"/>
        <v>2952</v>
      </c>
      <c r="Y334" s="23">
        <f t="shared" si="12"/>
        <v>5.1646479999999997</v>
      </c>
    </row>
    <row r="335" spans="24:25" x14ac:dyDescent="0.25">
      <c r="X335" s="21">
        <f t="shared" si="13"/>
        <v>2961</v>
      </c>
      <c r="Y335" s="23">
        <f t="shared" si="12"/>
        <v>5.1763390000000005</v>
      </c>
    </row>
    <row r="336" spans="24:25" x14ac:dyDescent="0.25">
      <c r="X336" s="21">
        <f t="shared" si="13"/>
        <v>2970</v>
      </c>
      <c r="Y336" s="23">
        <f t="shared" si="12"/>
        <v>5.1880300000000004</v>
      </c>
    </row>
    <row r="337" spans="24:25" x14ac:dyDescent="0.25">
      <c r="X337" s="21">
        <f t="shared" si="13"/>
        <v>2979</v>
      </c>
      <c r="Y337" s="23">
        <f t="shared" si="12"/>
        <v>5.1997210000000003</v>
      </c>
    </row>
    <row r="338" spans="24:25" x14ac:dyDescent="0.25">
      <c r="X338" s="21">
        <f t="shared" si="13"/>
        <v>2988</v>
      </c>
      <c r="Y338" s="23">
        <f t="shared" si="12"/>
        <v>5.2114120000000002</v>
      </c>
    </row>
    <row r="339" spans="24:25" x14ac:dyDescent="0.25">
      <c r="X339" s="21">
        <f t="shared" si="13"/>
        <v>2997</v>
      </c>
      <c r="Y339" s="23">
        <f t="shared" si="12"/>
        <v>5.2231030000000001</v>
      </c>
    </row>
    <row r="340" spans="24:25" x14ac:dyDescent="0.25">
      <c r="X340" s="21">
        <f t="shared" si="13"/>
        <v>3006</v>
      </c>
      <c r="Y340" s="23">
        <f t="shared" si="12"/>
        <v>5.2347939999999999</v>
      </c>
    </row>
    <row r="341" spans="24:25" x14ac:dyDescent="0.25">
      <c r="X341" s="21">
        <f t="shared" si="13"/>
        <v>3015</v>
      </c>
      <c r="Y341" s="23">
        <f t="shared" si="12"/>
        <v>5.2464849999999998</v>
      </c>
    </row>
    <row r="342" spans="24:25" x14ac:dyDescent="0.25">
      <c r="X342" s="21">
        <f t="shared" si="13"/>
        <v>3024</v>
      </c>
      <c r="Y342" s="23">
        <f t="shared" si="12"/>
        <v>5.2581760000000006</v>
      </c>
    </row>
    <row r="343" spans="24:25" x14ac:dyDescent="0.25">
      <c r="X343" s="21">
        <f t="shared" si="13"/>
        <v>3033</v>
      </c>
      <c r="Y343" s="23">
        <f t="shared" si="12"/>
        <v>5.2698669999999996</v>
      </c>
    </row>
    <row r="344" spans="24:25" x14ac:dyDescent="0.25">
      <c r="X344" s="21">
        <f t="shared" si="13"/>
        <v>3042</v>
      </c>
      <c r="Y344" s="23">
        <f t="shared" si="12"/>
        <v>5.2815580000000004</v>
      </c>
    </row>
    <row r="345" spans="24:25" x14ac:dyDescent="0.25">
      <c r="X345" s="21">
        <f t="shared" si="13"/>
        <v>3051</v>
      </c>
      <c r="Y345" s="23">
        <f t="shared" si="12"/>
        <v>5.2932490000000003</v>
      </c>
    </row>
    <row r="346" spans="24:25" x14ac:dyDescent="0.25">
      <c r="X346" s="21">
        <f t="shared" si="13"/>
        <v>3060</v>
      </c>
      <c r="Y346" s="23">
        <f t="shared" si="12"/>
        <v>5.3049400000000002</v>
      </c>
    </row>
    <row r="347" spans="24:25" x14ac:dyDescent="0.25">
      <c r="X347" s="21">
        <f t="shared" si="13"/>
        <v>3069</v>
      </c>
      <c r="Y347" s="23">
        <f t="shared" si="12"/>
        <v>5.3166310000000001</v>
      </c>
    </row>
    <row r="348" spans="24:25" x14ac:dyDescent="0.25">
      <c r="X348" s="21">
        <f t="shared" si="13"/>
        <v>3078</v>
      </c>
      <c r="Y348" s="23">
        <f t="shared" si="12"/>
        <v>5.328322</v>
      </c>
    </row>
    <row r="349" spans="24:25" x14ac:dyDescent="0.25">
      <c r="X349" s="21">
        <f t="shared" si="13"/>
        <v>3087</v>
      </c>
      <c r="Y349" s="23">
        <f t="shared" si="12"/>
        <v>5.3400129999999999</v>
      </c>
    </row>
    <row r="350" spans="24:25" x14ac:dyDescent="0.25">
      <c r="X350" s="21">
        <f t="shared" si="13"/>
        <v>3096</v>
      </c>
      <c r="Y350" s="23">
        <f t="shared" si="12"/>
        <v>5.3517039999999998</v>
      </c>
    </row>
    <row r="351" spans="24:25" x14ac:dyDescent="0.25">
      <c r="X351" s="21">
        <f t="shared" si="13"/>
        <v>3105</v>
      </c>
      <c r="Y351" s="23">
        <f t="shared" si="12"/>
        <v>5.3633950000000006</v>
      </c>
    </row>
    <row r="352" spans="24:25" x14ac:dyDescent="0.25">
      <c r="X352" s="21">
        <f t="shared" si="13"/>
        <v>3114</v>
      </c>
      <c r="Y352" s="23">
        <f t="shared" si="12"/>
        <v>5.3750860000000005</v>
      </c>
    </row>
    <row r="353" spans="24:25" x14ac:dyDescent="0.25">
      <c r="X353" s="21">
        <f t="shared" si="13"/>
        <v>3123</v>
      </c>
      <c r="Y353" s="23">
        <f t="shared" si="12"/>
        <v>5.3867770000000004</v>
      </c>
    </row>
    <row r="354" spans="24:25" x14ac:dyDescent="0.25">
      <c r="X354" s="21">
        <f t="shared" si="13"/>
        <v>3132</v>
      </c>
      <c r="Y354" s="23">
        <f t="shared" si="12"/>
        <v>5.3984680000000003</v>
      </c>
    </row>
    <row r="355" spans="24:25" x14ac:dyDescent="0.25">
      <c r="X355" s="21">
        <f t="shared" si="13"/>
        <v>3141</v>
      </c>
      <c r="Y355" s="23">
        <f t="shared" si="12"/>
        <v>5.4101590000000002</v>
      </c>
    </row>
    <row r="356" spans="24:25" x14ac:dyDescent="0.25">
      <c r="X356" s="21">
        <f t="shared" si="13"/>
        <v>3150</v>
      </c>
      <c r="Y356" s="23">
        <f t="shared" si="12"/>
        <v>5.4218500000000001</v>
      </c>
    </row>
    <row r="357" spans="24:25" x14ac:dyDescent="0.25">
      <c r="X357" s="21">
        <f t="shared" si="13"/>
        <v>3159</v>
      </c>
      <c r="Y357" s="23">
        <f t="shared" si="12"/>
        <v>5.433541</v>
      </c>
    </row>
    <row r="358" spans="24:25" x14ac:dyDescent="0.25">
      <c r="X358" s="21">
        <f t="shared" si="13"/>
        <v>3168</v>
      </c>
      <c r="Y358" s="23">
        <f t="shared" si="12"/>
        <v>5.4452319999999999</v>
      </c>
    </row>
    <row r="359" spans="24:25" x14ac:dyDescent="0.25">
      <c r="X359" s="21">
        <f t="shared" si="13"/>
        <v>3177</v>
      </c>
      <c r="Y359" s="23">
        <f t="shared" si="12"/>
        <v>5.4569229999999997</v>
      </c>
    </row>
    <row r="360" spans="24:25" x14ac:dyDescent="0.25">
      <c r="X360" s="21">
        <f t="shared" si="13"/>
        <v>3186</v>
      </c>
      <c r="Y360" s="23">
        <f t="shared" si="12"/>
        <v>5.4686140000000005</v>
      </c>
    </row>
    <row r="361" spans="24:25" x14ac:dyDescent="0.25">
      <c r="X361" s="21">
        <f t="shared" si="13"/>
        <v>3195</v>
      </c>
      <c r="Y361" s="23">
        <f t="shared" si="12"/>
        <v>5.4803050000000004</v>
      </c>
    </row>
    <row r="362" spans="24:25" x14ac:dyDescent="0.25">
      <c r="X362" s="21">
        <f t="shared" si="13"/>
        <v>3204</v>
      </c>
      <c r="Y362" s="23">
        <f t="shared" si="12"/>
        <v>5.4919960000000003</v>
      </c>
    </row>
    <row r="363" spans="24:25" x14ac:dyDescent="0.25">
      <c r="X363" s="21">
        <f t="shared" si="13"/>
        <v>3213</v>
      </c>
      <c r="Y363" s="23">
        <f t="shared" si="12"/>
        <v>5.5036870000000002</v>
      </c>
    </row>
    <row r="364" spans="24:25" x14ac:dyDescent="0.25">
      <c r="X364" s="21">
        <f t="shared" si="13"/>
        <v>3222</v>
      </c>
      <c r="Y364" s="23">
        <f t="shared" si="12"/>
        <v>5.5153780000000001</v>
      </c>
    </row>
    <row r="365" spans="24:25" x14ac:dyDescent="0.25">
      <c r="X365" s="21">
        <f t="shared" si="13"/>
        <v>3231</v>
      </c>
      <c r="Y365" s="23">
        <f t="shared" si="12"/>
        <v>5.527069</v>
      </c>
    </row>
    <row r="366" spans="24:25" x14ac:dyDescent="0.25">
      <c r="X366" s="21">
        <f t="shared" si="13"/>
        <v>3240</v>
      </c>
      <c r="Y366" s="23">
        <f t="shared" si="12"/>
        <v>5.5387599999999999</v>
      </c>
    </row>
    <row r="367" spans="24:25" x14ac:dyDescent="0.25">
      <c r="X367" s="21">
        <f t="shared" si="13"/>
        <v>3249</v>
      </c>
      <c r="Y367" s="23">
        <f t="shared" si="12"/>
        <v>5.5504509999999998</v>
      </c>
    </row>
    <row r="368" spans="24:25" x14ac:dyDescent="0.25">
      <c r="X368" s="21">
        <f t="shared" si="13"/>
        <v>3258</v>
      </c>
      <c r="Y368" s="23">
        <f t="shared" si="12"/>
        <v>5.5621420000000006</v>
      </c>
    </row>
    <row r="369" spans="24:25" x14ac:dyDescent="0.25">
      <c r="X369" s="21">
        <f t="shared" si="13"/>
        <v>3267</v>
      </c>
      <c r="Y369" s="23">
        <f t="shared" si="12"/>
        <v>5.5738330000000005</v>
      </c>
    </row>
    <row r="370" spans="24:25" x14ac:dyDescent="0.25">
      <c r="X370" s="21">
        <f t="shared" si="13"/>
        <v>3276</v>
      </c>
      <c r="Y370" s="23">
        <f t="shared" si="12"/>
        <v>5.5855240000000004</v>
      </c>
    </row>
    <row r="371" spans="24:25" x14ac:dyDescent="0.25">
      <c r="X371" s="21">
        <f t="shared" si="13"/>
        <v>3285</v>
      </c>
      <c r="Y371" s="23">
        <f t="shared" si="12"/>
        <v>5.5972150000000003</v>
      </c>
    </row>
    <row r="372" spans="24:25" x14ac:dyDescent="0.25">
      <c r="X372" s="21">
        <f t="shared" si="13"/>
        <v>3294</v>
      </c>
      <c r="Y372" s="23">
        <f t="shared" si="12"/>
        <v>5.6089060000000002</v>
      </c>
    </row>
    <row r="373" spans="24:25" x14ac:dyDescent="0.25">
      <c r="X373" s="21">
        <f t="shared" si="13"/>
        <v>3303</v>
      </c>
      <c r="Y373" s="23">
        <f t="shared" si="12"/>
        <v>5.6205970000000001</v>
      </c>
    </row>
    <row r="374" spans="24:25" x14ac:dyDescent="0.25">
      <c r="X374" s="21">
        <f t="shared" si="13"/>
        <v>3312</v>
      </c>
      <c r="Y374" s="23">
        <f t="shared" si="12"/>
        <v>5.632288</v>
      </c>
    </row>
    <row r="375" spans="24:25" x14ac:dyDescent="0.25">
      <c r="X375" s="21">
        <f t="shared" si="13"/>
        <v>3321</v>
      </c>
      <c r="Y375" s="23">
        <f t="shared" si="12"/>
        <v>5.6439789999999999</v>
      </c>
    </row>
    <row r="376" spans="24:25" x14ac:dyDescent="0.25">
      <c r="X376" s="21">
        <f t="shared" si="13"/>
        <v>3330</v>
      </c>
      <c r="Y376" s="23">
        <f t="shared" si="12"/>
        <v>5.6556699999999998</v>
      </c>
    </row>
    <row r="377" spans="24:25" x14ac:dyDescent="0.25">
      <c r="X377" s="21">
        <f t="shared" si="13"/>
        <v>3339</v>
      </c>
      <c r="Y377" s="23">
        <f t="shared" si="12"/>
        <v>5.6673610000000005</v>
      </c>
    </row>
    <row r="378" spans="24:25" x14ac:dyDescent="0.25">
      <c r="X378" s="21">
        <f t="shared" si="13"/>
        <v>3348</v>
      </c>
      <c r="Y378" s="23">
        <f t="shared" si="12"/>
        <v>5.6790520000000004</v>
      </c>
    </row>
    <row r="379" spans="24:25" x14ac:dyDescent="0.25">
      <c r="X379" s="21">
        <f t="shared" si="13"/>
        <v>3357</v>
      </c>
      <c r="Y379" s="23">
        <f t="shared" si="12"/>
        <v>5.6907430000000003</v>
      </c>
    </row>
    <row r="380" spans="24:25" x14ac:dyDescent="0.25">
      <c r="X380" s="21">
        <f t="shared" si="13"/>
        <v>3366</v>
      </c>
      <c r="Y380" s="23">
        <f t="shared" si="12"/>
        <v>5.7024340000000002</v>
      </c>
    </row>
    <row r="381" spans="24:25" x14ac:dyDescent="0.25">
      <c r="X381" s="21">
        <f t="shared" si="13"/>
        <v>3375</v>
      </c>
      <c r="Y381" s="23">
        <f t="shared" si="12"/>
        <v>5.7141250000000001</v>
      </c>
    </row>
    <row r="382" spans="24:25" x14ac:dyDescent="0.25">
      <c r="X382" s="21">
        <f t="shared" si="13"/>
        <v>3384</v>
      </c>
      <c r="Y382" s="23">
        <f t="shared" si="12"/>
        <v>5.725816</v>
      </c>
    </row>
    <row r="383" spans="24:25" x14ac:dyDescent="0.25">
      <c r="X383" s="21">
        <f t="shared" si="13"/>
        <v>3393</v>
      </c>
      <c r="Y383" s="23">
        <f t="shared" si="12"/>
        <v>5.7375069999999999</v>
      </c>
    </row>
    <row r="384" spans="24:25" x14ac:dyDescent="0.25">
      <c r="X384" s="21">
        <f t="shared" si="13"/>
        <v>3402</v>
      </c>
      <c r="Y384" s="23">
        <f t="shared" si="12"/>
        <v>5.7491979999999998</v>
      </c>
    </row>
    <row r="385" spans="24:25" x14ac:dyDescent="0.25">
      <c r="X385" s="21">
        <f t="shared" si="13"/>
        <v>3411</v>
      </c>
      <c r="Y385" s="23">
        <f t="shared" si="12"/>
        <v>5.7608890000000006</v>
      </c>
    </row>
    <row r="386" spans="24:25" x14ac:dyDescent="0.25">
      <c r="X386" s="21">
        <f t="shared" si="13"/>
        <v>3420</v>
      </c>
      <c r="Y386" s="23">
        <f t="shared" si="12"/>
        <v>5.7725800000000005</v>
      </c>
    </row>
    <row r="387" spans="24:25" x14ac:dyDescent="0.25">
      <c r="X387" s="21">
        <f t="shared" si="13"/>
        <v>3429</v>
      </c>
      <c r="Y387" s="23">
        <f t="shared" si="12"/>
        <v>5.7842710000000004</v>
      </c>
    </row>
    <row r="388" spans="24:25" x14ac:dyDescent="0.25">
      <c r="X388" s="21">
        <f t="shared" si="13"/>
        <v>3438</v>
      </c>
      <c r="Y388" s="23">
        <f t="shared" si="12"/>
        <v>5.7959620000000003</v>
      </c>
    </row>
    <row r="389" spans="24:25" x14ac:dyDescent="0.25">
      <c r="X389" s="21">
        <f t="shared" si="13"/>
        <v>3447</v>
      </c>
      <c r="Y389" s="23">
        <f t="shared" si="12"/>
        <v>5.8076530000000002</v>
      </c>
    </row>
    <row r="390" spans="24:25" x14ac:dyDescent="0.25">
      <c r="X390" s="21">
        <f t="shared" si="13"/>
        <v>3456</v>
      </c>
      <c r="Y390" s="23">
        <f t="shared" ref="Y390:Y453" si="14">IF($K$24&gt;0,IF(X390&lt;$K$21,$K$20*X390,IF(X390&lt;$K$24,($K$22*X390)+$K$23,($K$25*X390)+$K$26)),IF(X390&lt;$K$21,$K$20*X390,($K$22*X390)+$K$23))</f>
        <v>5.8193440000000001</v>
      </c>
    </row>
    <row r="391" spans="24:25" x14ac:dyDescent="0.25">
      <c r="X391" s="21">
        <f t="shared" ref="X391:X454" si="15">X390+$AC$5</f>
        <v>3465</v>
      </c>
      <c r="Y391" s="23">
        <f t="shared" si="14"/>
        <v>5.831035</v>
      </c>
    </row>
    <row r="392" spans="24:25" x14ac:dyDescent="0.25">
      <c r="X392" s="21">
        <f t="shared" si="15"/>
        <v>3474</v>
      </c>
      <c r="Y392" s="23">
        <f t="shared" si="14"/>
        <v>5.8427259999999999</v>
      </c>
    </row>
    <row r="393" spans="24:25" x14ac:dyDescent="0.25">
      <c r="X393" s="21">
        <f t="shared" si="15"/>
        <v>3483</v>
      </c>
      <c r="Y393" s="23">
        <f t="shared" si="14"/>
        <v>5.8544169999999998</v>
      </c>
    </row>
    <row r="394" spans="24:25" x14ac:dyDescent="0.25">
      <c r="X394" s="21">
        <f t="shared" si="15"/>
        <v>3492</v>
      </c>
      <c r="Y394" s="23">
        <f t="shared" si="14"/>
        <v>5.8661080000000005</v>
      </c>
    </row>
    <row r="395" spans="24:25" x14ac:dyDescent="0.25">
      <c r="X395" s="21">
        <f t="shared" si="15"/>
        <v>3501</v>
      </c>
      <c r="Y395" s="23">
        <f t="shared" si="14"/>
        <v>5.8777990000000004</v>
      </c>
    </row>
    <row r="396" spans="24:25" x14ac:dyDescent="0.25">
      <c r="X396" s="21">
        <f t="shared" si="15"/>
        <v>3510</v>
      </c>
      <c r="Y396" s="23">
        <f t="shared" si="14"/>
        <v>5.8894900000000003</v>
      </c>
    </row>
    <row r="397" spans="24:25" x14ac:dyDescent="0.25">
      <c r="X397" s="21">
        <f t="shared" si="15"/>
        <v>3519</v>
      </c>
      <c r="Y397" s="23">
        <f t="shared" si="14"/>
        <v>5.9011810000000002</v>
      </c>
    </row>
    <row r="398" spans="24:25" x14ac:dyDescent="0.25">
      <c r="X398" s="21">
        <f t="shared" si="15"/>
        <v>3528</v>
      </c>
      <c r="Y398" s="23">
        <f t="shared" si="14"/>
        <v>5.9128720000000001</v>
      </c>
    </row>
    <row r="399" spans="24:25" x14ac:dyDescent="0.25">
      <c r="X399" s="21">
        <f t="shared" si="15"/>
        <v>3537</v>
      </c>
      <c r="Y399" s="23">
        <f t="shared" si="14"/>
        <v>5.924563</v>
      </c>
    </row>
    <row r="400" spans="24:25" x14ac:dyDescent="0.25">
      <c r="X400" s="21">
        <f t="shared" si="15"/>
        <v>3546</v>
      </c>
      <c r="Y400" s="23">
        <f t="shared" si="14"/>
        <v>5.9362539999999999</v>
      </c>
    </row>
    <row r="401" spans="24:25" x14ac:dyDescent="0.25">
      <c r="X401" s="21">
        <f t="shared" si="15"/>
        <v>3555</v>
      </c>
      <c r="Y401" s="23">
        <f t="shared" si="14"/>
        <v>5.9479449999999998</v>
      </c>
    </row>
    <row r="402" spans="24:25" x14ac:dyDescent="0.25">
      <c r="X402" s="21">
        <f t="shared" si="15"/>
        <v>3564</v>
      </c>
      <c r="Y402" s="23">
        <f t="shared" si="14"/>
        <v>5.9596360000000006</v>
      </c>
    </row>
    <row r="403" spans="24:25" x14ac:dyDescent="0.25">
      <c r="X403" s="21">
        <f t="shared" si="15"/>
        <v>3573</v>
      </c>
      <c r="Y403" s="23">
        <f t="shared" si="14"/>
        <v>5.9713270000000005</v>
      </c>
    </row>
    <row r="404" spans="24:25" x14ac:dyDescent="0.25">
      <c r="X404" s="21">
        <f t="shared" si="15"/>
        <v>3582</v>
      </c>
      <c r="Y404" s="23">
        <f t="shared" si="14"/>
        <v>5.9830180000000004</v>
      </c>
    </row>
    <row r="405" spans="24:25" x14ac:dyDescent="0.25">
      <c r="X405" s="21">
        <f t="shared" si="15"/>
        <v>3591</v>
      </c>
      <c r="Y405" s="23">
        <f t="shared" si="14"/>
        <v>5.9947090000000003</v>
      </c>
    </row>
    <row r="406" spans="24:25" x14ac:dyDescent="0.25">
      <c r="X406" s="21">
        <f t="shared" si="15"/>
        <v>3600</v>
      </c>
      <c r="Y406" s="23">
        <f t="shared" si="14"/>
        <v>6.0064000000000002</v>
      </c>
    </row>
    <row r="407" spans="24:25" x14ac:dyDescent="0.25">
      <c r="X407" s="21">
        <f t="shared" si="15"/>
        <v>3609</v>
      </c>
      <c r="Y407" s="23">
        <f t="shared" si="14"/>
        <v>6.0180910000000001</v>
      </c>
    </row>
    <row r="408" spans="24:25" x14ac:dyDescent="0.25">
      <c r="X408" s="21">
        <f t="shared" si="15"/>
        <v>3618</v>
      </c>
      <c r="Y408" s="23">
        <f t="shared" si="14"/>
        <v>6.029782</v>
      </c>
    </row>
    <row r="409" spans="24:25" x14ac:dyDescent="0.25">
      <c r="X409" s="21">
        <f t="shared" si="15"/>
        <v>3627</v>
      </c>
      <c r="Y409" s="23">
        <f t="shared" si="14"/>
        <v>6.0414729999999999</v>
      </c>
    </row>
    <row r="410" spans="24:25" x14ac:dyDescent="0.25">
      <c r="X410" s="21">
        <f t="shared" si="15"/>
        <v>3636</v>
      </c>
      <c r="Y410" s="23">
        <f t="shared" si="14"/>
        <v>6.0531639999999998</v>
      </c>
    </row>
    <row r="411" spans="24:25" x14ac:dyDescent="0.25">
      <c r="X411" s="21">
        <f t="shared" si="15"/>
        <v>3645</v>
      </c>
      <c r="Y411" s="23">
        <f t="shared" si="14"/>
        <v>6.0648550000000006</v>
      </c>
    </row>
    <row r="412" spans="24:25" x14ac:dyDescent="0.25">
      <c r="X412" s="21">
        <f t="shared" si="15"/>
        <v>3654</v>
      </c>
      <c r="Y412" s="23">
        <f t="shared" si="14"/>
        <v>6.0765460000000004</v>
      </c>
    </row>
    <row r="413" spans="24:25" x14ac:dyDescent="0.25">
      <c r="X413" s="21">
        <f t="shared" si="15"/>
        <v>3663</v>
      </c>
      <c r="Y413" s="23">
        <f t="shared" si="14"/>
        <v>6.0882370000000003</v>
      </c>
    </row>
    <row r="414" spans="24:25" x14ac:dyDescent="0.25">
      <c r="X414" s="21">
        <f t="shared" si="15"/>
        <v>3672</v>
      </c>
      <c r="Y414" s="23">
        <f t="shared" si="14"/>
        <v>6.0999280000000002</v>
      </c>
    </row>
    <row r="415" spans="24:25" x14ac:dyDescent="0.25">
      <c r="X415" s="21">
        <f t="shared" si="15"/>
        <v>3681</v>
      </c>
      <c r="Y415" s="23">
        <f t="shared" si="14"/>
        <v>6.1116190000000001</v>
      </c>
    </row>
    <row r="416" spans="24:25" x14ac:dyDescent="0.25">
      <c r="X416" s="21">
        <f t="shared" si="15"/>
        <v>3690</v>
      </c>
      <c r="Y416" s="23">
        <f t="shared" si="14"/>
        <v>6.12331</v>
      </c>
    </row>
    <row r="417" spans="24:25" x14ac:dyDescent="0.25">
      <c r="X417" s="21">
        <f t="shared" si="15"/>
        <v>3699</v>
      </c>
      <c r="Y417" s="23">
        <f t="shared" si="14"/>
        <v>6.1350009999999999</v>
      </c>
    </row>
    <row r="418" spans="24:25" x14ac:dyDescent="0.25">
      <c r="X418" s="21">
        <f t="shared" si="15"/>
        <v>3708</v>
      </c>
      <c r="Y418" s="23">
        <f t="shared" si="14"/>
        <v>6.1466919999999998</v>
      </c>
    </row>
    <row r="419" spans="24:25" x14ac:dyDescent="0.25">
      <c r="X419" s="21">
        <f t="shared" si="15"/>
        <v>3717</v>
      </c>
      <c r="Y419" s="23">
        <f t="shared" si="14"/>
        <v>6.1583829999999997</v>
      </c>
    </row>
    <row r="420" spans="24:25" x14ac:dyDescent="0.25">
      <c r="X420" s="21">
        <f t="shared" si="15"/>
        <v>3726</v>
      </c>
      <c r="Y420" s="23">
        <f t="shared" si="14"/>
        <v>6.1700740000000005</v>
      </c>
    </row>
    <row r="421" spans="24:25" x14ac:dyDescent="0.25">
      <c r="X421" s="21">
        <f t="shared" si="15"/>
        <v>3735</v>
      </c>
      <c r="Y421" s="23">
        <f t="shared" si="14"/>
        <v>6.1817650000000004</v>
      </c>
    </row>
    <row r="422" spans="24:25" x14ac:dyDescent="0.25">
      <c r="X422" s="21">
        <f t="shared" si="15"/>
        <v>3744</v>
      </c>
      <c r="Y422" s="23">
        <f t="shared" si="14"/>
        <v>6.1934560000000003</v>
      </c>
    </row>
    <row r="423" spans="24:25" x14ac:dyDescent="0.25">
      <c r="X423" s="21">
        <f t="shared" si="15"/>
        <v>3753</v>
      </c>
      <c r="Y423" s="23">
        <f t="shared" si="14"/>
        <v>6.2051470000000002</v>
      </c>
    </row>
    <row r="424" spans="24:25" x14ac:dyDescent="0.25">
      <c r="X424" s="21">
        <f t="shared" si="15"/>
        <v>3762</v>
      </c>
      <c r="Y424" s="23">
        <f t="shared" si="14"/>
        <v>6.2168380000000001</v>
      </c>
    </row>
    <row r="425" spans="24:25" x14ac:dyDescent="0.25">
      <c r="X425" s="21">
        <f t="shared" si="15"/>
        <v>3771</v>
      </c>
      <c r="Y425" s="23">
        <f t="shared" si="14"/>
        <v>6.228529</v>
      </c>
    </row>
    <row r="426" spans="24:25" x14ac:dyDescent="0.25">
      <c r="X426" s="21">
        <f t="shared" si="15"/>
        <v>3780</v>
      </c>
      <c r="Y426" s="23">
        <f t="shared" si="14"/>
        <v>6.2402199999999999</v>
      </c>
    </row>
    <row r="427" spans="24:25" x14ac:dyDescent="0.25">
      <c r="X427" s="21">
        <f t="shared" si="15"/>
        <v>3789</v>
      </c>
      <c r="Y427" s="23">
        <f t="shared" si="14"/>
        <v>6.2519109999999998</v>
      </c>
    </row>
    <row r="428" spans="24:25" x14ac:dyDescent="0.25">
      <c r="X428" s="21">
        <f t="shared" si="15"/>
        <v>3798</v>
      </c>
      <c r="Y428" s="23">
        <f t="shared" si="14"/>
        <v>6.2636020000000006</v>
      </c>
    </row>
    <row r="429" spans="24:25" x14ac:dyDescent="0.25">
      <c r="X429" s="21">
        <f t="shared" si="15"/>
        <v>3807</v>
      </c>
      <c r="Y429" s="23">
        <f t="shared" si="14"/>
        <v>6.2752930000000005</v>
      </c>
    </row>
    <row r="430" spans="24:25" x14ac:dyDescent="0.25">
      <c r="X430" s="21">
        <f t="shared" si="15"/>
        <v>3816</v>
      </c>
      <c r="Y430" s="23">
        <f t="shared" si="14"/>
        <v>6.2869840000000003</v>
      </c>
    </row>
    <row r="431" spans="24:25" x14ac:dyDescent="0.25">
      <c r="X431" s="21">
        <f t="shared" si="15"/>
        <v>3825</v>
      </c>
      <c r="Y431" s="23">
        <f t="shared" si="14"/>
        <v>6.2986750000000002</v>
      </c>
    </row>
    <row r="432" spans="24:25" x14ac:dyDescent="0.25">
      <c r="X432" s="21">
        <f t="shared" si="15"/>
        <v>3834</v>
      </c>
      <c r="Y432" s="23">
        <f t="shared" si="14"/>
        <v>6.3103660000000001</v>
      </c>
    </row>
    <row r="433" spans="24:25" x14ac:dyDescent="0.25">
      <c r="X433" s="21">
        <f t="shared" si="15"/>
        <v>3843</v>
      </c>
      <c r="Y433" s="23">
        <f t="shared" si="14"/>
        <v>6.322057</v>
      </c>
    </row>
    <row r="434" spans="24:25" x14ac:dyDescent="0.25">
      <c r="X434" s="21">
        <f t="shared" si="15"/>
        <v>3852</v>
      </c>
      <c r="Y434" s="23">
        <f t="shared" si="14"/>
        <v>6.3337479999999999</v>
      </c>
    </row>
    <row r="435" spans="24:25" x14ac:dyDescent="0.25">
      <c r="X435" s="21">
        <f t="shared" si="15"/>
        <v>3861</v>
      </c>
      <c r="Y435" s="23">
        <f t="shared" si="14"/>
        <v>6.3454389999999998</v>
      </c>
    </row>
    <row r="436" spans="24:25" x14ac:dyDescent="0.25">
      <c r="X436" s="21">
        <f t="shared" si="15"/>
        <v>3870</v>
      </c>
      <c r="Y436" s="23">
        <f t="shared" si="14"/>
        <v>6.3571299999999997</v>
      </c>
    </row>
    <row r="437" spans="24:25" x14ac:dyDescent="0.25">
      <c r="X437" s="21">
        <f t="shared" si="15"/>
        <v>3879</v>
      </c>
      <c r="Y437" s="23">
        <f t="shared" si="14"/>
        <v>6.3688210000000005</v>
      </c>
    </row>
    <row r="438" spans="24:25" x14ac:dyDescent="0.25">
      <c r="X438" s="21">
        <f t="shared" si="15"/>
        <v>3888</v>
      </c>
      <c r="Y438" s="23">
        <f t="shared" si="14"/>
        <v>6.3805120000000004</v>
      </c>
    </row>
    <row r="439" spans="24:25" x14ac:dyDescent="0.25">
      <c r="X439" s="21">
        <f t="shared" si="15"/>
        <v>3897</v>
      </c>
      <c r="Y439" s="23">
        <f t="shared" si="14"/>
        <v>6.3922030000000003</v>
      </c>
    </row>
    <row r="440" spans="24:25" x14ac:dyDescent="0.25">
      <c r="X440" s="21">
        <f t="shared" si="15"/>
        <v>3906</v>
      </c>
      <c r="Y440" s="23">
        <f t="shared" si="14"/>
        <v>6.4038940000000002</v>
      </c>
    </row>
    <row r="441" spans="24:25" x14ac:dyDescent="0.25">
      <c r="X441" s="21">
        <f t="shared" si="15"/>
        <v>3915</v>
      </c>
      <c r="Y441" s="23">
        <f t="shared" si="14"/>
        <v>6.4155850000000001</v>
      </c>
    </row>
    <row r="442" spans="24:25" x14ac:dyDescent="0.25">
      <c r="X442" s="21">
        <f t="shared" si="15"/>
        <v>3924</v>
      </c>
      <c r="Y442" s="23">
        <f t="shared" si="14"/>
        <v>6.427276</v>
      </c>
    </row>
    <row r="443" spans="24:25" x14ac:dyDescent="0.25">
      <c r="X443" s="21">
        <f t="shared" si="15"/>
        <v>3933</v>
      </c>
      <c r="Y443" s="23">
        <f t="shared" si="14"/>
        <v>6.4389669999999999</v>
      </c>
    </row>
    <row r="444" spans="24:25" x14ac:dyDescent="0.25">
      <c r="X444" s="21">
        <f t="shared" si="15"/>
        <v>3942</v>
      </c>
      <c r="Y444" s="23">
        <f t="shared" si="14"/>
        <v>6.4506579999999998</v>
      </c>
    </row>
    <row r="445" spans="24:25" x14ac:dyDescent="0.25">
      <c r="X445" s="21">
        <f t="shared" si="15"/>
        <v>3951</v>
      </c>
      <c r="Y445" s="23">
        <f t="shared" si="14"/>
        <v>6.4623490000000006</v>
      </c>
    </row>
    <row r="446" spans="24:25" x14ac:dyDescent="0.25">
      <c r="X446" s="21">
        <f t="shared" si="15"/>
        <v>3960</v>
      </c>
      <c r="Y446" s="23">
        <f t="shared" si="14"/>
        <v>6.4740400000000005</v>
      </c>
    </row>
    <row r="447" spans="24:25" x14ac:dyDescent="0.25">
      <c r="X447" s="21">
        <f t="shared" si="15"/>
        <v>3969</v>
      </c>
      <c r="Y447" s="23">
        <f t="shared" si="14"/>
        <v>6.4857310000000004</v>
      </c>
    </row>
    <row r="448" spans="24:25" x14ac:dyDescent="0.25">
      <c r="X448" s="21">
        <f t="shared" si="15"/>
        <v>3978</v>
      </c>
      <c r="Y448" s="23">
        <f t="shared" si="14"/>
        <v>6.4974220000000003</v>
      </c>
    </row>
    <row r="449" spans="24:25" x14ac:dyDescent="0.25">
      <c r="X449" s="21">
        <f t="shared" si="15"/>
        <v>3987</v>
      </c>
      <c r="Y449" s="23">
        <f t="shared" si="14"/>
        <v>6.5091130000000001</v>
      </c>
    </row>
    <row r="450" spans="24:25" x14ac:dyDescent="0.25">
      <c r="X450" s="21">
        <f t="shared" si="15"/>
        <v>3996</v>
      </c>
      <c r="Y450" s="23">
        <f t="shared" si="14"/>
        <v>6.520804</v>
      </c>
    </row>
    <row r="451" spans="24:25" x14ac:dyDescent="0.25">
      <c r="X451" s="21">
        <f t="shared" si="15"/>
        <v>4005</v>
      </c>
      <c r="Y451" s="23">
        <f t="shared" si="14"/>
        <v>6.5324949999999999</v>
      </c>
    </row>
    <row r="452" spans="24:25" x14ac:dyDescent="0.25">
      <c r="X452" s="21">
        <f t="shared" si="15"/>
        <v>4014</v>
      </c>
      <c r="Y452" s="23">
        <f t="shared" si="14"/>
        <v>6.5441859999999998</v>
      </c>
    </row>
    <row r="453" spans="24:25" x14ac:dyDescent="0.25">
      <c r="X453" s="21">
        <f t="shared" si="15"/>
        <v>4023</v>
      </c>
      <c r="Y453" s="23">
        <f t="shared" si="14"/>
        <v>6.5558769999999997</v>
      </c>
    </row>
    <row r="454" spans="24:25" x14ac:dyDescent="0.25">
      <c r="X454" s="21">
        <f t="shared" si="15"/>
        <v>4032</v>
      </c>
      <c r="Y454" s="23">
        <f t="shared" ref="Y454:Y506" si="16">IF($K$24&gt;0,IF(X454&lt;$K$21,$K$20*X454,IF(X454&lt;$K$24,($K$22*X454)+$K$23,($K$25*X454)+$K$26)),IF(X454&lt;$K$21,$K$20*X454,($K$22*X454)+$K$23))</f>
        <v>6.5675680000000005</v>
      </c>
    </row>
    <row r="455" spans="24:25" x14ac:dyDescent="0.25">
      <c r="X455" s="21">
        <f t="shared" ref="X455:X506" si="17">X454+$AC$5</f>
        <v>4041</v>
      </c>
      <c r="Y455" s="23">
        <f t="shared" si="16"/>
        <v>6.5792590000000004</v>
      </c>
    </row>
    <row r="456" spans="24:25" x14ac:dyDescent="0.25">
      <c r="X456" s="21">
        <f t="shared" si="17"/>
        <v>4050</v>
      </c>
      <c r="Y456" s="23">
        <f t="shared" si="16"/>
        <v>6.5909500000000003</v>
      </c>
    </row>
    <row r="457" spans="24:25" x14ac:dyDescent="0.25">
      <c r="X457" s="21">
        <f t="shared" si="17"/>
        <v>4059</v>
      </c>
      <c r="Y457" s="23">
        <f t="shared" si="16"/>
        <v>6.6026410000000002</v>
      </c>
    </row>
    <row r="458" spans="24:25" x14ac:dyDescent="0.25">
      <c r="X458" s="21">
        <f t="shared" si="17"/>
        <v>4068</v>
      </c>
      <c r="Y458" s="23">
        <f t="shared" si="16"/>
        <v>6.6143320000000001</v>
      </c>
    </row>
    <row r="459" spans="24:25" x14ac:dyDescent="0.25">
      <c r="X459" s="21">
        <f t="shared" si="17"/>
        <v>4077</v>
      </c>
      <c r="Y459" s="23">
        <f t="shared" si="16"/>
        <v>6.626023</v>
      </c>
    </row>
    <row r="460" spans="24:25" x14ac:dyDescent="0.25">
      <c r="X460" s="21">
        <f t="shared" si="17"/>
        <v>4086</v>
      </c>
      <c r="Y460" s="23">
        <f t="shared" si="16"/>
        <v>6.6377139999999999</v>
      </c>
    </row>
    <row r="461" spans="24:25" x14ac:dyDescent="0.25">
      <c r="X461" s="21">
        <f t="shared" si="17"/>
        <v>4095</v>
      </c>
      <c r="Y461" s="23">
        <f t="shared" si="16"/>
        <v>6.6494049999999998</v>
      </c>
    </row>
    <row r="462" spans="24:25" x14ac:dyDescent="0.25">
      <c r="X462" s="21">
        <f t="shared" si="17"/>
        <v>4104</v>
      </c>
      <c r="Y462" s="23">
        <f t="shared" si="16"/>
        <v>6.6610960000000006</v>
      </c>
    </row>
    <row r="463" spans="24:25" x14ac:dyDescent="0.25">
      <c r="X463" s="21">
        <f t="shared" si="17"/>
        <v>4113</v>
      </c>
      <c r="Y463" s="23">
        <f t="shared" si="16"/>
        <v>6.6727870000000005</v>
      </c>
    </row>
    <row r="464" spans="24:25" x14ac:dyDescent="0.25">
      <c r="X464" s="21">
        <f t="shared" si="17"/>
        <v>4122</v>
      </c>
      <c r="Y464" s="23">
        <f t="shared" si="16"/>
        <v>6.6844780000000004</v>
      </c>
    </row>
    <row r="465" spans="24:25" x14ac:dyDescent="0.25">
      <c r="X465" s="21">
        <f t="shared" si="17"/>
        <v>4131</v>
      </c>
      <c r="Y465" s="23">
        <f t="shared" si="16"/>
        <v>6.6961690000000003</v>
      </c>
    </row>
    <row r="466" spans="24:25" x14ac:dyDescent="0.25">
      <c r="X466" s="21">
        <f t="shared" si="17"/>
        <v>4140</v>
      </c>
      <c r="Y466" s="23">
        <f t="shared" si="16"/>
        <v>6.7078600000000002</v>
      </c>
    </row>
    <row r="467" spans="24:25" x14ac:dyDescent="0.25">
      <c r="X467" s="21">
        <f t="shared" si="17"/>
        <v>4149</v>
      </c>
      <c r="Y467" s="23">
        <f t="shared" si="16"/>
        <v>6.7195510000000001</v>
      </c>
    </row>
    <row r="468" spans="24:25" x14ac:dyDescent="0.25">
      <c r="X468" s="21">
        <f t="shared" si="17"/>
        <v>4158</v>
      </c>
      <c r="Y468" s="23">
        <f t="shared" si="16"/>
        <v>6.7312419999999999</v>
      </c>
    </row>
    <row r="469" spans="24:25" x14ac:dyDescent="0.25">
      <c r="X469" s="21">
        <f t="shared" si="17"/>
        <v>4167</v>
      </c>
      <c r="Y469" s="23">
        <f t="shared" si="16"/>
        <v>6.7429329999999998</v>
      </c>
    </row>
    <row r="470" spans="24:25" x14ac:dyDescent="0.25">
      <c r="X470" s="21">
        <f t="shared" si="17"/>
        <v>4176</v>
      </c>
      <c r="Y470" s="23">
        <f t="shared" si="16"/>
        <v>6.7546239999999997</v>
      </c>
    </row>
    <row r="471" spans="24:25" x14ac:dyDescent="0.25">
      <c r="X471" s="21">
        <f t="shared" si="17"/>
        <v>4185</v>
      </c>
      <c r="Y471" s="23">
        <f t="shared" si="16"/>
        <v>6.7663150000000005</v>
      </c>
    </row>
    <row r="472" spans="24:25" x14ac:dyDescent="0.25">
      <c r="X472" s="21">
        <f t="shared" si="17"/>
        <v>4194</v>
      </c>
      <c r="Y472" s="23">
        <f t="shared" si="16"/>
        <v>6.7780060000000004</v>
      </c>
    </row>
    <row r="473" spans="24:25" x14ac:dyDescent="0.25">
      <c r="X473" s="21">
        <f t="shared" si="17"/>
        <v>4203</v>
      </c>
      <c r="Y473" s="23">
        <f t="shared" si="16"/>
        <v>6.7896970000000003</v>
      </c>
    </row>
    <row r="474" spans="24:25" x14ac:dyDescent="0.25">
      <c r="X474" s="21">
        <f t="shared" si="17"/>
        <v>4212</v>
      </c>
      <c r="Y474" s="23">
        <f t="shared" si="16"/>
        <v>6.8013880000000002</v>
      </c>
    </row>
    <row r="475" spans="24:25" x14ac:dyDescent="0.25">
      <c r="X475" s="21">
        <f t="shared" si="17"/>
        <v>4221</v>
      </c>
      <c r="Y475" s="23">
        <f t="shared" si="16"/>
        <v>6.8130790000000001</v>
      </c>
    </row>
    <row r="476" spans="24:25" x14ac:dyDescent="0.25">
      <c r="X476" s="21">
        <f t="shared" si="17"/>
        <v>4230</v>
      </c>
      <c r="Y476" s="23">
        <f t="shared" si="16"/>
        <v>6.82477</v>
      </c>
    </row>
    <row r="477" spans="24:25" x14ac:dyDescent="0.25">
      <c r="X477" s="21">
        <f t="shared" si="17"/>
        <v>4239</v>
      </c>
      <c r="Y477" s="23">
        <f t="shared" si="16"/>
        <v>6.8364609999999999</v>
      </c>
    </row>
    <row r="478" spans="24:25" x14ac:dyDescent="0.25">
      <c r="X478" s="21">
        <f t="shared" si="17"/>
        <v>4248</v>
      </c>
      <c r="Y478" s="23">
        <f t="shared" si="16"/>
        <v>6.8481519999999998</v>
      </c>
    </row>
    <row r="479" spans="24:25" x14ac:dyDescent="0.25">
      <c r="X479" s="21">
        <f t="shared" si="17"/>
        <v>4257</v>
      </c>
      <c r="Y479" s="23">
        <f t="shared" si="16"/>
        <v>6.8598430000000006</v>
      </c>
    </row>
    <row r="480" spans="24:25" x14ac:dyDescent="0.25">
      <c r="X480" s="21">
        <f t="shared" si="17"/>
        <v>4266</v>
      </c>
      <c r="Y480" s="23">
        <f t="shared" si="16"/>
        <v>6.8715340000000005</v>
      </c>
    </row>
    <row r="481" spans="24:25" x14ac:dyDescent="0.25">
      <c r="X481" s="21">
        <f t="shared" si="17"/>
        <v>4275</v>
      </c>
      <c r="Y481" s="23">
        <f t="shared" si="16"/>
        <v>6.8832250000000004</v>
      </c>
    </row>
    <row r="482" spans="24:25" x14ac:dyDescent="0.25">
      <c r="X482" s="21">
        <f t="shared" si="17"/>
        <v>4284</v>
      </c>
      <c r="Y482" s="23">
        <f t="shared" si="16"/>
        <v>6.8949160000000003</v>
      </c>
    </row>
    <row r="483" spans="24:25" x14ac:dyDescent="0.25">
      <c r="X483" s="21">
        <f t="shared" si="17"/>
        <v>4293</v>
      </c>
      <c r="Y483" s="23">
        <f t="shared" si="16"/>
        <v>6.9066070000000002</v>
      </c>
    </row>
    <row r="484" spans="24:25" x14ac:dyDescent="0.25">
      <c r="X484" s="21">
        <f t="shared" si="17"/>
        <v>4302</v>
      </c>
      <c r="Y484" s="23">
        <f t="shared" si="16"/>
        <v>6.9182980000000001</v>
      </c>
    </row>
    <row r="485" spans="24:25" x14ac:dyDescent="0.25">
      <c r="X485" s="21">
        <f t="shared" si="17"/>
        <v>4311</v>
      </c>
      <c r="Y485" s="23">
        <f t="shared" si="16"/>
        <v>6.929989</v>
      </c>
    </row>
    <row r="486" spans="24:25" x14ac:dyDescent="0.25">
      <c r="X486" s="21">
        <f t="shared" si="17"/>
        <v>4320</v>
      </c>
      <c r="Y486" s="23">
        <f t="shared" si="16"/>
        <v>6.9416799999999999</v>
      </c>
    </row>
    <row r="487" spans="24:25" x14ac:dyDescent="0.25">
      <c r="X487" s="21">
        <f t="shared" si="17"/>
        <v>4329</v>
      </c>
      <c r="Y487" s="23">
        <f t="shared" si="16"/>
        <v>6.9533709999999997</v>
      </c>
    </row>
    <row r="488" spans="24:25" x14ac:dyDescent="0.25">
      <c r="X488" s="21">
        <f t="shared" si="17"/>
        <v>4338</v>
      </c>
      <c r="Y488" s="23">
        <f t="shared" si="16"/>
        <v>6.9650620000000005</v>
      </c>
    </row>
    <row r="489" spans="24:25" x14ac:dyDescent="0.25">
      <c r="X489" s="21">
        <f t="shared" si="17"/>
        <v>4347</v>
      </c>
      <c r="Y489" s="23">
        <f t="shared" si="16"/>
        <v>6.9767530000000004</v>
      </c>
    </row>
    <row r="490" spans="24:25" x14ac:dyDescent="0.25">
      <c r="X490" s="21">
        <f t="shared" si="17"/>
        <v>4356</v>
      </c>
      <c r="Y490" s="23">
        <f t="shared" si="16"/>
        <v>6.9884440000000003</v>
      </c>
    </row>
    <row r="491" spans="24:25" x14ac:dyDescent="0.25">
      <c r="X491" s="21">
        <f t="shared" si="17"/>
        <v>4365</v>
      </c>
      <c r="Y491" s="23">
        <f t="shared" si="16"/>
        <v>7.0001350000000002</v>
      </c>
    </row>
    <row r="492" spans="24:25" x14ac:dyDescent="0.25">
      <c r="X492" s="21">
        <f t="shared" si="17"/>
        <v>4374</v>
      </c>
      <c r="Y492" s="23">
        <f t="shared" si="16"/>
        <v>7.0118260000000001</v>
      </c>
    </row>
    <row r="493" spans="24:25" x14ac:dyDescent="0.25">
      <c r="X493" s="21">
        <f t="shared" si="17"/>
        <v>4383</v>
      </c>
      <c r="Y493" s="23">
        <f t="shared" si="16"/>
        <v>7.023517</v>
      </c>
    </row>
    <row r="494" spans="24:25" x14ac:dyDescent="0.25">
      <c r="X494" s="21">
        <f t="shared" si="17"/>
        <v>4392</v>
      </c>
      <c r="Y494" s="23">
        <f t="shared" si="16"/>
        <v>7.0352079999999999</v>
      </c>
    </row>
    <row r="495" spans="24:25" x14ac:dyDescent="0.25">
      <c r="X495" s="21">
        <f t="shared" si="17"/>
        <v>4401</v>
      </c>
      <c r="Y495" s="23">
        <f t="shared" si="16"/>
        <v>7.0468989999999998</v>
      </c>
    </row>
    <row r="496" spans="24:25" x14ac:dyDescent="0.25">
      <c r="X496" s="21">
        <f t="shared" si="17"/>
        <v>4410</v>
      </c>
      <c r="Y496" s="23">
        <f t="shared" si="16"/>
        <v>7.0585900000000006</v>
      </c>
    </row>
    <row r="497" spans="24:25" x14ac:dyDescent="0.25">
      <c r="X497" s="21">
        <f t="shared" si="17"/>
        <v>4419</v>
      </c>
      <c r="Y497" s="23">
        <f t="shared" si="16"/>
        <v>7.0702810000000005</v>
      </c>
    </row>
    <row r="498" spans="24:25" x14ac:dyDescent="0.25">
      <c r="X498" s="21">
        <f t="shared" si="17"/>
        <v>4428</v>
      </c>
      <c r="Y498" s="23">
        <f t="shared" si="16"/>
        <v>7.0819720000000004</v>
      </c>
    </row>
    <row r="499" spans="24:25" x14ac:dyDescent="0.25">
      <c r="X499" s="21">
        <f t="shared" si="17"/>
        <v>4437</v>
      </c>
      <c r="Y499" s="23">
        <f t="shared" si="16"/>
        <v>7.0936630000000003</v>
      </c>
    </row>
    <row r="500" spans="24:25" x14ac:dyDescent="0.25">
      <c r="X500" s="21">
        <f t="shared" si="17"/>
        <v>4446</v>
      </c>
      <c r="Y500" s="23">
        <f t="shared" si="16"/>
        <v>7.1053540000000002</v>
      </c>
    </row>
    <row r="501" spans="24:25" x14ac:dyDescent="0.25">
      <c r="X501" s="21">
        <f t="shared" si="17"/>
        <v>4455</v>
      </c>
      <c r="Y501" s="23">
        <f t="shared" si="16"/>
        <v>7.1170450000000001</v>
      </c>
    </row>
    <row r="502" spans="24:25" x14ac:dyDescent="0.25">
      <c r="X502" s="21">
        <f t="shared" si="17"/>
        <v>4464</v>
      </c>
      <c r="Y502" s="23">
        <f t="shared" si="16"/>
        <v>7.128736</v>
      </c>
    </row>
    <row r="503" spans="24:25" x14ac:dyDescent="0.25">
      <c r="X503" s="21">
        <f t="shared" si="17"/>
        <v>4473</v>
      </c>
      <c r="Y503" s="23">
        <f t="shared" si="16"/>
        <v>7.1404269999999999</v>
      </c>
    </row>
    <row r="504" spans="24:25" x14ac:dyDescent="0.25">
      <c r="X504" s="21">
        <f t="shared" si="17"/>
        <v>4482</v>
      </c>
      <c r="Y504" s="23">
        <f t="shared" si="16"/>
        <v>7.1521179999999998</v>
      </c>
    </row>
    <row r="505" spans="24:25" x14ac:dyDescent="0.25">
      <c r="X505" s="21">
        <f t="shared" si="17"/>
        <v>4491</v>
      </c>
      <c r="Y505" s="23">
        <f t="shared" si="16"/>
        <v>7.1638090000000005</v>
      </c>
    </row>
    <row r="506" spans="24:25" ht="16.5" thickBot="1" x14ac:dyDescent="0.3">
      <c r="X506" s="22">
        <f t="shared" si="17"/>
        <v>4500</v>
      </c>
      <c r="Y506" s="23">
        <f t="shared" si="16"/>
        <v>7.1755000000000004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0B00-000000000000}"/>
  </hyperlinks>
  <pageMargins left="0.7" right="0.7" top="0.75" bottom="0.75" header="0.3" footer="0.3"/>
  <pageSetup scale="57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  <pageSetUpPr fitToPage="1"/>
  </sheetPr>
  <dimension ref="A1:AC506"/>
  <sheetViews>
    <sheetView zoomScale="80" zoomScaleNormal="80" workbookViewId="0">
      <selection activeCell="P23" sqref="P23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26</v>
      </c>
      <c r="K2" s="160" t="str">
        <f>VLOOKUP(J2,'Calcul financement'!B5:F100,2,FALSE)</f>
        <v>Techniques d'inhalothérapie</v>
      </c>
      <c r="L2" s="160"/>
      <c r="M2" s="160"/>
      <c r="N2" s="161"/>
    </row>
    <row r="4" spans="9:29" ht="16.5" thickBot="1" x14ac:dyDescent="0.3">
      <c r="J4" s="16">
        <f>MAX(IF(K24=0,IF(K21=0,1000,K21*4),K24*2),K9:K15)</f>
        <v>6680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11.28084</v>
      </c>
      <c r="K5" s="164" t="str">
        <f>CONCATENATE("ÉTC seront financés par les ",J4," PES ","du programme ",LEFT(J2,6))</f>
        <v>ÉTC seront financés par les 6680 PES du programme 141.A0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15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15</v>
      </c>
      <c r="Y7" s="23">
        <f t="shared" si="0"/>
        <v>2.3174999999999998E-2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30</v>
      </c>
      <c r="Y8" s="23">
        <f t="shared" si="0"/>
        <v>4.6349999999999995E-2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2082</v>
      </c>
      <c r="L9" s="53">
        <f>IF(K9&gt;0,IF($K$24&gt;0,IF(K9&lt;$K$21,$K$20*K9,IF(K9&lt;$K$24,($K$22*K9)+$K$23,($K$25*K9)+$K$26)),IF(K9&lt;$K$21,$K$20*K9,($K$22*K9)+$K$23)),"")</f>
        <v>4.0941659999999995</v>
      </c>
      <c r="M9" s="54">
        <f>IF(K9&gt;0,L9/K9*1000,"")</f>
        <v>1.9664582132564841</v>
      </c>
      <c r="X9" s="21">
        <f t="shared" si="1"/>
        <v>45</v>
      </c>
      <c r="Y9" s="23">
        <f t="shared" si="0"/>
        <v>6.9525000000000003E-2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2329</v>
      </c>
      <c r="L10" s="53">
        <f t="shared" ref="L10:L15" si="2">IF(K10&gt;0,IF($K$24&gt;0,IF(K10&lt;$K$21,$K$20*K10,IF(K10&lt;$K$24,($K$22*K10)+$K$23,($K$25*K10)+$K$26)),IF(K10&lt;$K$21,$K$20*K10,($K$22*K10)+$K$23)),"")</f>
        <v>4.4802270000000002</v>
      </c>
      <c r="M10" s="54">
        <f t="shared" ref="M10:M15" si="3">IF(K10&gt;0,L10/K10*1000,"")</f>
        <v>1.923669815371404</v>
      </c>
      <c r="X10" s="21">
        <f t="shared" si="1"/>
        <v>60</v>
      </c>
      <c r="Y10" s="23">
        <f t="shared" si="0"/>
        <v>9.2699999999999991E-2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2087</v>
      </c>
      <c r="L11" s="53">
        <f t="shared" si="2"/>
        <v>4.1019810000000003</v>
      </c>
      <c r="M11" s="54">
        <f t="shared" si="3"/>
        <v>1.9654916147580259</v>
      </c>
      <c r="X11" s="21">
        <f t="shared" si="1"/>
        <v>75</v>
      </c>
      <c r="Y11" s="23">
        <f t="shared" si="0"/>
        <v>0.11587499999999999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1553</v>
      </c>
      <c r="L12" s="53">
        <f t="shared" si="2"/>
        <v>2.3993850000000001</v>
      </c>
      <c r="M12" s="54">
        <f t="shared" si="3"/>
        <v>1.5450000000000002</v>
      </c>
      <c r="X12" s="21">
        <f t="shared" si="1"/>
        <v>90</v>
      </c>
      <c r="Y12" s="23">
        <f t="shared" si="0"/>
        <v>0.13905000000000001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105</v>
      </c>
      <c r="Y13" s="23">
        <f t="shared" si="0"/>
        <v>0.16222499999999998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120</v>
      </c>
      <c r="Y14" s="23">
        <f t="shared" si="0"/>
        <v>0.18539999999999998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135</v>
      </c>
      <c r="Y15" s="23">
        <f t="shared" si="0"/>
        <v>0.20857499999999998</v>
      </c>
    </row>
    <row r="16" spans="9:29" x14ac:dyDescent="0.25">
      <c r="K16" s="10"/>
      <c r="L16" s="10"/>
      <c r="X16" s="21">
        <f t="shared" si="1"/>
        <v>150</v>
      </c>
      <c r="Y16" s="23">
        <f t="shared" si="0"/>
        <v>0.23174999999999998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165</v>
      </c>
      <c r="Y17" s="23">
        <f t="shared" si="0"/>
        <v>0.25492500000000001</v>
      </c>
    </row>
    <row r="18" spans="1:25" x14ac:dyDescent="0.25">
      <c r="X18" s="21">
        <f t="shared" si="1"/>
        <v>180</v>
      </c>
      <c r="Y18" s="23">
        <f t="shared" si="0"/>
        <v>0.27810000000000001</v>
      </c>
    </row>
    <row r="19" spans="1:25" x14ac:dyDescent="0.25">
      <c r="X19" s="21">
        <f t="shared" si="1"/>
        <v>195</v>
      </c>
      <c r="Y19" s="23">
        <f t="shared" si="0"/>
        <v>0.30127499999999996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210</v>
      </c>
      <c r="Y20" s="23">
        <f t="shared" si="0"/>
        <v>0.32444999999999996</v>
      </c>
    </row>
    <row r="21" spans="1:25" x14ac:dyDescent="0.25">
      <c r="J21" s="2" t="s">
        <v>123</v>
      </c>
      <c r="K21" s="18">
        <f>VLOOKUP($J$2,Tableau_fin[],8,FALSE)</f>
        <v>1670</v>
      </c>
      <c r="X21" s="21">
        <f t="shared" si="1"/>
        <v>225</v>
      </c>
      <c r="Y21" s="23">
        <f t="shared" si="0"/>
        <v>0.34762499999999996</v>
      </c>
    </row>
    <row r="22" spans="1:25" x14ac:dyDescent="0.25">
      <c r="J22" s="26" t="s">
        <v>119</v>
      </c>
      <c r="K22" s="18">
        <f>VLOOKUP($J$2,Tableau_fin[],9,FALSE)</f>
        <v>1.5629999999999999E-3</v>
      </c>
      <c r="X22" s="21">
        <f t="shared" si="1"/>
        <v>240</v>
      </c>
      <c r="Y22" s="23">
        <f t="shared" si="0"/>
        <v>0.37079999999999996</v>
      </c>
    </row>
    <row r="23" spans="1:25" x14ac:dyDescent="0.25">
      <c r="J23" s="26" t="s">
        <v>120</v>
      </c>
      <c r="K23" s="18">
        <f>VLOOKUP($J$2,Tableau_fin[],10,FALSE)</f>
        <v>0.84</v>
      </c>
      <c r="X23" s="21">
        <f t="shared" si="1"/>
        <v>255</v>
      </c>
      <c r="Y23" s="23">
        <f t="shared" si="0"/>
        <v>0.39397499999999996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270</v>
      </c>
      <c r="Y24" s="23">
        <f t="shared" si="0"/>
        <v>0.41714999999999997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285</v>
      </c>
      <c r="Y25" s="23">
        <f t="shared" si="0"/>
        <v>0.44032499999999997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300</v>
      </c>
      <c r="Y26" s="23">
        <f t="shared" si="0"/>
        <v>0.46349999999999997</v>
      </c>
    </row>
    <row r="27" spans="1:25" x14ac:dyDescent="0.25">
      <c r="X27" s="21">
        <f t="shared" si="1"/>
        <v>315</v>
      </c>
      <c r="Y27" s="23">
        <f t="shared" si="0"/>
        <v>0.48667499999999997</v>
      </c>
    </row>
    <row r="28" spans="1:25" x14ac:dyDescent="0.25">
      <c r="X28" s="21">
        <f t="shared" si="1"/>
        <v>330</v>
      </c>
      <c r="Y28" s="23">
        <f t="shared" si="0"/>
        <v>0.50985000000000003</v>
      </c>
    </row>
    <row r="29" spans="1:25" x14ac:dyDescent="0.25">
      <c r="X29" s="21">
        <f t="shared" si="1"/>
        <v>345</v>
      </c>
      <c r="Y29" s="23">
        <f t="shared" si="0"/>
        <v>0.53302499999999997</v>
      </c>
    </row>
    <row r="30" spans="1:25" x14ac:dyDescent="0.25">
      <c r="X30" s="21">
        <f t="shared" si="1"/>
        <v>360</v>
      </c>
      <c r="Y30" s="23">
        <f t="shared" si="0"/>
        <v>0.55620000000000003</v>
      </c>
    </row>
    <row r="31" spans="1:25" x14ac:dyDescent="0.25">
      <c r="A31" s="29"/>
      <c r="B31" s="10"/>
      <c r="C31" s="10"/>
      <c r="X31" s="21">
        <f t="shared" si="1"/>
        <v>375</v>
      </c>
      <c r="Y31" s="23">
        <f t="shared" si="0"/>
        <v>0.57937499999999997</v>
      </c>
    </row>
    <row r="32" spans="1:25" x14ac:dyDescent="0.25">
      <c r="B32" s="10"/>
      <c r="C32" s="10"/>
      <c r="X32" s="21">
        <f t="shared" si="1"/>
        <v>390</v>
      </c>
      <c r="Y32" s="23">
        <f t="shared" si="0"/>
        <v>0.60254999999999992</v>
      </c>
    </row>
    <row r="33" spans="2:25" x14ac:dyDescent="0.25">
      <c r="B33" s="10"/>
      <c r="C33" s="10"/>
      <c r="X33" s="21">
        <f t="shared" si="1"/>
        <v>405</v>
      </c>
      <c r="Y33" s="23">
        <f t="shared" si="0"/>
        <v>0.62572499999999998</v>
      </c>
    </row>
    <row r="34" spans="2:25" x14ac:dyDescent="0.25">
      <c r="X34" s="21">
        <f t="shared" si="1"/>
        <v>420</v>
      </c>
      <c r="Y34" s="23">
        <f t="shared" si="0"/>
        <v>0.64889999999999992</v>
      </c>
    </row>
    <row r="35" spans="2:25" x14ac:dyDescent="0.25">
      <c r="X35" s="21">
        <f t="shared" si="1"/>
        <v>435</v>
      </c>
      <c r="Y35" s="23">
        <f t="shared" si="0"/>
        <v>0.67207499999999998</v>
      </c>
    </row>
    <row r="36" spans="2:25" x14ac:dyDescent="0.25">
      <c r="X36" s="21">
        <f t="shared" si="1"/>
        <v>450</v>
      </c>
      <c r="Y36" s="23">
        <f t="shared" si="0"/>
        <v>0.69524999999999992</v>
      </c>
    </row>
    <row r="37" spans="2:25" x14ac:dyDescent="0.25">
      <c r="X37" s="21">
        <f t="shared" si="1"/>
        <v>465</v>
      </c>
      <c r="Y37" s="23">
        <f t="shared" si="0"/>
        <v>0.71842499999999998</v>
      </c>
    </row>
    <row r="38" spans="2:25" x14ac:dyDescent="0.25">
      <c r="X38" s="21">
        <f t="shared" si="1"/>
        <v>480</v>
      </c>
      <c r="Y38" s="23">
        <f t="shared" si="0"/>
        <v>0.74159999999999993</v>
      </c>
    </row>
    <row r="39" spans="2:25" x14ac:dyDescent="0.25">
      <c r="X39" s="21">
        <f t="shared" si="1"/>
        <v>495</v>
      </c>
      <c r="Y39" s="23">
        <f t="shared" si="0"/>
        <v>0.76477499999999998</v>
      </c>
    </row>
    <row r="40" spans="2:25" x14ac:dyDescent="0.25">
      <c r="X40" s="21">
        <f t="shared" si="1"/>
        <v>510</v>
      </c>
      <c r="Y40" s="23">
        <f t="shared" si="0"/>
        <v>0.78794999999999993</v>
      </c>
    </row>
    <row r="41" spans="2:25" x14ac:dyDescent="0.25">
      <c r="X41" s="21">
        <f t="shared" si="1"/>
        <v>525</v>
      </c>
      <c r="Y41" s="23">
        <f t="shared" si="0"/>
        <v>0.81112499999999998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540</v>
      </c>
      <c r="Y42" s="23">
        <f t="shared" si="0"/>
        <v>0.83429999999999993</v>
      </c>
    </row>
    <row r="43" spans="2:25" x14ac:dyDescent="0.25">
      <c r="X43" s="21">
        <f t="shared" si="1"/>
        <v>555</v>
      </c>
      <c r="Y43" s="23">
        <f t="shared" si="0"/>
        <v>0.85747499999999999</v>
      </c>
    </row>
    <row r="44" spans="2:25" x14ac:dyDescent="0.25">
      <c r="X44" s="21">
        <f t="shared" si="1"/>
        <v>570</v>
      </c>
      <c r="Y44" s="23">
        <f t="shared" si="0"/>
        <v>0.88064999999999993</v>
      </c>
    </row>
    <row r="45" spans="2:25" x14ac:dyDescent="0.25">
      <c r="X45" s="21">
        <f t="shared" si="1"/>
        <v>585</v>
      </c>
      <c r="Y45" s="23">
        <f t="shared" si="0"/>
        <v>0.90382499999999999</v>
      </c>
    </row>
    <row r="46" spans="2:25" x14ac:dyDescent="0.25">
      <c r="X46" s="21">
        <f t="shared" si="1"/>
        <v>600</v>
      </c>
      <c r="Y46" s="23">
        <f t="shared" si="0"/>
        <v>0.92699999999999994</v>
      </c>
    </row>
    <row r="47" spans="2:25" x14ac:dyDescent="0.25">
      <c r="X47" s="21">
        <f t="shared" si="1"/>
        <v>615</v>
      </c>
      <c r="Y47" s="23">
        <f t="shared" si="0"/>
        <v>0.95017499999999999</v>
      </c>
    </row>
    <row r="48" spans="2:25" x14ac:dyDescent="0.25">
      <c r="X48" s="21">
        <f t="shared" si="1"/>
        <v>630</v>
      </c>
      <c r="Y48" s="23">
        <f t="shared" si="0"/>
        <v>0.97334999999999994</v>
      </c>
    </row>
    <row r="49" spans="24:25" x14ac:dyDescent="0.25">
      <c r="X49" s="21">
        <f t="shared" si="1"/>
        <v>645</v>
      </c>
      <c r="Y49" s="23">
        <f t="shared" si="0"/>
        <v>0.99652499999999999</v>
      </c>
    </row>
    <row r="50" spans="24:25" x14ac:dyDescent="0.25">
      <c r="X50" s="21">
        <f t="shared" si="1"/>
        <v>660</v>
      </c>
      <c r="Y50" s="23">
        <f t="shared" si="0"/>
        <v>1.0197000000000001</v>
      </c>
    </row>
    <row r="51" spans="24:25" x14ac:dyDescent="0.25">
      <c r="X51" s="21">
        <f t="shared" si="1"/>
        <v>675</v>
      </c>
      <c r="Y51" s="23">
        <f t="shared" si="0"/>
        <v>1.042875</v>
      </c>
    </row>
    <row r="52" spans="24:25" x14ac:dyDescent="0.25">
      <c r="X52" s="21">
        <f t="shared" si="1"/>
        <v>690</v>
      </c>
      <c r="Y52" s="23">
        <f t="shared" si="0"/>
        <v>1.0660499999999999</v>
      </c>
    </row>
    <row r="53" spans="24:25" x14ac:dyDescent="0.25">
      <c r="X53" s="21">
        <f t="shared" si="1"/>
        <v>705</v>
      </c>
      <c r="Y53" s="23">
        <f t="shared" si="0"/>
        <v>1.0892249999999999</v>
      </c>
    </row>
    <row r="54" spans="24:25" x14ac:dyDescent="0.25">
      <c r="X54" s="21">
        <f t="shared" si="1"/>
        <v>720</v>
      </c>
      <c r="Y54" s="23">
        <f t="shared" si="0"/>
        <v>1.1124000000000001</v>
      </c>
    </row>
    <row r="55" spans="24:25" x14ac:dyDescent="0.25">
      <c r="X55" s="21">
        <f t="shared" si="1"/>
        <v>735</v>
      </c>
      <c r="Y55" s="23">
        <f t="shared" si="0"/>
        <v>1.135575</v>
      </c>
    </row>
    <row r="56" spans="24:25" x14ac:dyDescent="0.25">
      <c r="X56" s="21">
        <f t="shared" si="1"/>
        <v>750</v>
      </c>
      <c r="Y56" s="23">
        <f t="shared" si="0"/>
        <v>1.1587499999999999</v>
      </c>
    </row>
    <row r="57" spans="24:25" x14ac:dyDescent="0.25">
      <c r="X57" s="21">
        <f t="shared" si="1"/>
        <v>765</v>
      </c>
      <c r="Y57" s="23">
        <f t="shared" si="0"/>
        <v>1.1819249999999999</v>
      </c>
    </row>
    <row r="58" spans="24:25" x14ac:dyDescent="0.25">
      <c r="X58" s="21">
        <f t="shared" si="1"/>
        <v>780</v>
      </c>
      <c r="Y58" s="23">
        <f t="shared" si="0"/>
        <v>1.2050999999999998</v>
      </c>
    </row>
    <row r="59" spans="24:25" x14ac:dyDescent="0.25">
      <c r="X59" s="21">
        <f t="shared" si="1"/>
        <v>795</v>
      </c>
      <c r="Y59" s="23">
        <f t="shared" si="0"/>
        <v>1.228275</v>
      </c>
    </row>
    <row r="60" spans="24:25" x14ac:dyDescent="0.25">
      <c r="X60" s="21">
        <f t="shared" si="1"/>
        <v>810</v>
      </c>
      <c r="Y60" s="23">
        <f t="shared" si="0"/>
        <v>1.25145</v>
      </c>
    </row>
    <row r="61" spans="24:25" x14ac:dyDescent="0.25">
      <c r="X61" s="21">
        <f t="shared" si="1"/>
        <v>825</v>
      </c>
      <c r="Y61" s="23">
        <f t="shared" si="0"/>
        <v>1.2746249999999999</v>
      </c>
    </row>
    <row r="62" spans="24:25" x14ac:dyDescent="0.25">
      <c r="X62" s="21">
        <f t="shared" si="1"/>
        <v>840</v>
      </c>
      <c r="Y62" s="23">
        <f t="shared" si="0"/>
        <v>1.2977999999999998</v>
      </c>
    </row>
    <row r="63" spans="24:25" x14ac:dyDescent="0.25">
      <c r="X63" s="21">
        <f t="shared" si="1"/>
        <v>855</v>
      </c>
      <c r="Y63" s="23">
        <f t="shared" si="0"/>
        <v>1.320975</v>
      </c>
    </row>
    <row r="64" spans="24:25" x14ac:dyDescent="0.25">
      <c r="X64" s="21">
        <f t="shared" si="1"/>
        <v>870</v>
      </c>
      <c r="Y64" s="23">
        <f t="shared" si="0"/>
        <v>1.34415</v>
      </c>
    </row>
    <row r="65" spans="24:25" x14ac:dyDescent="0.25">
      <c r="X65" s="21">
        <f t="shared" si="1"/>
        <v>885</v>
      </c>
      <c r="Y65" s="23">
        <f t="shared" si="0"/>
        <v>1.3673249999999999</v>
      </c>
    </row>
    <row r="66" spans="24:25" x14ac:dyDescent="0.25">
      <c r="X66" s="21">
        <f t="shared" si="1"/>
        <v>900</v>
      </c>
      <c r="Y66" s="23">
        <f t="shared" si="0"/>
        <v>1.3904999999999998</v>
      </c>
    </row>
    <row r="67" spans="24:25" x14ac:dyDescent="0.25">
      <c r="X67" s="21">
        <f t="shared" si="1"/>
        <v>915</v>
      </c>
      <c r="Y67" s="23">
        <f t="shared" si="0"/>
        <v>1.413675</v>
      </c>
    </row>
    <row r="68" spans="24:25" x14ac:dyDescent="0.25">
      <c r="X68" s="21">
        <f t="shared" si="1"/>
        <v>930</v>
      </c>
      <c r="Y68" s="23">
        <f t="shared" si="0"/>
        <v>1.43685</v>
      </c>
    </row>
    <row r="69" spans="24:25" x14ac:dyDescent="0.25">
      <c r="X69" s="21">
        <f t="shared" si="1"/>
        <v>945</v>
      </c>
      <c r="Y69" s="23">
        <f t="shared" si="0"/>
        <v>1.4600249999999999</v>
      </c>
    </row>
    <row r="70" spans="24:25" x14ac:dyDescent="0.25">
      <c r="X70" s="21">
        <f t="shared" si="1"/>
        <v>960</v>
      </c>
      <c r="Y70" s="23">
        <f t="shared" ref="Y70:Y133" si="4">IF($K$24&gt;0,IF(X70&lt;$K$21,$K$20*X70,IF(X70&lt;$K$24,($K$22*X70)+$K$23,($K$25*X70)+$K$26)),IF(X70&lt;$K$21,$K$20*X70,($K$22*X70)+$K$23))</f>
        <v>1.4831999999999999</v>
      </c>
    </row>
    <row r="71" spans="24:25" x14ac:dyDescent="0.25">
      <c r="X71" s="21">
        <f t="shared" ref="X71:X134" si="5">X70+$AC$5</f>
        <v>975</v>
      </c>
      <c r="Y71" s="23">
        <f t="shared" si="4"/>
        <v>1.506375</v>
      </c>
    </row>
    <row r="72" spans="24:25" x14ac:dyDescent="0.25">
      <c r="X72" s="21">
        <f t="shared" si="5"/>
        <v>990</v>
      </c>
      <c r="Y72" s="23">
        <f t="shared" si="4"/>
        <v>1.52955</v>
      </c>
    </row>
    <row r="73" spans="24:25" x14ac:dyDescent="0.25">
      <c r="X73" s="21">
        <f t="shared" si="5"/>
        <v>1005</v>
      </c>
      <c r="Y73" s="23">
        <f t="shared" si="4"/>
        <v>1.5527249999999999</v>
      </c>
    </row>
    <row r="74" spans="24:25" x14ac:dyDescent="0.25">
      <c r="X74" s="21">
        <f t="shared" si="5"/>
        <v>1020</v>
      </c>
      <c r="Y74" s="23">
        <f t="shared" si="4"/>
        <v>1.5758999999999999</v>
      </c>
    </row>
    <row r="75" spans="24:25" x14ac:dyDescent="0.25">
      <c r="X75" s="21">
        <f t="shared" si="5"/>
        <v>1035</v>
      </c>
      <c r="Y75" s="23">
        <f t="shared" si="4"/>
        <v>1.599075</v>
      </c>
    </row>
    <row r="76" spans="24:25" x14ac:dyDescent="0.25">
      <c r="X76" s="21">
        <f t="shared" si="5"/>
        <v>1050</v>
      </c>
      <c r="Y76" s="23">
        <f t="shared" si="4"/>
        <v>1.62225</v>
      </c>
    </row>
    <row r="77" spans="24:25" x14ac:dyDescent="0.25">
      <c r="X77" s="21">
        <f t="shared" si="5"/>
        <v>1065</v>
      </c>
      <c r="Y77" s="23">
        <f t="shared" si="4"/>
        <v>1.6454249999999999</v>
      </c>
    </row>
    <row r="78" spans="24:25" x14ac:dyDescent="0.25">
      <c r="X78" s="21">
        <f t="shared" si="5"/>
        <v>1080</v>
      </c>
      <c r="Y78" s="23">
        <f t="shared" si="4"/>
        <v>1.6685999999999999</v>
      </c>
    </row>
    <row r="79" spans="24:25" x14ac:dyDescent="0.25">
      <c r="X79" s="21">
        <f t="shared" si="5"/>
        <v>1095</v>
      </c>
      <c r="Y79" s="23">
        <f t="shared" si="4"/>
        <v>1.691775</v>
      </c>
    </row>
    <row r="80" spans="24:25" x14ac:dyDescent="0.25">
      <c r="X80" s="21">
        <f t="shared" si="5"/>
        <v>1110</v>
      </c>
      <c r="Y80" s="23">
        <f t="shared" si="4"/>
        <v>1.71495</v>
      </c>
    </row>
    <row r="81" spans="24:25" x14ac:dyDescent="0.25">
      <c r="X81" s="21">
        <f t="shared" si="5"/>
        <v>1125</v>
      </c>
      <c r="Y81" s="23">
        <f t="shared" si="4"/>
        <v>1.7381249999999999</v>
      </c>
    </row>
    <row r="82" spans="24:25" x14ac:dyDescent="0.25">
      <c r="X82" s="21">
        <f t="shared" si="5"/>
        <v>1140</v>
      </c>
      <c r="Y82" s="23">
        <f t="shared" si="4"/>
        <v>1.7612999999999999</v>
      </c>
    </row>
    <row r="83" spans="24:25" x14ac:dyDescent="0.25">
      <c r="X83" s="21">
        <f t="shared" si="5"/>
        <v>1155</v>
      </c>
      <c r="Y83" s="23">
        <f t="shared" si="4"/>
        <v>1.7844749999999998</v>
      </c>
    </row>
    <row r="84" spans="24:25" x14ac:dyDescent="0.25">
      <c r="X84" s="21">
        <f t="shared" si="5"/>
        <v>1170</v>
      </c>
      <c r="Y84" s="23">
        <f t="shared" si="4"/>
        <v>1.80765</v>
      </c>
    </row>
    <row r="85" spans="24:25" x14ac:dyDescent="0.25">
      <c r="X85" s="21">
        <f t="shared" si="5"/>
        <v>1185</v>
      </c>
      <c r="Y85" s="23">
        <f t="shared" si="4"/>
        <v>1.8308249999999999</v>
      </c>
    </row>
    <row r="86" spans="24:25" x14ac:dyDescent="0.25">
      <c r="X86" s="21">
        <f t="shared" si="5"/>
        <v>1200</v>
      </c>
      <c r="Y86" s="23">
        <f t="shared" si="4"/>
        <v>1.8539999999999999</v>
      </c>
    </row>
    <row r="87" spans="24:25" x14ac:dyDescent="0.25">
      <c r="X87" s="21">
        <f t="shared" si="5"/>
        <v>1215</v>
      </c>
      <c r="Y87" s="23">
        <f t="shared" si="4"/>
        <v>1.8771749999999998</v>
      </c>
    </row>
    <row r="88" spans="24:25" x14ac:dyDescent="0.25">
      <c r="X88" s="21">
        <f t="shared" si="5"/>
        <v>1230</v>
      </c>
      <c r="Y88" s="23">
        <f t="shared" si="4"/>
        <v>1.90035</v>
      </c>
    </row>
    <row r="89" spans="24:25" x14ac:dyDescent="0.25">
      <c r="X89" s="21">
        <f t="shared" si="5"/>
        <v>1245</v>
      </c>
      <c r="Y89" s="23">
        <f t="shared" si="4"/>
        <v>1.9235249999999999</v>
      </c>
    </row>
    <row r="90" spans="24:25" x14ac:dyDescent="0.25">
      <c r="X90" s="21">
        <f t="shared" si="5"/>
        <v>1260</v>
      </c>
      <c r="Y90" s="23">
        <f t="shared" si="4"/>
        <v>1.9466999999999999</v>
      </c>
    </row>
    <row r="91" spans="24:25" x14ac:dyDescent="0.25">
      <c r="X91" s="21">
        <f t="shared" si="5"/>
        <v>1275</v>
      </c>
      <c r="Y91" s="23">
        <f t="shared" si="4"/>
        <v>1.9698749999999998</v>
      </c>
    </row>
    <row r="92" spans="24:25" x14ac:dyDescent="0.25">
      <c r="X92" s="21">
        <f t="shared" si="5"/>
        <v>1290</v>
      </c>
      <c r="Y92" s="23">
        <f t="shared" si="4"/>
        <v>1.99305</v>
      </c>
    </row>
    <row r="93" spans="24:25" x14ac:dyDescent="0.25">
      <c r="X93" s="21">
        <f t="shared" si="5"/>
        <v>1305</v>
      </c>
      <c r="Y93" s="23">
        <f t="shared" si="4"/>
        <v>2.0162249999999999</v>
      </c>
    </row>
    <row r="94" spans="24:25" x14ac:dyDescent="0.25">
      <c r="X94" s="21">
        <f t="shared" si="5"/>
        <v>1320</v>
      </c>
      <c r="Y94" s="23">
        <f t="shared" si="4"/>
        <v>2.0394000000000001</v>
      </c>
    </row>
    <row r="95" spans="24:25" x14ac:dyDescent="0.25">
      <c r="X95" s="21">
        <f t="shared" si="5"/>
        <v>1335</v>
      </c>
      <c r="Y95" s="23">
        <f t="shared" si="4"/>
        <v>2.0625749999999998</v>
      </c>
    </row>
    <row r="96" spans="24:25" x14ac:dyDescent="0.25">
      <c r="X96" s="21">
        <f t="shared" si="5"/>
        <v>1350</v>
      </c>
      <c r="Y96" s="23">
        <f t="shared" si="4"/>
        <v>2.08575</v>
      </c>
    </row>
    <row r="97" spans="24:25" x14ac:dyDescent="0.25">
      <c r="X97" s="21">
        <f t="shared" si="5"/>
        <v>1365</v>
      </c>
      <c r="Y97" s="23">
        <f t="shared" si="4"/>
        <v>2.1089249999999997</v>
      </c>
    </row>
    <row r="98" spans="24:25" x14ac:dyDescent="0.25">
      <c r="X98" s="21">
        <f t="shared" si="5"/>
        <v>1380</v>
      </c>
      <c r="Y98" s="23">
        <f t="shared" si="4"/>
        <v>2.1320999999999999</v>
      </c>
    </row>
    <row r="99" spans="24:25" x14ac:dyDescent="0.25">
      <c r="X99" s="21">
        <f t="shared" si="5"/>
        <v>1395</v>
      </c>
      <c r="Y99" s="23">
        <f t="shared" si="4"/>
        <v>2.1552750000000001</v>
      </c>
    </row>
    <row r="100" spans="24:25" x14ac:dyDescent="0.25">
      <c r="X100" s="21">
        <f t="shared" si="5"/>
        <v>1410</v>
      </c>
      <c r="Y100" s="23">
        <f t="shared" si="4"/>
        <v>2.1784499999999998</v>
      </c>
    </row>
    <row r="101" spans="24:25" x14ac:dyDescent="0.25">
      <c r="X101" s="21">
        <f t="shared" si="5"/>
        <v>1425</v>
      </c>
      <c r="Y101" s="23">
        <f t="shared" si="4"/>
        <v>2.2016249999999999</v>
      </c>
    </row>
    <row r="102" spans="24:25" x14ac:dyDescent="0.25">
      <c r="X102" s="21">
        <f t="shared" si="5"/>
        <v>1440</v>
      </c>
      <c r="Y102" s="23">
        <f t="shared" si="4"/>
        <v>2.2248000000000001</v>
      </c>
    </row>
    <row r="103" spans="24:25" x14ac:dyDescent="0.25">
      <c r="X103" s="21">
        <f t="shared" si="5"/>
        <v>1455</v>
      </c>
      <c r="Y103" s="23">
        <f t="shared" si="4"/>
        <v>2.2479749999999998</v>
      </c>
    </row>
    <row r="104" spans="24:25" x14ac:dyDescent="0.25">
      <c r="X104" s="21">
        <f t="shared" si="5"/>
        <v>1470</v>
      </c>
      <c r="Y104" s="23">
        <f t="shared" si="4"/>
        <v>2.27115</v>
      </c>
    </row>
    <row r="105" spans="24:25" x14ac:dyDescent="0.25">
      <c r="X105" s="21">
        <f t="shared" si="5"/>
        <v>1485</v>
      </c>
      <c r="Y105" s="23">
        <f t="shared" si="4"/>
        <v>2.2943249999999997</v>
      </c>
    </row>
    <row r="106" spans="24:25" x14ac:dyDescent="0.25">
      <c r="X106" s="21">
        <f t="shared" si="5"/>
        <v>1500</v>
      </c>
      <c r="Y106" s="23">
        <f t="shared" si="4"/>
        <v>2.3174999999999999</v>
      </c>
    </row>
    <row r="107" spans="24:25" x14ac:dyDescent="0.25">
      <c r="X107" s="21">
        <f t="shared" si="5"/>
        <v>1515</v>
      </c>
      <c r="Y107" s="23">
        <f t="shared" si="4"/>
        <v>2.3406750000000001</v>
      </c>
    </row>
    <row r="108" spans="24:25" x14ac:dyDescent="0.25">
      <c r="X108" s="21">
        <f t="shared" si="5"/>
        <v>1530</v>
      </c>
      <c r="Y108" s="23">
        <f t="shared" si="4"/>
        <v>2.3638499999999998</v>
      </c>
    </row>
    <row r="109" spans="24:25" x14ac:dyDescent="0.25">
      <c r="X109" s="21">
        <f t="shared" si="5"/>
        <v>1545</v>
      </c>
      <c r="Y109" s="23">
        <f t="shared" si="4"/>
        <v>2.387025</v>
      </c>
    </row>
    <row r="110" spans="24:25" x14ac:dyDescent="0.25">
      <c r="X110" s="21">
        <f t="shared" si="5"/>
        <v>1560</v>
      </c>
      <c r="Y110" s="23">
        <f t="shared" si="4"/>
        <v>2.4101999999999997</v>
      </c>
    </row>
    <row r="111" spans="24:25" x14ac:dyDescent="0.25">
      <c r="X111" s="21">
        <f t="shared" si="5"/>
        <v>1575</v>
      </c>
      <c r="Y111" s="23">
        <f t="shared" si="4"/>
        <v>2.4333749999999998</v>
      </c>
    </row>
    <row r="112" spans="24:25" x14ac:dyDescent="0.25">
      <c r="X112" s="21">
        <f t="shared" si="5"/>
        <v>1590</v>
      </c>
      <c r="Y112" s="23">
        <f t="shared" si="4"/>
        <v>2.45655</v>
      </c>
    </row>
    <row r="113" spans="24:25" x14ac:dyDescent="0.25">
      <c r="X113" s="21">
        <f t="shared" si="5"/>
        <v>1605</v>
      </c>
      <c r="Y113" s="23">
        <f t="shared" si="4"/>
        <v>2.4797249999999997</v>
      </c>
    </row>
    <row r="114" spans="24:25" x14ac:dyDescent="0.25">
      <c r="X114" s="21">
        <f t="shared" si="5"/>
        <v>1620</v>
      </c>
      <c r="Y114" s="23">
        <f t="shared" si="4"/>
        <v>2.5028999999999999</v>
      </c>
    </row>
    <row r="115" spans="24:25" x14ac:dyDescent="0.25">
      <c r="X115" s="21">
        <f t="shared" si="5"/>
        <v>1635</v>
      </c>
      <c r="Y115" s="23">
        <f t="shared" si="4"/>
        <v>2.5260750000000001</v>
      </c>
    </row>
    <row r="116" spans="24:25" x14ac:dyDescent="0.25">
      <c r="X116" s="21">
        <f t="shared" si="5"/>
        <v>1650</v>
      </c>
      <c r="Y116" s="23">
        <f t="shared" si="4"/>
        <v>2.5492499999999998</v>
      </c>
    </row>
    <row r="117" spans="24:25" x14ac:dyDescent="0.25">
      <c r="X117" s="21">
        <f t="shared" si="5"/>
        <v>1665</v>
      </c>
      <c r="Y117" s="23">
        <f t="shared" si="4"/>
        <v>2.572425</v>
      </c>
    </row>
    <row r="118" spans="24:25" x14ac:dyDescent="0.25">
      <c r="X118" s="21">
        <f t="shared" si="5"/>
        <v>1680</v>
      </c>
      <c r="Y118" s="23">
        <f t="shared" si="4"/>
        <v>3.4658399999999996</v>
      </c>
    </row>
    <row r="119" spans="24:25" x14ac:dyDescent="0.25">
      <c r="X119" s="21">
        <f t="shared" si="5"/>
        <v>1695</v>
      </c>
      <c r="Y119" s="23">
        <f t="shared" si="4"/>
        <v>3.4892849999999997</v>
      </c>
    </row>
    <row r="120" spans="24:25" x14ac:dyDescent="0.25">
      <c r="X120" s="21">
        <f t="shared" si="5"/>
        <v>1710</v>
      </c>
      <c r="Y120" s="23">
        <f t="shared" si="4"/>
        <v>3.5127299999999999</v>
      </c>
    </row>
    <row r="121" spans="24:25" x14ac:dyDescent="0.25">
      <c r="X121" s="21">
        <f t="shared" si="5"/>
        <v>1725</v>
      </c>
      <c r="Y121" s="23">
        <f t="shared" si="4"/>
        <v>3.5361749999999996</v>
      </c>
    </row>
    <row r="122" spans="24:25" x14ac:dyDescent="0.25">
      <c r="X122" s="21">
        <f t="shared" si="5"/>
        <v>1740</v>
      </c>
      <c r="Y122" s="23">
        <f t="shared" si="4"/>
        <v>3.5596199999999998</v>
      </c>
    </row>
    <row r="123" spans="24:25" x14ac:dyDescent="0.25">
      <c r="X123" s="21">
        <f t="shared" si="5"/>
        <v>1755</v>
      </c>
      <c r="Y123" s="23">
        <f t="shared" si="4"/>
        <v>3.5830649999999999</v>
      </c>
    </row>
    <row r="124" spans="24:25" x14ac:dyDescent="0.25">
      <c r="X124" s="21">
        <f t="shared" si="5"/>
        <v>1770</v>
      </c>
      <c r="Y124" s="23">
        <f t="shared" si="4"/>
        <v>3.6065099999999997</v>
      </c>
    </row>
    <row r="125" spans="24:25" x14ac:dyDescent="0.25">
      <c r="X125" s="21">
        <f t="shared" si="5"/>
        <v>1785</v>
      </c>
      <c r="Y125" s="23">
        <f t="shared" si="4"/>
        <v>3.6299549999999998</v>
      </c>
    </row>
    <row r="126" spans="24:25" x14ac:dyDescent="0.25">
      <c r="X126" s="21">
        <f t="shared" si="5"/>
        <v>1800</v>
      </c>
      <c r="Y126" s="23">
        <f t="shared" si="4"/>
        <v>3.6533999999999995</v>
      </c>
    </row>
    <row r="127" spans="24:25" x14ac:dyDescent="0.25">
      <c r="X127" s="21">
        <f t="shared" si="5"/>
        <v>1815</v>
      </c>
      <c r="Y127" s="23">
        <f t="shared" si="4"/>
        <v>3.6768449999999997</v>
      </c>
    </row>
    <row r="128" spans="24:25" x14ac:dyDescent="0.25">
      <c r="X128" s="21">
        <f t="shared" si="5"/>
        <v>1830</v>
      </c>
      <c r="Y128" s="23">
        <f t="shared" si="4"/>
        <v>3.7002899999999999</v>
      </c>
    </row>
    <row r="129" spans="24:25" x14ac:dyDescent="0.25">
      <c r="X129" s="21">
        <f t="shared" si="5"/>
        <v>1845</v>
      </c>
      <c r="Y129" s="23">
        <f t="shared" si="4"/>
        <v>3.7237349999999996</v>
      </c>
    </row>
    <row r="130" spans="24:25" x14ac:dyDescent="0.25">
      <c r="X130" s="21">
        <f t="shared" si="5"/>
        <v>1860</v>
      </c>
      <c r="Y130" s="23">
        <f t="shared" si="4"/>
        <v>3.7471799999999997</v>
      </c>
    </row>
    <row r="131" spans="24:25" x14ac:dyDescent="0.25">
      <c r="X131" s="21">
        <f t="shared" si="5"/>
        <v>1875</v>
      </c>
      <c r="Y131" s="23">
        <f t="shared" si="4"/>
        <v>3.7706249999999999</v>
      </c>
    </row>
    <row r="132" spans="24:25" x14ac:dyDescent="0.25">
      <c r="X132" s="21">
        <f t="shared" si="5"/>
        <v>1890</v>
      </c>
      <c r="Y132" s="23">
        <f t="shared" si="4"/>
        <v>3.7940699999999996</v>
      </c>
    </row>
    <row r="133" spans="24:25" x14ac:dyDescent="0.25">
      <c r="X133" s="21">
        <f t="shared" si="5"/>
        <v>1905</v>
      </c>
      <c r="Y133" s="23">
        <f t="shared" si="4"/>
        <v>3.8175149999999998</v>
      </c>
    </row>
    <row r="134" spans="24:25" x14ac:dyDescent="0.25">
      <c r="X134" s="21">
        <f t="shared" si="5"/>
        <v>1920</v>
      </c>
      <c r="Y134" s="23">
        <f t="shared" ref="Y134:Y197" si="6">IF($K$24&gt;0,IF(X134&lt;$K$21,$K$20*X134,IF(X134&lt;$K$24,($K$22*X134)+$K$23,($K$25*X134)+$K$26)),IF(X134&lt;$K$21,$K$20*X134,($K$22*X134)+$K$23))</f>
        <v>3.8409599999999999</v>
      </c>
    </row>
    <row r="135" spans="24:25" x14ac:dyDescent="0.25">
      <c r="X135" s="21">
        <f t="shared" ref="X135:X198" si="7">X134+$AC$5</f>
        <v>1935</v>
      </c>
      <c r="Y135" s="23">
        <f t="shared" si="6"/>
        <v>3.8644049999999996</v>
      </c>
    </row>
    <row r="136" spans="24:25" x14ac:dyDescent="0.25">
      <c r="X136" s="21">
        <f t="shared" si="7"/>
        <v>1950</v>
      </c>
      <c r="Y136" s="23">
        <f t="shared" si="6"/>
        <v>3.8878499999999998</v>
      </c>
    </row>
    <row r="137" spans="24:25" x14ac:dyDescent="0.25">
      <c r="X137" s="21">
        <f t="shared" si="7"/>
        <v>1965</v>
      </c>
      <c r="Y137" s="23">
        <f t="shared" si="6"/>
        <v>3.9112949999999995</v>
      </c>
    </row>
    <row r="138" spans="24:25" x14ac:dyDescent="0.25">
      <c r="X138" s="21">
        <f t="shared" si="7"/>
        <v>1980</v>
      </c>
      <c r="Y138" s="23">
        <f t="shared" si="6"/>
        <v>3.9347399999999997</v>
      </c>
    </row>
    <row r="139" spans="24:25" x14ac:dyDescent="0.25">
      <c r="X139" s="21">
        <f t="shared" si="7"/>
        <v>1995</v>
      </c>
      <c r="Y139" s="23">
        <f t="shared" si="6"/>
        <v>3.9581849999999998</v>
      </c>
    </row>
    <row r="140" spans="24:25" x14ac:dyDescent="0.25">
      <c r="X140" s="21">
        <f t="shared" si="7"/>
        <v>2010</v>
      </c>
      <c r="Y140" s="23">
        <f t="shared" si="6"/>
        <v>3.9816299999999996</v>
      </c>
    </row>
    <row r="141" spans="24:25" x14ac:dyDescent="0.25">
      <c r="X141" s="21">
        <f t="shared" si="7"/>
        <v>2025</v>
      </c>
      <c r="Y141" s="23">
        <f t="shared" si="6"/>
        <v>4.0050749999999997</v>
      </c>
    </row>
    <row r="142" spans="24:25" x14ac:dyDescent="0.25">
      <c r="X142" s="21">
        <f t="shared" si="7"/>
        <v>2040</v>
      </c>
      <c r="Y142" s="23">
        <f t="shared" si="6"/>
        <v>4.0285200000000003</v>
      </c>
    </row>
    <row r="143" spans="24:25" x14ac:dyDescent="0.25">
      <c r="X143" s="21">
        <f t="shared" si="7"/>
        <v>2055</v>
      </c>
      <c r="Y143" s="23">
        <f t="shared" si="6"/>
        <v>4.051965</v>
      </c>
    </row>
    <row r="144" spans="24:25" x14ac:dyDescent="0.25">
      <c r="X144" s="21">
        <f t="shared" si="7"/>
        <v>2070</v>
      </c>
      <c r="Y144" s="23">
        <f t="shared" si="6"/>
        <v>4.0754099999999998</v>
      </c>
    </row>
    <row r="145" spans="24:25" x14ac:dyDescent="0.25">
      <c r="X145" s="21">
        <f t="shared" si="7"/>
        <v>2085</v>
      </c>
      <c r="Y145" s="23">
        <f t="shared" si="6"/>
        <v>4.0988550000000004</v>
      </c>
    </row>
    <row r="146" spans="24:25" x14ac:dyDescent="0.25">
      <c r="X146" s="21">
        <f t="shared" si="7"/>
        <v>2100</v>
      </c>
      <c r="Y146" s="23">
        <f t="shared" si="6"/>
        <v>4.1223000000000001</v>
      </c>
    </row>
    <row r="147" spans="24:25" x14ac:dyDescent="0.25">
      <c r="X147" s="21">
        <f t="shared" si="7"/>
        <v>2115</v>
      </c>
      <c r="Y147" s="23">
        <f t="shared" si="6"/>
        <v>4.1457449999999998</v>
      </c>
    </row>
    <row r="148" spans="24:25" x14ac:dyDescent="0.25">
      <c r="X148" s="21">
        <f t="shared" si="7"/>
        <v>2130</v>
      </c>
      <c r="Y148" s="23">
        <f t="shared" si="6"/>
        <v>4.1691899999999995</v>
      </c>
    </row>
    <row r="149" spans="24:25" x14ac:dyDescent="0.25">
      <c r="X149" s="21">
        <f t="shared" si="7"/>
        <v>2145</v>
      </c>
      <c r="Y149" s="23">
        <f t="shared" si="6"/>
        <v>4.1926350000000001</v>
      </c>
    </row>
    <row r="150" spans="24:25" x14ac:dyDescent="0.25">
      <c r="X150" s="21">
        <f t="shared" si="7"/>
        <v>2160</v>
      </c>
      <c r="Y150" s="23">
        <f t="shared" si="6"/>
        <v>4.2160799999999998</v>
      </c>
    </row>
    <row r="151" spans="24:25" x14ac:dyDescent="0.25">
      <c r="X151" s="21">
        <f t="shared" si="7"/>
        <v>2175</v>
      </c>
      <c r="Y151" s="23">
        <f t="shared" si="6"/>
        <v>4.2395249999999995</v>
      </c>
    </row>
    <row r="152" spans="24:25" x14ac:dyDescent="0.25">
      <c r="X152" s="21">
        <f t="shared" si="7"/>
        <v>2190</v>
      </c>
      <c r="Y152" s="23">
        <f t="shared" si="6"/>
        <v>4.2629700000000001</v>
      </c>
    </row>
    <row r="153" spans="24:25" x14ac:dyDescent="0.25">
      <c r="X153" s="21">
        <f t="shared" si="7"/>
        <v>2205</v>
      </c>
      <c r="Y153" s="23">
        <f t="shared" si="6"/>
        <v>4.2864149999999999</v>
      </c>
    </row>
    <row r="154" spans="24:25" x14ac:dyDescent="0.25">
      <c r="X154" s="21">
        <f t="shared" si="7"/>
        <v>2220</v>
      </c>
      <c r="Y154" s="23">
        <f t="shared" si="6"/>
        <v>4.3098599999999996</v>
      </c>
    </row>
    <row r="155" spans="24:25" x14ac:dyDescent="0.25">
      <c r="X155" s="21">
        <f t="shared" si="7"/>
        <v>2235</v>
      </c>
      <c r="Y155" s="23">
        <f t="shared" si="6"/>
        <v>4.3333050000000002</v>
      </c>
    </row>
    <row r="156" spans="24:25" x14ac:dyDescent="0.25">
      <c r="X156" s="21">
        <f t="shared" si="7"/>
        <v>2250</v>
      </c>
      <c r="Y156" s="23">
        <f t="shared" si="6"/>
        <v>4.3567499999999999</v>
      </c>
    </row>
    <row r="157" spans="24:25" x14ac:dyDescent="0.25">
      <c r="X157" s="21">
        <f t="shared" si="7"/>
        <v>2265</v>
      </c>
      <c r="Y157" s="23">
        <f t="shared" si="6"/>
        <v>4.3801949999999996</v>
      </c>
    </row>
    <row r="158" spans="24:25" x14ac:dyDescent="0.25">
      <c r="X158" s="21">
        <f t="shared" si="7"/>
        <v>2280</v>
      </c>
      <c r="Y158" s="23">
        <f t="shared" si="6"/>
        <v>4.4036400000000002</v>
      </c>
    </row>
    <row r="159" spans="24:25" x14ac:dyDescent="0.25">
      <c r="X159" s="21">
        <f t="shared" si="7"/>
        <v>2295</v>
      </c>
      <c r="Y159" s="23">
        <f t="shared" si="6"/>
        <v>4.4270849999999999</v>
      </c>
    </row>
    <row r="160" spans="24:25" x14ac:dyDescent="0.25">
      <c r="X160" s="21">
        <f t="shared" si="7"/>
        <v>2310</v>
      </c>
      <c r="Y160" s="23">
        <f t="shared" si="6"/>
        <v>4.4505299999999997</v>
      </c>
    </row>
    <row r="161" spans="24:25" x14ac:dyDescent="0.25">
      <c r="X161" s="21">
        <f t="shared" si="7"/>
        <v>2325</v>
      </c>
      <c r="Y161" s="23">
        <f t="shared" si="6"/>
        <v>4.4739750000000003</v>
      </c>
    </row>
    <row r="162" spans="24:25" x14ac:dyDescent="0.25">
      <c r="X162" s="21">
        <f t="shared" si="7"/>
        <v>2340</v>
      </c>
      <c r="Y162" s="23">
        <f t="shared" si="6"/>
        <v>4.49742</v>
      </c>
    </row>
    <row r="163" spans="24:25" x14ac:dyDescent="0.25">
      <c r="X163" s="21">
        <f t="shared" si="7"/>
        <v>2355</v>
      </c>
      <c r="Y163" s="23">
        <f t="shared" si="6"/>
        <v>4.5208649999999997</v>
      </c>
    </row>
    <row r="164" spans="24:25" x14ac:dyDescent="0.25">
      <c r="X164" s="21">
        <f t="shared" si="7"/>
        <v>2370</v>
      </c>
      <c r="Y164" s="23">
        <f t="shared" si="6"/>
        <v>4.5443100000000003</v>
      </c>
    </row>
    <row r="165" spans="24:25" x14ac:dyDescent="0.25">
      <c r="X165" s="21">
        <f t="shared" si="7"/>
        <v>2385</v>
      </c>
      <c r="Y165" s="23">
        <f t="shared" si="6"/>
        <v>4.567755</v>
      </c>
    </row>
    <row r="166" spans="24:25" x14ac:dyDescent="0.25">
      <c r="X166" s="21">
        <f t="shared" si="7"/>
        <v>2400</v>
      </c>
      <c r="Y166" s="23">
        <f t="shared" si="6"/>
        <v>4.5911999999999997</v>
      </c>
    </row>
    <row r="167" spans="24:25" x14ac:dyDescent="0.25">
      <c r="X167" s="21">
        <f t="shared" si="7"/>
        <v>2415</v>
      </c>
      <c r="Y167" s="23">
        <f t="shared" si="6"/>
        <v>4.6146450000000003</v>
      </c>
    </row>
    <row r="168" spans="24:25" x14ac:dyDescent="0.25">
      <c r="X168" s="21">
        <f t="shared" si="7"/>
        <v>2430</v>
      </c>
      <c r="Y168" s="23">
        <f t="shared" si="6"/>
        <v>4.63809</v>
      </c>
    </row>
    <row r="169" spans="24:25" x14ac:dyDescent="0.25">
      <c r="X169" s="21">
        <f t="shared" si="7"/>
        <v>2445</v>
      </c>
      <c r="Y169" s="23">
        <f t="shared" si="6"/>
        <v>4.6615349999999998</v>
      </c>
    </row>
    <row r="170" spans="24:25" x14ac:dyDescent="0.25">
      <c r="X170" s="21">
        <f t="shared" si="7"/>
        <v>2460</v>
      </c>
      <c r="Y170" s="23">
        <f t="shared" si="6"/>
        <v>4.6849800000000004</v>
      </c>
    </row>
    <row r="171" spans="24:25" x14ac:dyDescent="0.25">
      <c r="X171" s="21">
        <f t="shared" si="7"/>
        <v>2475</v>
      </c>
      <c r="Y171" s="23">
        <f t="shared" si="6"/>
        <v>4.7084250000000001</v>
      </c>
    </row>
    <row r="172" spans="24:25" x14ac:dyDescent="0.25">
      <c r="X172" s="21">
        <f t="shared" si="7"/>
        <v>2490</v>
      </c>
      <c r="Y172" s="23">
        <f t="shared" si="6"/>
        <v>4.7318699999999998</v>
      </c>
    </row>
    <row r="173" spans="24:25" x14ac:dyDescent="0.25">
      <c r="X173" s="21">
        <f t="shared" si="7"/>
        <v>2505</v>
      </c>
      <c r="Y173" s="23">
        <f t="shared" si="6"/>
        <v>4.7553149999999995</v>
      </c>
    </row>
    <row r="174" spans="24:25" x14ac:dyDescent="0.25">
      <c r="X174" s="21">
        <f t="shared" si="7"/>
        <v>2520</v>
      </c>
      <c r="Y174" s="23">
        <f t="shared" si="6"/>
        <v>4.7787600000000001</v>
      </c>
    </row>
    <row r="175" spans="24:25" x14ac:dyDescent="0.25">
      <c r="X175" s="21">
        <f t="shared" si="7"/>
        <v>2535</v>
      </c>
      <c r="Y175" s="23">
        <f t="shared" si="6"/>
        <v>4.8022049999999998</v>
      </c>
    </row>
    <row r="176" spans="24:25" x14ac:dyDescent="0.25">
      <c r="X176" s="21">
        <f t="shared" si="7"/>
        <v>2550</v>
      </c>
      <c r="Y176" s="23">
        <f t="shared" si="6"/>
        <v>4.8256499999999996</v>
      </c>
    </row>
    <row r="177" spans="24:25" x14ac:dyDescent="0.25">
      <c r="X177" s="21">
        <f t="shared" si="7"/>
        <v>2565</v>
      </c>
      <c r="Y177" s="23">
        <f t="shared" si="6"/>
        <v>4.8490949999999993</v>
      </c>
    </row>
    <row r="178" spans="24:25" x14ac:dyDescent="0.25">
      <c r="X178" s="21">
        <f t="shared" si="7"/>
        <v>2580</v>
      </c>
      <c r="Y178" s="23">
        <f t="shared" si="6"/>
        <v>4.8725399999999999</v>
      </c>
    </row>
    <row r="179" spans="24:25" x14ac:dyDescent="0.25">
      <c r="X179" s="21">
        <f t="shared" si="7"/>
        <v>2595</v>
      </c>
      <c r="Y179" s="23">
        <f t="shared" si="6"/>
        <v>4.8959849999999996</v>
      </c>
    </row>
    <row r="180" spans="24:25" x14ac:dyDescent="0.25">
      <c r="X180" s="21">
        <f t="shared" si="7"/>
        <v>2610</v>
      </c>
      <c r="Y180" s="23">
        <f t="shared" si="6"/>
        <v>4.9194299999999993</v>
      </c>
    </row>
    <row r="181" spans="24:25" x14ac:dyDescent="0.25">
      <c r="X181" s="21">
        <f t="shared" si="7"/>
        <v>2625</v>
      </c>
      <c r="Y181" s="23">
        <f t="shared" si="6"/>
        <v>4.9428749999999999</v>
      </c>
    </row>
    <row r="182" spans="24:25" x14ac:dyDescent="0.25">
      <c r="X182" s="21">
        <f t="shared" si="7"/>
        <v>2640</v>
      </c>
      <c r="Y182" s="23">
        <f t="shared" si="6"/>
        <v>4.9663199999999996</v>
      </c>
    </row>
    <row r="183" spans="24:25" x14ac:dyDescent="0.25">
      <c r="X183" s="21">
        <f t="shared" si="7"/>
        <v>2655</v>
      </c>
      <c r="Y183" s="23">
        <f t="shared" si="6"/>
        <v>4.9897649999999993</v>
      </c>
    </row>
    <row r="184" spans="24:25" x14ac:dyDescent="0.25">
      <c r="X184" s="21">
        <f t="shared" si="7"/>
        <v>2670</v>
      </c>
      <c r="Y184" s="23">
        <f t="shared" si="6"/>
        <v>5.0132099999999999</v>
      </c>
    </row>
    <row r="185" spans="24:25" x14ac:dyDescent="0.25">
      <c r="X185" s="21">
        <f t="shared" si="7"/>
        <v>2685</v>
      </c>
      <c r="Y185" s="23">
        <f t="shared" si="6"/>
        <v>5.0366549999999997</v>
      </c>
    </row>
    <row r="186" spans="24:25" x14ac:dyDescent="0.25">
      <c r="X186" s="21">
        <f t="shared" si="7"/>
        <v>2700</v>
      </c>
      <c r="Y186" s="23">
        <f t="shared" si="6"/>
        <v>5.0600999999999994</v>
      </c>
    </row>
    <row r="187" spans="24:25" x14ac:dyDescent="0.25">
      <c r="X187" s="21">
        <f t="shared" si="7"/>
        <v>2715</v>
      </c>
      <c r="Y187" s="23">
        <f t="shared" si="6"/>
        <v>5.083545</v>
      </c>
    </row>
    <row r="188" spans="24:25" x14ac:dyDescent="0.25">
      <c r="X188" s="21">
        <f t="shared" si="7"/>
        <v>2730</v>
      </c>
      <c r="Y188" s="23">
        <f t="shared" si="6"/>
        <v>5.1069899999999997</v>
      </c>
    </row>
    <row r="189" spans="24:25" x14ac:dyDescent="0.25">
      <c r="X189" s="21">
        <f t="shared" si="7"/>
        <v>2745</v>
      </c>
      <c r="Y189" s="23">
        <f t="shared" si="6"/>
        <v>5.1304349999999994</v>
      </c>
    </row>
    <row r="190" spans="24:25" x14ac:dyDescent="0.25">
      <c r="X190" s="21">
        <f t="shared" si="7"/>
        <v>2760</v>
      </c>
      <c r="Y190" s="23">
        <f t="shared" si="6"/>
        <v>5.15388</v>
      </c>
    </row>
    <row r="191" spans="24:25" x14ac:dyDescent="0.25">
      <c r="X191" s="21">
        <f t="shared" si="7"/>
        <v>2775</v>
      </c>
      <c r="Y191" s="23">
        <f t="shared" si="6"/>
        <v>5.1773249999999997</v>
      </c>
    </row>
    <row r="192" spans="24:25" x14ac:dyDescent="0.25">
      <c r="X192" s="21">
        <f t="shared" si="7"/>
        <v>2790</v>
      </c>
      <c r="Y192" s="23">
        <f t="shared" si="6"/>
        <v>5.2007699999999994</v>
      </c>
    </row>
    <row r="193" spans="24:25" x14ac:dyDescent="0.25">
      <c r="X193" s="21">
        <f t="shared" si="7"/>
        <v>2805</v>
      </c>
      <c r="Y193" s="23">
        <f t="shared" si="6"/>
        <v>5.2242150000000001</v>
      </c>
    </row>
    <row r="194" spans="24:25" x14ac:dyDescent="0.25">
      <c r="X194" s="21">
        <f t="shared" si="7"/>
        <v>2820</v>
      </c>
      <c r="Y194" s="23">
        <f t="shared" si="6"/>
        <v>5.2476599999999998</v>
      </c>
    </row>
    <row r="195" spans="24:25" x14ac:dyDescent="0.25">
      <c r="X195" s="21">
        <f t="shared" si="7"/>
        <v>2835</v>
      </c>
      <c r="Y195" s="23">
        <f t="shared" si="6"/>
        <v>5.2711049999999995</v>
      </c>
    </row>
    <row r="196" spans="24:25" x14ac:dyDescent="0.25">
      <c r="X196" s="21">
        <f t="shared" si="7"/>
        <v>2850</v>
      </c>
      <c r="Y196" s="23">
        <f t="shared" si="6"/>
        <v>5.2945500000000001</v>
      </c>
    </row>
    <row r="197" spans="24:25" x14ac:dyDescent="0.25">
      <c r="X197" s="21">
        <f t="shared" si="7"/>
        <v>2865</v>
      </c>
      <c r="Y197" s="23">
        <f t="shared" si="6"/>
        <v>5.3179949999999998</v>
      </c>
    </row>
    <row r="198" spans="24:25" x14ac:dyDescent="0.25">
      <c r="X198" s="21">
        <f t="shared" si="7"/>
        <v>2880</v>
      </c>
      <c r="Y198" s="23">
        <f t="shared" ref="Y198:Y261" si="8">IF($K$24&gt;0,IF(X198&lt;$K$21,$K$20*X198,IF(X198&lt;$K$24,($K$22*X198)+$K$23,($K$25*X198)+$K$26)),IF(X198&lt;$K$21,$K$20*X198,($K$22*X198)+$K$23))</f>
        <v>5.3414399999999995</v>
      </c>
    </row>
    <row r="199" spans="24:25" x14ac:dyDescent="0.25">
      <c r="X199" s="21">
        <f t="shared" ref="X199:X262" si="9">X198+$AC$5</f>
        <v>2895</v>
      </c>
      <c r="Y199" s="23">
        <f t="shared" si="8"/>
        <v>5.3648849999999992</v>
      </c>
    </row>
    <row r="200" spans="24:25" x14ac:dyDescent="0.25">
      <c r="X200" s="21">
        <f t="shared" si="9"/>
        <v>2910</v>
      </c>
      <c r="Y200" s="23">
        <f t="shared" si="8"/>
        <v>5.3883299999999998</v>
      </c>
    </row>
    <row r="201" spans="24:25" x14ac:dyDescent="0.25">
      <c r="X201" s="21">
        <f t="shared" si="9"/>
        <v>2925</v>
      </c>
      <c r="Y201" s="23">
        <f t="shared" si="8"/>
        <v>5.4117749999999996</v>
      </c>
    </row>
    <row r="202" spans="24:25" x14ac:dyDescent="0.25">
      <c r="X202" s="21">
        <f t="shared" si="9"/>
        <v>2940</v>
      </c>
      <c r="Y202" s="23">
        <f t="shared" si="8"/>
        <v>5.4352199999999993</v>
      </c>
    </row>
    <row r="203" spans="24:25" x14ac:dyDescent="0.25">
      <c r="X203" s="21">
        <f t="shared" si="9"/>
        <v>2955</v>
      </c>
      <c r="Y203" s="23">
        <f t="shared" si="8"/>
        <v>5.4586649999999999</v>
      </c>
    </row>
    <row r="204" spans="24:25" x14ac:dyDescent="0.25">
      <c r="X204" s="21">
        <f t="shared" si="9"/>
        <v>2970</v>
      </c>
      <c r="Y204" s="23">
        <f t="shared" si="8"/>
        <v>5.4821099999999996</v>
      </c>
    </row>
    <row r="205" spans="24:25" x14ac:dyDescent="0.25">
      <c r="X205" s="21">
        <f t="shared" si="9"/>
        <v>2985</v>
      </c>
      <c r="Y205" s="23">
        <f t="shared" si="8"/>
        <v>5.5055549999999993</v>
      </c>
    </row>
    <row r="206" spans="24:25" x14ac:dyDescent="0.25">
      <c r="X206" s="21">
        <f t="shared" si="9"/>
        <v>3000</v>
      </c>
      <c r="Y206" s="23">
        <f t="shared" si="8"/>
        <v>5.5289999999999999</v>
      </c>
    </row>
    <row r="207" spans="24:25" x14ac:dyDescent="0.25">
      <c r="X207" s="21">
        <f t="shared" si="9"/>
        <v>3015</v>
      </c>
      <c r="Y207" s="23">
        <f t="shared" si="8"/>
        <v>5.5524449999999996</v>
      </c>
    </row>
    <row r="208" spans="24:25" x14ac:dyDescent="0.25">
      <c r="X208" s="21">
        <f t="shared" si="9"/>
        <v>3030</v>
      </c>
      <c r="Y208" s="23">
        <f t="shared" si="8"/>
        <v>5.5758899999999993</v>
      </c>
    </row>
    <row r="209" spans="24:25" x14ac:dyDescent="0.25">
      <c r="X209" s="21">
        <f t="shared" si="9"/>
        <v>3045</v>
      </c>
      <c r="Y209" s="23">
        <f t="shared" si="8"/>
        <v>5.599335</v>
      </c>
    </row>
    <row r="210" spans="24:25" x14ac:dyDescent="0.25">
      <c r="X210" s="21">
        <f t="shared" si="9"/>
        <v>3060</v>
      </c>
      <c r="Y210" s="23">
        <f t="shared" si="8"/>
        <v>5.6227799999999997</v>
      </c>
    </row>
    <row r="211" spans="24:25" x14ac:dyDescent="0.25">
      <c r="X211" s="21">
        <f t="shared" si="9"/>
        <v>3075</v>
      </c>
      <c r="Y211" s="23">
        <f t="shared" si="8"/>
        <v>5.6462249999999994</v>
      </c>
    </row>
    <row r="212" spans="24:25" x14ac:dyDescent="0.25">
      <c r="X212" s="21">
        <f t="shared" si="9"/>
        <v>3090</v>
      </c>
      <c r="Y212" s="23">
        <f t="shared" si="8"/>
        <v>5.66967</v>
      </c>
    </row>
    <row r="213" spans="24:25" x14ac:dyDescent="0.25">
      <c r="X213" s="21">
        <f t="shared" si="9"/>
        <v>3105</v>
      </c>
      <c r="Y213" s="23">
        <f t="shared" si="8"/>
        <v>5.6931149999999997</v>
      </c>
    </row>
    <row r="214" spans="24:25" x14ac:dyDescent="0.25">
      <c r="X214" s="21">
        <f t="shared" si="9"/>
        <v>3120</v>
      </c>
      <c r="Y214" s="23">
        <f t="shared" si="8"/>
        <v>5.7165599999999994</v>
      </c>
    </row>
    <row r="215" spans="24:25" x14ac:dyDescent="0.25">
      <c r="X215" s="21">
        <f t="shared" si="9"/>
        <v>3135</v>
      </c>
      <c r="Y215" s="23">
        <f t="shared" si="8"/>
        <v>5.740005</v>
      </c>
    </row>
    <row r="216" spans="24:25" x14ac:dyDescent="0.25">
      <c r="X216" s="21">
        <f t="shared" si="9"/>
        <v>3150</v>
      </c>
      <c r="Y216" s="23">
        <f t="shared" si="8"/>
        <v>5.7634499999999997</v>
      </c>
    </row>
    <row r="217" spans="24:25" x14ac:dyDescent="0.25">
      <c r="X217" s="21">
        <f t="shared" si="9"/>
        <v>3165</v>
      </c>
      <c r="Y217" s="23">
        <f t="shared" si="8"/>
        <v>5.7868949999999995</v>
      </c>
    </row>
    <row r="218" spans="24:25" x14ac:dyDescent="0.25">
      <c r="X218" s="21">
        <f t="shared" si="9"/>
        <v>3180</v>
      </c>
      <c r="Y218" s="23">
        <f t="shared" si="8"/>
        <v>5.8103400000000001</v>
      </c>
    </row>
    <row r="219" spans="24:25" x14ac:dyDescent="0.25">
      <c r="X219" s="21">
        <f t="shared" si="9"/>
        <v>3195</v>
      </c>
      <c r="Y219" s="23">
        <f t="shared" si="8"/>
        <v>5.8337849999999998</v>
      </c>
    </row>
    <row r="220" spans="24:25" x14ac:dyDescent="0.25">
      <c r="X220" s="21">
        <f t="shared" si="9"/>
        <v>3210</v>
      </c>
      <c r="Y220" s="23">
        <f t="shared" si="8"/>
        <v>5.8572299999999995</v>
      </c>
    </row>
    <row r="221" spans="24:25" x14ac:dyDescent="0.25">
      <c r="X221" s="21">
        <f t="shared" si="9"/>
        <v>3225</v>
      </c>
      <c r="Y221" s="23">
        <f t="shared" si="8"/>
        <v>5.8806750000000001</v>
      </c>
    </row>
    <row r="222" spans="24:25" x14ac:dyDescent="0.25">
      <c r="X222" s="21">
        <f t="shared" si="9"/>
        <v>3240</v>
      </c>
      <c r="Y222" s="23">
        <f t="shared" si="8"/>
        <v>5.9041199999999998</v>
      </c>
    </row>
    <row r="223" spans="24:25" x14ac:dyDescent="0.25">
      <c r="X223" s="21">
        <f t="shared" si="9"/>
        <v>3255</v>
      </c>
      <c r="Y223" s="23">
        <f t="shared" si="8"/>
        <v>5.9275649999999995</v>
      </c>
    </row>
    <row r="224" spans="24:25" x14ac:dyDescent="0.25">
      <c r="X224" s="21">
        <f t="shared" si="9"/>
        <v>3270</v>
      </c>
      <c r="Y224" s="23">
        <f t="shared" si="8"/>
        <v>5.9510099999999992</v>
      </c>
    </row>
    <row r="225" spans="24:25" x14ac:dyDescent="0.25">
      <c r="X225" s="21">
        <f t="shared" si="9"/>
        <v>3285</v>
      </c>
      <c r="Y225" s="23">
        <f t="shared" si="8"/>
        <v>5.9744549999999998</v>
      </c>
    </row>
    <row r="226" spans="24:25" x14ac:dyDescent="0.25">
      <c r="X226" s="21">
        <f t="shared" si="9"/>
        <v>3300</v>
      </c>
      <c r="Y226" s="23">
        <f t="shared" si="8"/>
        <v>5.9978999999999996</v>
      </c>
    </row>
    <row r="227" spans="24:25" x14ac:dyDescent="0.25">
      <c r="X227" s="21">
        <f t="shared" si="9"/>
        <v>3315</v>
      </c>
      <c r="Y227" s="23">
        <f t="shared" si="8"/>
        <v>6.0213449999999993</v>
      </c>
    </row>
    <row r="228" spans="24:25" x14ac:dyDescent="0.25">
      <c r="X228" s="21">
        <f t="shared" si="9"/>
        <v>3330</v>
      </c>
      <c r="Y228" s="23">
        <f t="shared" si="8"/>
        <v>6.0447899999999999</v>
      </c>
    </row>
    <row r="229" spans="24:25" x14ac:dyDescent="0.25">
      <c r="X229" s="21">
        <f t="shared" si="9"/>
        <v>3345</v>
      </c>
      <c r="Y229" s="23">
        <f t="shared" si="8"/>
        <v>6.0682349999999996</v>
      </c>
    </row>
    <row r="230" spans="24:25" x14ac:dyDescent="0.25">
      <c r="X230" s="21">
        <f t="shared" si="9"/>
        <v>3360</v>
      </c>
      <c r="Y230" s="23">
        <f t="shared" si="8"/>
        <v>6.0916799999999993</v>
      </c>
    </row>
    <row r="231" spans="24:25" x14ac:dyDescent="0.25">
      <c r="X231" s="21">
        <f t="shared" si="9"/>
        <v>3375</v>
      </c>
      <c r="Y231" s="23">
        <f t="shared" si="8"/>
        <v>6.1151249999999999</v>
      </c>
    </row>
    <row r="232" spans="24:25" x14ac:dyDescent="0.25">
      <c r="X232" s="21">
        <f t="shared" si="9"/>
        <v>3390</v>
      </c>
      <c r="Y232" s="23">
        <f t="shared" si="8"/>
        <v>6.1385699999999996</v>
      </c>
    </row>
    <row r="233" spans="24:25" x14ac:dyDescent="0.25">
      <c r="X233" s="21">
        <f t="shared" si="9"/>
        <v>3405</v>
      </c>
      <c r="Y233" s="23">
        <f t="shared" si="8"/>
        <v>6.1620149999999994</v>
      </c>
    </row>
    <row r="234" spans="24:25" x14ac:dyDescent="0.25">
      <c r="X234" s="21">
        <f t="shared" si="9"/>
        <v>3420</v>
      </c>
      <c r="Y234" s="23">
        <f t="shared" si="8"/>
        <v>6.18546</v>
      </c>
    </row>
    <row r="235" spans="24:25" x14ac:dyDescent="0.25">
      <c r="X235" s="21">
        <f t="shared" si="9"/>
        <v>3435</v>
      </c>
      <c r="Y235" s="23">
        <f t="shared" si="8"/>
        <v>6.2089049999999997</v>
      </c>
    </row>
    <row r="236" spans="24:25" x14ac:dyDescent="0.25">
      <c r="X236" s="21">
        <f t="shared" si="9"/>
        <v>3450</v>
      </c>
      <c r="Y236" s="23">
        <f t="shared" si="8"/>
        <v>6.2323499999999994</v>
      </c>
    </row>
    <row r="237" spans="24:25" x14ac:dyDescent="0.25">
      <c r="X237" s="21">
        <f t="shared" si="9"/>
        <v>3465</v>
      </c>
      <c r="Y237" s="23">
        <f t="shared" si="8"/>
        <v>6.255795</v>
      </c>
    </row>
    <row r="238" spans="24:25" x14ac:dyDescent="0.25">
      <c r="X238" s="21">
        <f t="shared" si="9"/>
        <v>3480</v>
      </c>
      <c r="Y238" s="23">
        <f t="shared" si="8"/>
        <v>6.2792399999999997</v>
      </c>
    </row>
    <row r="239" spans="24:25" x14ac:dyDescent="0.25">
      <c r="X239" s="21">
        <f t="shared" si="9"/>
        <v>3495</v>
      </c>
      <c r="Y239" s="23">
        <f t="shared" si="8"/>
        <v>6.3026849999999994</v>
      </c>
    </row>
    <row r="240" spans="24:25" x14ac:dyDescent="0.25">
      <c r="X240" s="21">
        <f t="shared" si="9"/>
        <v>3510</v>
      </c>
      <c r="Y240" s="23">
        <f t="shared" si="8"/>
        <v>6.32613</v>
      </c>
    </row>
    <row r="241" spans="24:25" x14ac:dyDescent="0.25">
      <c r="X241" s="21">
        <f t="shared" si="9"/>
        <v>3525</v>
      </c>
      <c r="Y241" s="23">
        <f t="shared" si="8"/>
        <v>6.3495749999999997</v>
      </c>
    </row>
    <row r="242" spans="24:25" x14ac:dyDescent="0.25">
      <c r="X242" s="21">
        <f t="shared" si="9"/>
        <v>3540</v>
      </c>
      <c r="Y242" s="23">
        <f t="shared" si="8"/>
        <v>6.3730199999999995</v>
      </c>
    </row>
    <row r="243" spans="24:25" x14ac:dyDescent="0.25">
      <c r="X243" s="21">
        <f t="shared" si="9"/>
        <v>3555</v>
      </c>
      <c r="Y243" s="23">
        <f t="shared" si="8"/>
        <v>6.3964650000000001</v>
      </c>
    </row>
    <row r="244" spans="24:25" x14ac:dyDescent="0.25">
      <c r="X244" s="21">
        <f t="shared" si="9"/>
        <v>3570</v>
      </c>
      <c r="Y244" s="23">
        <f t="shared" si="8"/>
        <v>6.4199099999999998</v>
      </c>
    </row>
    <row r="245" spans="24:25" x14ac:dyDescent="0.25">
      <c r="X245" s="21">
        <f t="shared" si="9"/>
        <v>3585</v>
      </c>
      <c r="Y245" s="23">
        <f t="shared" si="8"/>
        <v>6.4433549999999995</v>
      </c>
    </row>
    <row r="246" spans="24:25" x14ac:dyDescent="0.25">
      <c r="X246" s="21">
        <f t="shared" si="9"/>
        <v>3600</v>
      </c>
      <c r="Y246" s="23">
        <f t="shared" si="8"/>
        <v>6.4667999999999992</v>
      </c>
    </row>
    <row r="247" spans="24:25" x14ac:dyDescent="0.25">
      <c r="X247" s="21">
        <f t="shared" si="9"/>
        <v>3615</v>
      </c>
      <c r="Y247" s="23">
        <f t="shared" si="8"/>
        <v>6.4902449999999998</v>
      </c>
    </row>
    <row r="248" spans="24:25" x14ac:dyDescent="0.25">
      <c r="X248" s="21">
        <f t="shared" si="9"/>
        <v>3630</v>
      </c>
      <c r="Y248" s="23">
        <f t="shared" si="8"/>
        <v>6.5136899999999995</v>
      </c>
    </row>
    <row r="249" spans="24:25" x14ac:dyDescent="0.25">
      <c r="X249" s="21">
        <f t="shared" si="9"/>
        <v>3645</v>
      </c>
      <c r="Y249" s="23">
        <f t="shared" si="8"/>
        <v>6.5371349999999993</v>
      </c>
    </row>
    <row r="250" spans="24:25" x14ac:dyDescent="0.25">
      <c r="X250" s="21">
        <f t="shared" si="9"/>
        <v>3660</v>
      </c>
      <c r="Y250" s="23">
        <f t="shared" si="8"/>
        <v>6.5605799999999999</v>
      </c>
    </row>
    <row r="251" spans="24:25" x14ac:dyDescent="0.25">
      <c r="X251" s="21">
        <f t="shared" si="9"/>
        <v>3675</v>
      </c>
      <c r="Y251" s="23">
        <f t="shared" si="8"/>
        <v>6.5840249999999996</v>
      </c>
    </row>
    <row r="252" spans="24:25" x14ac:dyDescent="0.25">
      <c r="X252" s="21">
        <f t="shared" si="9"/>
        <v>3690</v>
      </c>
      <c r="Y252" s="23">
        <f t="shared" si="8"/>
        <v>6.6074699999999993</v>
      </c>
    </row>
    <row r="253" spans="24:25" x14ac:dyDescent="0.25">
      <c r="X253" s="21">
        <f t="shared" si="9"/>
        <v>3705</v>
      </c>
      <c r="Y253" s="23">
        <f t="shared" si="8"/>
        <v>6.6309149999999999</v>
      </c>
    </row>
    <row r="254" spans="24:25" x14ac:dyDescent="0.25">
      <c r="X254" s="21">
        <f t="shared" si="9"/>
        <v>3720</v>
      </c>
      <c r="Y254" s="23">
        <f t="shared" si="8"/>
        <v>6.6543599999999996</v>
      </c>
    </row>
    <row r="255" spans="24:25" x14ac:dyDescent="0.25">
      <c r="X255" s="21">
        <f t="shared" si="9"/>
        <v>3735</v>
      </c>
      <c r="Y255" s="23">
        <f t="shared" si="8"/>
        <v>6.6778049999999993</v>
      </c>
    </row>
    <row r="256" spans="24:25" x14ac:dyDescent="0.25">
      <c r="X256" s="21">
        <f t="shared" si="9"/>
        <v>3750</v>
      </c>
      <c r="Y256" s="23">
        <f t="shared" si="8"/>
        <v>6.7012499999999999</v>
      </c>
    </row>
    <row r="257" spans="24:25" x14ac:dyDescent="0.25">
      <c r="X257" s="21">
        <f t="shared" si="9"/>
        <v>3765</v>
      </c>
      <c r="Y257" s="23">
        <f t="shared" si="8"/>
        <v>6.7246949999999996</v>
      </c>
    </row>
    <row r="258" spans="24:25" x14ac:dyDescent="0.25">
      <c r="X258" s="21">
        <f t="shared" si="9"/>
        <v>3780</v>
      </c>
      <c r="Y258" s="23">
        <f t="shared" si="8"/>
        <v>6.7481399999999994</v>
      </c>
    </row>
    <row r="259" spans="24:25" x14ac:dyDescent="0.25">
      <c r="X259" s="21">
        <f t="shared" si="9"/>
        <v>3795</v>
      </c>
      <c r="Y259" s="23">
        <f t="shared" si="8"/>
        <v>6.771585</v>
      </c>
    </row>
    <row r="260" spans="24:25" x14ac:dyDescent="0.25">
      <c r="X260" s="21">
        <f t="shared" si="9"/>
        <v>3810</v>
      </c>
      <c r="Y260" s="23">
        <f t="shared" si="8"/>
        <v>6.7950299999999997</v>
      </c>
    </row>
    <row r="261" spans="24:25" x14ac:dyDescent="0.25">
      <c r="X261" s="21">
        <f t="shared" si="9"/>
        <v>3825</v>
      </c>
      <c r="Y261" s="23">
        <f t="shared" si="8"/>
        <v>6.8184749999999994</v>
      </c>
    </row>
    <row r="262" spans="24:25" x14ac:dyDescent="0.25">
      <c r="X262" s="21">
        <f t="shared" si="9"/>
        <v>3840</v>
      </c>
      <c r="Y262" s="23">
        <f t="shared" ref="Y262:Y325" si="10">IF($K$24&gt;0,IF(X262&lt;$K$21,$K$20*X262,IF(X262&lt;$K$24,($K$22*X262)+$K$23,($K$25*X262)+$K$26)),IF(X262&lt;$K$21,$K$20*X262,($K$22*X262)+$K$23))</f>
        <v>6.84192</v>
      </c>
    </row>
    <row r="263" spans="24:25" x14ac:dyDescent="0.25">
      <c r="X263" s="21">
        <f t="shared" ref="X263:X326" si="11">X262+$AC$5</f>
        <v>3855</v>
      </c>
      <c r="Y263" s="23">
        <f t="shared" si="10"/>
        <v>6.8653649999999997</v>
      </c>
    </row>
    <row r="264" spans="24:25" x14ac:dyDescent="0.25">
      <c r="X264" s="21">
        <f t="shared" si="11"/>
        <v>3870</v>
      </c>
      <c r="Y264" s="23">
        <f t="shared" si="10"/>
        <v>6.8888099999999994</v>
      </c>
    </row>
    <row r="265" spans="24:25" x14ac:dyDescent="0.25">
      <c r="X265" s="21">
        <f t="shared" si="11"/>
        <v>3885</v>
      </c>
      <c r="Y265" s="23">
        <f t="shared" si="10"/>
        <v>6.912255</v>
      </c>
    </row>
    <row r="266" spans="24:25" x14ac:dyDescent="0.25">
      <c r="X266" s="21">
        <f t="shared" si="11"/>
        <v>3900</v>
      </c>
      <c r="Y266" s="23">
        <f t="shared" si="10"/>
        <v>6.9356999999999998</v>
      </c>
    </row>
    <row r="267" spans="24:25" x14ac:dyDescent="0.25">
      <c r="X267" s="21">
        <f t="shared" si="11"/>
        <v>3915</v>
      </c>
      <c r="Y267" s="23">
        <f t="shared" si="10"/>
        <v>6.9591449999999995</v>
      </c>
    </row>
    <row r="268" spans="24:25" x14ac:dyDescent="0.25">
      <c r="X268" s="21">
        <f t="shared" si="11"/>
        <v>3930</v>
      </c>
      <c r="Y268" s="23">
        <f t="shared" si="10"/>
        <v>6.9825899999999992</v>
      </c>
    </row>
    <row r="269" spans="24:25" x14ac:dyDescent="0.25">
      <c r="X269" s="21">
        <f t="shared" si="11"/>
        <v>3945</v>
      </c>
      <c r="Y269" s="23">
        <f t="shared" si="10"/>
        <v>7.0060349999999998</v>
      </c>
    </row>
    <row r="270" spans="24:25" x14ac:dyDescent="0.25">
      <c r="X270" s="21">
        <f t="shared" si="11"/>
        <v>3960</v>
      </c>
      <c r="Y270" s="23">
        <f t="shared" si="10"/>
        <v>7.0294799999999995</v>
      </c>
    </row>
    <row r="271" spans="24:25" x14ac:dyDescent="0.25">
      <c r="X271" s="21">
        <f t="shared" si="11"/>
        <v>3975</v>
      </c>
      <c r="Y271" s="23">
        <f t="shared" si="10"/>
        <v>7.0529249999999992</v>
      </c>
    </row>
    <row r="272" spans="24:25" x14ac:dyDescent="0.25">
      <c r="X272" s="21">
        <f t="shared" si="11"/>
        <v>3990</v>
      </c>
      <c r="Y272" s="23">
        <f t="shared" si="10"/>
        <v>7.0763699999999998</v>
      </c>
    </row>
    <row r="273" spans="24:25" x14ac:dyDescent="0.25">
      <c r="X273" s="21">
        <f t="shared" si="11"/>
        <v>4005</v>
      </c>
      <c r="Y273" s="23">
        <f t="shared" si="10"/>
        <v>7.0998149999999995</v>
      </c>
    </row>
    <row r="274" spans="24:25" x14ac:dyDescent="0.25">
      <c r="X274" s="21">
        <f t="shared" si="11"/>
        <v>4020</v>
      </c>
      <c r="Y274" s="23">
        <f t="shared" si="10"/>
        <v>7.1232599999999993</v>
      </c>
    </row>
    <row r="275" spans="24:25" x14ac:dyDescent="0.25">
      <c r="X275" s="21">
        <f t="shared" si="11"/>
        <v>4035</v>
      </c>
      <c r="Y275" s="23">
        <f t="shared" si="10"/>
        <v>7.1467049999999999</v>
      </c>
    </row>
    <row r="276" spans="24:25" x14ac:dyDescent="0.25">
      <c r="X276" s="21">
        <f t="shared" si="11"/>
        <v>4050</v>
      </c>
      <c r="Y276" s="23">
        <f t="shared" si="10"/>
        <v>7.1701499999999996</v>
      </c>
    </row>
    <row r="277" spans="24:25" x14ac:dyDescent="0.25">
      <c r="X277" s="21">
        <f t="shared" si="11"/>
        <v>4065</v>
      </c>
      <c r="Y277" s="23">
        <f t="shared" si="10"/>
        <v>7.1935949999999993</v>
      </c>
    </row>
    <row r="278" spans="24:25" x14ac:dyDescent="0.25">
      <c r="X278" s="21">
        <f t="shared" si="11"/>
        <v>4080</v>
      </c>
      <c r="Y278" s="23">
        <f t="shared" si="10"/>
        <v>7.2170399999999999</v>
      </c>
    </row>
    <row r="279" spans="24:25" x14ac:dyDescent="0.25">
      <c r="X279" s="21">
        <f t="shared" si="11"/>
        <v>4095</v>
      </c>
      <c r="Y279" s="23">
        <f t="shared" si="10"/>
        <v>7.2404849999999996</v>
      </c>
    </row>
    <row r="280" spans="24:25" x14ac:dyDescent="0.25">
      <c r="X280" s="21">
        <f t="shared" si="11"/>
        <v>4110</v>
      </c>
      <c r="Y280" s="23">
        <f t="shared" si="10"/>
        <v>7.2639299999999993</v>
      </c>
    </row>
    <row r="281" spans="24:25" x14ac:dyDescent="0.25">
      <c r="X281" s="21">
        <f t="shared" si="11"/>
        <v>4125</v>
      </c>
      <c r="Y281" s="23">
        <f t="shared" si="10"/>
        <v>7.2873749999999999</v>
      </c>
    </row>
    <row r="282" spans="24:25" x14ac:dyDescent="0.25">
      <c r="X282" s="21">
        <f t="shared" si="11"/>
        <v>4140</v>
      </c>
      <c r="Y282" s="23">
        <f t="shared" si="10"/>
        <v>7.3108199999999997</v>
      </c>
    </row>
    <row r="283" spans="24:25" x14ac:dyDescent="0.25">
      <c r="X283" s="21">
        <f t="shared" si="11"/>
        <v>4155</v>
      </c>
      <c r="Y283" s="23">
        <f t="shared" si="10"/>
        <v>7.3342649999999994</v>
      </c>
    </row>
    <row r="284" spans="24:25" x14ac:dyDescent="0.25">
      <c r="X284" s="21">
        <f t="shared" si="11"/>
        <v>4170</v>
      </c>
      <c r="Y284" s="23">
        <f t="shared" si="10"/>
        <v>7.35771</v>
      </c>
    </row>
    <row r="285" spans="24:25" x14ac:dyDescent="0.25">
      <c r="X285" s="21">
        <f t="shared" si="11"/>
        <v>4185</v>
      </c>
      <c r="Y285" s="23">
        <f t="shared" si="10"/>
        <v>7.3811549999999997</v>
      </c>
    </row>
    <row r="286" spans="24:25" x14ac:dyDescent="0.25">
      <c r="X286" s="21">
        <f t="shared" si="11"/>
        <v>4200</v>
      </c>
      <c r="Y286" s="23">
        <f t="shared" si="10"/>
        <v>7.4045999999999994</v>
      </c>
    </row>
    <row r="287" spans="24:25" x14ac:dyDescent="0.25">
      <c r="X287" s="21">
        <f t="shared" si="11"/>
        <v>4215</v>
      </c>
      <c r="Y287" s="23">
        <f t="shared" si="10"/>
        <v>7.428045</v>
      </c>
    </row>
    <row r="288" spans="24:25" x14ac:dyDescent="0.25">
      <c r="X288" s="21">
        <f t="shared" si="11"/>
        <v>4230</v>
      </c>
      <c r="Y288" s="23">
        <f t="shared" si="10"/>
        <v>7.4514899999999997</v>
      </c>
    </row>
    <row r="289" spans="24:25" x14ac:dyDescent="0.25">
      <c r="X289" s="21">
        <f t="shared" si="11"/>
        <v>4245</v>
      </c>
      <c r="Y289" s="23">
        <f t="shared" si="10"/>
        <v>7.4749349999999994</v>
      </c>
    </row>
    <row r="290" spans="24:25" x14ac:dyDescent="0.25">
      <c r="X290" s="21">
        <f t="shared" si="11"/>
        <v>4260</v>
      </c>
      <c r="Y290" s="23">
        <f t="shared" si="10"/>
        <v>7.4983799999999992</v>
      </c>
    </row>
    <row r="291" spans="24:25" x14ac:dyDescent="0.25">
      <c r="X291" s="21">
        <f t="shared" si="11"/>
        <v>4275</v>
      </c>
      <c r="Y291" s="23">
        <f t="shared" si="10"/>
        <v>7.5218249999999998</v>
      </c>
    </row>
    <row r="292" spans="24:25" x14ac:dyDescent="0.25">
      <c r="X292" s="21">
        <f t="shared" si="11"/>
        <v>4290</v>
      </c>
      <c r="Y292" s="23">
        <f t="shared" si="10"/>
        <v>7.5452699999999995</v>
      </c>
    </row>
    <row r="293" spans="24:25" x14ac:dyDescent="0.25">
      <c r="X293" s="21">
        <f t="shared" si="11"/>
        <v>4305</v>
      </c>
      <c r="Y293" s="23">
        <f t="shared" si="10"/>
        <v>7.5687149999999992</v>
      </c>
    </row>
    <row r="294" spans="24:25" x14ac:dyDescent="0.25">
      <c r="X294" s="21">
        <f t="shared" si="11"/>
        <v>4320</v>
      </c>
      <c r="Y294" s="23">
        <f t="shared" si="10"/>
        <v>7.5921599999999998</v>
      </c>
    </row>
    <row r="295" spans="24:25" x14ac:dyDescent="0.25">
      <c r="X295" s="21">
        <f t="shared" si="11"/>
        <v>4335</v>
      </c>
      <c r="Y295" s="23">
        <f t="shared" si="10"/>
        <v>7.6156049999999995</v>
      </c>
    </row>
    <row r="296" spans="24:25" x14ac:dyDescent="0.25">
      <c r="X296" s="21">
        <f t="shared" si="11"/>
        <v>4350</v>
      </c>
      <c r="Y296" s="23">
        <f t="shared" si="10"/>
        <v>7.6390499999999992</v>
      </c>
    </row>
    <row r="297" spans="24:25" x14ac:dyDescent="0.25">
      <c r="X297" s="21">
        <f t="shared" si="11"/>
        <v>4365</v>
      </c>
      <c r="Y297" s="23">
        <f t="shared" si="10"/>
        <v>7.6624949999999998</v>
      </c>
    </row>
    <row r="298" spans="24:25" x14ac:dyDescent="0.25">
      <c r="X298" s="21">
        <f t="shared" si="11"/>
        <v>4380</v>
      </c>
      <c r="Y298" s="23">
        <f t="shared" si="10"/>
        <v>7.6859399999999996</v>
      </c>
    </row>
    <row r="299" spans="24:25" x14ac:dyDescent="0.25">
      <c r="X299" s="21">
        <f t="shared" si="11"/>
        <v>4395</v>
      </c>
      <c r="Y299" s="23">
        <f t="shared" si="10"/>
        <v>7.7093849999999993</v>
      </c>
    </row>
    <row r="300" spans="24:25" x14ac:dyDescent="0.25">
      <c r="X300" s="21">
        <f t="shared" si="11"/>
        <v>4410</v>
      </c>
      <c r="Y300" s="23">
        <f t="shared" si="10"/>
        <v>7.7328299999999999</v>
      </c>
    </row>
    <row r="301" spans="24:25" x14ac:dyDescent="0.25">
      <c r="X301" s="21">
        <f t="shared" si="11"/>
        <v>4425</v>
      </c>
      <c r="Y301" s="23">
        <f t="shared" si="10"/>
        <v>7.7562749999999996</v>
      </c>
    </row>
    <row r="302" spans="24:25" x14ac:dyDescent="0.25">
      <c r="X302" s="21">
        <f t="shared" si="11"/>
        <v>4440</v>
      </c>
      <c r="Y302" s="23">
        <f t="shared" si="10"/>
        <v>7.7797199999999993</v>
      </c>
    </row>
    <row r="303" spans="24:25" x14ac:dyDescent="0.25">
      <c r="X303" s="21">
        <f t="shared" si="11"/>
        <v>4455</v>
      </c>
      <c r="Y303" s="23">
        <f t="shared" si="10"/>
        <v>7.8031649999999999</v>
      </c>
    </row>
    <row r="304" spans="24:25" x14ac:dyDescent="0.25">
      <c r="X304" s="21">
        <f t="shared" si="11"/>
        <v>4470</v>
      </c>
      <c r="Y304" s="23">
        <f t="shared" si="10"/>
        <v>7.8266099999999996</v>
      </c>
    </row>
    <row r="305" spans="24:25" x14ac:dyDescent="0.25">
      <c r="X305" s="21">
        <f t="shared" si="11"/>
        <v>4485</v>
      </c>
      <c r="Y305" s="23">
        <f t="shared" si="10"/>
        <v>7.8500549999999993</v>
      </c>
    </row>
    <row r="306" spans="24:25" x14ac:dyDescent="0.25">
      <c r="X306" s="21">
        <f t="shared" si="11"/>
        <v>4500</v>
      </c>
      <c r="Y306" s="23">
        <f t="shared" si="10"/>
        <v>7.8734999999999999</v>
      </c>
    </row>
    <row r="307" spans="24:25" x14ac:dyDescent="0.25">
      <c r="X307" s="21">
        <f t="shared" si="11"/>
        <v>4515</v>
      </c>
      <c r="Y307" s="23">
        <f t="shared" si="10"/>
        <v>7.8969449999999997</v>
      </c>
    </row>
    <row r="308" spans="24:25" x14ac:dyDescent="0.25">
      <c r="X308" s="21">
        <f t="shared" si="11"/>
        <v>4530</v>
      </c>
      <c r="Y308" s="23">
        <f t="shared" si="10"/>
        <v>7.9203899999999994</v>
      </c>
    </row>
    <row r="309" spans="24:25" x14ac:dyDescent="0.25">
      <c r="X309" s="21">
        <f t="shared" si="11"/>
        <v>4545</v>
      </c>
      <c r="Y309" s="23">
        <f t="shared" si="10"/>
        <v>7.943835</v>
      </c>
    </row>
    <row r="310" spans="24:25" x14ac:dyDescent="0.25">
      <c r="X310" s="21">
        <f t="shared" si="11"/>
        <v>4560</v>
      </c>
      <c r="Y310" s="23">
        <f t="shared" si="10"/>
        <v>7.9672799999999997</v>
      </c>
    </row>
    <row r="311" spans="24:25" x14ac:dyDescent="0.25">
      <c r="X311" s="21">
        <f t="shared" si="11"/>
        <v>4575</v>
      </c>
      <c r="Y311" s="23">
        <f t="shared" si="10"/>
        <v>7.9907249999999994</v>
      </c>
    </row>
    <row r="312" spans="24:25" x14ac:dyDescent="0.25">
      <c r="X312" s="21">
        <f t="shared" si="11"/>
        <v>4590</v>
      </c>
      <c r="Y312" s="23">
        <f t="shared" si="10"/>
        <v>8.01417</v>
      </c>
    </row>
    <row r="313" spans="24:25" x14ac:dyDescent="0.25">
      <c r="X313" s="21">
        <f t="shared" si="11"/>
        <v>4605</v>
      </c>
      <c r="Y313" s="23">
        <f t="shared" si="10"/>
        <v>8.0376150000000006</v>
      </c>
    </row>
    <row r="314" spans="24:25" x14ac:dyDescent="0.25">
      <c r="X314" s="21">
        <f t="shared" si="11"/>
        <v>4620</v>
      </c>
      <c r="Y314" s="23">
        <f t="shared" si="10"/>
        <v>8.0610599999999994</v>
      </c>
    </row>
    <row r="315" spans="24:25" x14ac:dyDescent="0.25">
      <c r="X315" s="21">
        <f t="shared" si="11"/>
        <v>4635</v>
      </c>
      <c r="Y315" s="23">
        <f t="shared" si="10"/>
        <v>8.0845050000000001</v>
      </c>
    </row>
    <row r="316" spans="24:25" x14ac:dyDescent="0.25">
      <c r="X316" s="21">
        <f t="shared" si="11"/>
        <v>4650</v>
      </c>
      <c r="Y316" s="23">
        <f t="shared" si="10"/>
        <v>8.1079500000000007</v>
      </c>
    </row>
    <row r="317" spans="24:25" x14ac:dyDescent="0.25">
      <c r="X317" s="21">
        <f t="shared" si="11"/>
        <v>4665</v>
      </c>
      <c r="Y317" s="23">
        <f t="shared" si="10"/>
        <v>8.1313949999999995</v>
      </c>
    </row>
    <row r="318" spans="24:25" x14ac:dyDescent="0.25">
      <c r="X318" s="21">
        <f t="shared" si="11"/>
        <v>4680</v>
      </c>
      <c r="Y318" s="23">
        <f t="shared" si="10"/>
        <v>8.1548400000000001</v>
      </c>
    </row>
    <row r="319" spans="24:25" x14ac:dyDescent="0.25">
      <c r="X319" s="21">
        <f t="shared" si="11"/>
        <v>4695</v>
      </c>
      <c r="Y319" s="23">
        <f t="shared" si="10"/>
        <v>8.1782850000000007</v>
      </c>
    </row>
    <row r="320" spans="24:25" x14ac:dyDescent="0.25">
      <c r="X320" s="21">
        <f t="shared" si="11"/>
        <v>4710</v>
      </c>
      <c r="Y320" s="23">
        <f t="shared" si="10"/>
        <v>8.2017299999999995</v>
      </c>
    </row>
    <row r="321" spans="24:25" x14ac:dyDescent="0.25">
      <c r="X321" s="21">
        <f t="shared" si="11"/>
        <v>4725</v>
      </c>
      <c r="Y321" s="23">
        <f t="shared" si="10"/>
        <v>8.2251750000000001</v>
      </c>
    </row>
    <row r="322" spans="24:25" x14ac:dyDescent="0.25">
      <c r="X322" s="21">
        <f t="shared" si="11"/>
        <v>4740</v>
      </c>
      <c r="Y322" s="23">
        <f t="shared" si="10"/>
        <v>8.2486200000000007</v>
      </c>
    </row>
    <row r="323" spans="24:25" x14ac:dyDescent="0.25">
      <c r="X323" s="21">
        <f t="shared" si="11"/>
        <v>4755</v>
      </c>
      <c r="Y323" s="23">
        <f t="shared" si="10"/>
        <v>8.2720649999999996</v>
      </c>
    </row>
    <row r="324" spans="24:25" x14ac:dyDescent="0.25">
      <c r="X324" s="21">
        <f t="shared" si="11"/>
        <v>4770</v>
      </c>
      <c r="Y324" s="23">
        <f t="shared" si="10"/>
        <v>8.2955100000000002</v>
      </c>
    </row>
    <row r="325" spans="24:25" x14ac:dyDescent="0.25">
      <c r="X325" s="21">
        <f t="shared" si="11"/>
        <v>4785</v>
      </c>
      <c r="Y325" s="23">
        <f t="shared" si="10"/>
        <v>8.3189550000000008</v>
      </c>
    </row>
    <row r="326" spans="24:25" x14ac:dyDescent="0.25">
      <c r="X326" s="21">
        <f t="shared" si="11"/>
        <v>4800</v>
      </c>
      <c r="Y326" s="23">
        <f t="shared" ref="Y326:Y389" si="12">IF($K$24&gt;0,IF(X326&lt;$K$21,$K$20*X326,IF(X326&lt;$K$24,($K$22*X326)+$K$23,($K$25*X326)+$K$26)),IF(X326&lt;$K$21,$K$20*X326,($K$22*X326)+$K$23))</f>
        <v>8.3423999999999996</v>
      </c>
    </row>
    <row r="327" spans="24:25" x14ac:dyDescent="0.25">
      <c r="X327" s="21">
        <f t="shared" ref="X327:X390" si="13">X326+$AC$5</f>
        <v>4815</v>
      </c>
      <c r="Y327" s="23">
        <f t="shared" si="12"/>
        <v>8.3658450000000002</v>
      </c>
    </row>
    <row r="328" spans="24:25" x14ac:dyDescent="0.25">
      <c r="X328" s="21">
        <f t="shared" si="13"/>
        <v>4830</v>
      </c>
      <c r="Y328" s="23">
        <f t="shared" si="12"/>
        <v>8.3892900000000008</v>
      </c>
    </row>
    <row r="329" spans="24:25" x14ac:dyDescent="0.25">
      <c r="X329" s="21">
        <f t="shared" si="13"/>
        <v>4845</v>
      </c>
      <c r="Y329" s="23">
        <f t="shared" si="12"/>
        <v>8.4127349999999996</v>
      </c>
    </row>
    <row r="330" spans="24:25" x14ac:dyDescent="0.25">
      <c r="X330" s="21">
        <f t="shared" si="13"/>
        <v>4860</v>
      </c>
      <c r="Y330" s="23">
        <f t="shared" si="12"/>
        <v>8.4361800000000002</v>
      </c>
    </row>
    <row r="331" spans="24:25" x14ac:dyDescent="0.25">
      <c r="X331" s="21">
        <f t="shared" si="13"/>
        <v>4875</v>
      </c>
      <c r="Y331" s="23">
        <f t="shared" si="12"/>
        <v>8.4596250000000008</v>
      </c>
    </row>
    <row r="332" spans="24:25" x14ac:dyDescent="0.25">
      <c r="X332" s="21">
        <f t="shared" si="13"/>
        <v>4890</v>
      </c>
      <c r="Y332" s="23">
        <f t="shared" si="12"/>
        <v>8.4830699999999997</v>
      </c>
    </row>
    <row r="333" spans="24:25" x14ac:dyDescent="0.25">
      <c r="X333" s="21">
        <f t="shared" si="13"/>
        <v>4905</v>
      </c>
      <c r="Y333" s="23">
        <f t="shared" si="12"/>
        <v>8.5065150000000003</v>
      </c>
    </row>
    <row r="334" spans="24:25" x14ac:dyDescent="0.25">
      <c r="X334" s="21">
        <f t="shared" si="13"/>
        <v>4920</v>
      </c>
      <c r="Y334" s="23">
        <f t="shared" si="12"/>
        <v>8.5299600000000009</v>
      </c>
    </row>
    <row r="335" spans="24:25" x14ac:dyDescent="0.25">
      <c r="X335" s="21">
        <f t="shared" si="13"/>
        <v>4935</v>
      </c>
      <c r="Y335" s="23">
        <f t="shared" si="12"/>
        <v>8.5534049999999997</v>
      </c>
    </row>
    <row r="336" spans="24:25" x14ac:dyDescent="0.25">
      <c r="X336" s="21">
        <f t="shared" si="13"/>
        <v>4950</v>
      </c>
      <c r="Y336" s="23">
        <f t="shared" si="12"/>
        <v>8.5768500000000003</v>
      </c>
    </row>
    <row r="337" spans="24:25" x14ac:dyDescent="0.25">
      <c r="X337" s="21">
        <f t="shared" si="13"/>
        <v>4965</v>
      </c>
      <c r="Y337" s="23">
        <f t="shared" si="12"/>
        <v>8.6002949999999991</v>
      </c>
    </row>
    <row r="338" spans="24:25" x14ac:dyDescent="0.25">
      <c r="X338" s="21">
        <f t="shared" si="13"/>
        <v>4980</v>
      </c>
      <c r="Y338" s="23">
        <f t="shared" si="12"/>
        <v>8.6237399999999997</v>
      </c>
    </row>
    <row r="339" spans="24:25" x14ac:dyDescent="0.25">
      <c r="X339" s="21">
        <f t="shared" si="13"/>
        <v>4995</v>
      </c>
      <c r="Y339" s="23">
        <f t="shared" si="12"/>
        <v>8.6471850000000003</v>
      </c>
    </row>
    <row r="340" spans="24:25" x14ac:dyDescent="0.25">
      <c r="X340" s="21">
        <f t="shared" si="13"/>
        <v>5010</v>
      </c>
      <c r="Y340" s="23">
        <f t="shared" si="12"/>
        <v>8.6706299999999992</v>
      </c>
    </row>
    <row r="341" spans="24:25" x14ac:dyDescent="0.25">
      <c r="X341" s="21">
        <f t="shared" si="13"/>
        <v>5025</v>
      </c>
      <c r="Y341" s="23">
        <f t="shared" si="12"/>
        <v>8.6940749999999998</v>
      </c>
    </row>
    <row r="342" spans="24:25" x14ac:dyDescent="0.25">
      <c r="X342" s="21">
        <f t="shared" si="13"/>
        <v>5040</v>
      </c>
      <c r="Y342" s="23">
        <f t="shared" si="12"/>
        <v>8.7175200000000004</v>
      </c>
    </row>
    <row r="343" spans="24:25" x14ac:dyDescent="0.25">
      <c r="X343" s="21">
        <f t="shared" si="13"/>
        <v>5055</v>
      </c>
      <c r="Y343" s="23">
        <f t="shared" si="12"/>
        <v>8.7409649999999992</v>
      </c>
    </row>
    <row r="344" spans="24:25" x14ac:dyDescent="0.25">
      <c r="X344" s="21">
        <f t="shared" si="13"/>
        <v>5070</v>
      </c>
      <c r="Y344" s="23">
        <f t="shared" si="12"/>
        <v>8.7644099999999998</v>
      </c>
    </row>
    <row r="345" spans="24:25" x14ac:dyDescent="0.25">
      <c r="X345" s="21">
        <f t="shared" si="13"/>
        <v>5085</v>
      </c>
      <c r="Y345" s="23">
        <f t="shared" si="12"/>
        <v>8.7878550000000004</v>
      </c>
    </row>
    <row r="346" spans="24:25" x14ac:dyDescent="0.25">
      <c r="X346" s="21">
        <f t="shared" si="13"/>
        <v>5100</v>
      </c>
      <c r="Y346" s="23">
        <f t="shared" si="12"/>
        <v>8.8112999999999992</v>
      </c>
    </row>
    <row r="347" spans="24:25" x14ac:dyDescent="0.25">
      <c r="X347" s="21">
        <f t="shared" si="13"/>
        <v>5115</v>
      </c>
      <c r="Y347" s="23">
        <f t="shared" si="12"/>
        <v>8.8347449999999998</v>
      </c>
    </row>
    <row r="348" spans="24:25" x14ac:dyDescent="0.25">
      <c r="X348" s="21">
        <f t="shared" si="13"/>
        <v>5130</v>
      </c>
      <c r="Y348" s="23">
        <f t="shared" si="12"/>
        <v>8.8581899999999987</v>
      </c>
    </row>
    <row r="349" spans="24:25" x14ac:dyDescent="0.25">
      <c r="X349" s="21">
        <f t="shared" si="13"/>
        <v>5145</v>
      </c>
      <c r="Y349" s="23">
        <f t="shared" si="12"/>
        <v>8.8816349999999993</v>
      </c>
    </row>
    <row r="350" spans="24:25" x14ac:dyDescent="0.25">
      <c r="X350" s="21">
        <f t="shared" si="13"/>
        <v>5160</v>
      </c>
      <c r="Y350" s="23">
        <f t="shared" si="12"/>
        <v>8.9050799999999999</v>
      </c>
    </row>
    <row r="351" spans="24:25" x14ac:dyDescent="0.25">
      <c r="X351" s="21">
        <f t="shared" si="13"/>
        <v>5175</v>
      </c>
      <c r="Y351" s="23">
        <f t="shared" si="12"/>
        <v>8.9285249999999987</v>
      </c>
    </row>
    <row r="352" spans="24:25" x14ac:dyDescent="0.25">
      <c r="X352" s="21">
        <f t="shared" si="13"/>
        <v>5190</v>
      </c>
      <c r="Y352" s="23">
        <f t="shared" si="12"/>
        <v>8.9519699999999993</v>
      </c>
    </row>
    <row r="353" spans="24:25" x14ac:dyDescent="0.25">
      <c r="X353" s="21">
        <f t="shared" si="13"/>
        <v>5205</v>
      </c>
      <c r="Y353" s="23">
        <f t="shared" si="12"/>
        <v>8.9754149999999999</v>
      </c>
    </row>
    <row r="354" spans="24:25" x14ac:dyDescent="0.25">
      <c r="X354" s="21">
        <f t="shared" si="13"/>
        <v>5220</v>
      </c>
      <c r="Y354" s="23">
        <f t="shared" si="12"/>
        <v>8.9988599999999987</v>
      </c>
    </row>
    <row r="355" spans="24:25" x14ac:dyDescent="0.25">
      <c r="X355" s="21">
        <f t="shared" si="13"/>
        <v>5235</v>
      </c>
      <c r="Y355" s="23">
        <f t="shared" si="12"/>
        <v>9.0223049999999994</v>
      </c>
    </row>
    <row r="356" spans="24:25" x14ac:dyDescent="0.25">
      <c r="X356" s="21">
        <f t="shared" si="13"/>
        <v>5250</v>
      </c>
      <c r="Y356" s="23">
        <f t="shared" si="12"/>
        <v>9.04575</v>
      </c>
    </row>
    <row r="357" spans="24:25" x14ac:dyDescent="0.25">
      <c r="X357" s="21">
        <f t="shared" si="13"/>
        <v>5265</v>
      </c>
      <c r="Y357" s="23">
        <f t="shared" si="12"/>
        <v>9.0691949999999988</v>
      </c>
    </row>
    <row r="358" spans="24:25" x14ac:dyDescent="0.25">
      <c r="X358" s="21">
        <f t="shared" si="13"/>
        <v>5280</v>
      </c>
      <c r="Y358" s="23">
        <f t="shared" si="12"/>
        <v>9.0926399999999994</v>
      </c>
    </row>
    <row r="359" spans="24:25" x14ac:dyDescent="0.25">
      <c r="X359" s="21">
        <f t="shared" si="13"/>
        <v>5295</v>
      </c>
      <c r="Y359" s="23">
        <f t="shared" si="12"/>
        <v>9.116085</v>
      </c>
    </row>
    <row r="360" spans="24:25" x14ac:dyDescent="0.25">
      <c r="X360" s="21">
        <f t="shared" si="13"/>
        <v>5310</v>
      </c>
      <c r="Y360" s="23">
        <f t="shared" si="12"/>
        <v>9.1395299999999988</v>
      </c>
    </row>
    <row r="361" spans="24:25" x14ac:dyDescent="0.25">
      <c r="X361" s="21">
        <f t="shared" si="13"/>
        <v>5325</v>
      </c>
      <c r="Y361" s="23">
        <f t="shared" si="12"/>
        <v>9.1629749999999994</v>
      </c>
    </row>
    <row r="362" spans="24:25" x14ac:dyDescent="0.25">
      <c r="X362" s="21">
        <f t="shared" si="13"/>
        <v>5340</v>
      </c>
      <c r="Y362" s="23">
        <f t="shared" si="12"/>
        <v>9.18642</v>
      </c>
    </row>
    <row r="363" spans="24:25" x14ac:dyDescent="0.25">
      <c r="X363" s="21">
        <f t="shared" si="13"/>
        <v>5355</v>
      </c>
      <c r="Y363" s="23">
        <f t="shared" si="12"/>
        <v>9.2098649999999989</v>
      </c>
    </row>
    <row r="364" spans="24:25" x14ac:dyDescent="0.25">
      <c r="X364" s="21">
        <f t="shared" si="13"/>
        <v>5370</v>
      </c>
      <c r="Y364" s="23">
        <f t="shared" si="12"/>
        <v>9.2333099999999995</v>
      </c>
    </row>
    <row r="365" spans="24:25" x14ac:dyDescent="0.25">
      <c r="X365" s="21">
        <f t="shared" si="13"/>
        <v>5385</v>
      </c>
      <c r="Y365" s="23">
        <f t="shared" si="12"/>
        <v>9.2567550000000001</v>
      </c>
    </row>
    <row r="366" spans="24:25" x14ac:dyDescent="0.25">
      <c r="X366" s="21">
        <f t="shared" si="13"/>
        <v>5400</v>
      </c>
      <c r="Y366" s="23">
        <f t="shared" si="12"/>
        <v>9.2801999999999989</v>
      </c>
    </row>
    <row r="367" spans="24:25" x14ac:dyDescent="0.25">
      <c r="X367" s="21">
        <f t="shared" si="13"/>
        <v>5415</v>
      </c>
      <c r="Y367" s="23">
        <f t="shared" si="12"/>
        <v>9.3036449999999995</v>
      </c>
    </row>
    <row r="368" spans="24:25" x14ac:dyDescent="0.25">
      <c r="X368" s="21">
        <f t="shared" si="13"/>
        <v>5430</v>
      </c>
      <c r="Y368" s="23">
        <f t="shared" si="12"/>
        <v>9.3270900000000001</v>
      </c>
    </row>
    <row r="369" spans="24:25" x14ac:dyDescent="0.25">
      <c r="X369" s="21">
        <f t="shared" si="13"/>
        <v>5445</v>
      </c>
      <c r="Y369" s="23">
        <f t="shared" si="12"/>
        <v>9.3505349999999989</v>
      </c>
    </row>
    <row r="370" spans="24:25" x14ac:dyDescent="0.25">
      <c r="X370" s="21">
        <f t="shared" si="13"/>
        <v>5460</v>
      </c>
      <c r="Y370" s="23">
        <f t="shared" si="12"/>
        <v>9.3739799999999995</v>
      </c>
    </row>
    <row r="371" spans="24:25" x14ac:dyDescent="0.25">
      <c r="X371" s="21">
        <f t="shared" si="13"/>
        <v>5475</v>
      </c>
      <c r="Y371" s="23">
        <f t="shared" si="12"/>
        <v>9.3974250000000001</v>
      </c>
    </row>
    <row r="372" spans="24:25" x14ac:dyDescent="0.25">
      <c r="X372" s="21">
        <f t="shared" si="13"/>
        <v>5490</v>
      </c>
      <c r="Y372" s="23">
        <f t="shared" si="12"/>
        <v>9.420869999999999</v>
      </c>
    </row>
    <row r="373" spans="24:25" x14ac:dyDescent="0.25">
      <c r="X373" s="21">
        <f t="shared" si="13"/>
        <v>5505</v>
      </c>
      <c r="Y373" s="23">
        <f t="shared" si="12"/>
        <v>9.4443149999999996</v>
      </c>
    </row>
    <row r="374" spans="24:25" x14ac:dyDescent="0.25">
      <c r="X374" s="21">
        <f t="shared" si="13"/>
        <v>5520</v>
      </c>
      <c r="Y374" s="23">
        <f t="shared" si="12"/>
        <v>9.4677600000000002</v>
      </c>
    </row>
    <row r="375" spans="24:25" x14ac:dyDescent="0.25">
      <c r="X375" s="21">
        <f t="shared" si="13"/>
        <v>5535</v>
      </c>
      <c r="Y375" s="23">
        <f t="shared" si="12"/>
        <v>9.491204999999999</v>
      </c>
    </row>
    <row r="376" spans="24:25" x14ac:dyDescent="0.25">
      <c r="X376" s="21">
        <f t="shared" si="13"/>
        <v>5550</v>
      </c>
      <c r="Y376" s="23">
        <f t="shared" si="12"/>
        <v>9.5146499999999996</v>
      </c>
    </row>
    <row r="377" spans="24:25" x14ac:dyDescent="0.25">
      <c r="X377" s="21">
        <f t="shared" si="13"/>
        <v>5565</v>
      </c>
      <c r="Y377" s="23">
        <f t="shared" si="12"/>
        <v>9.5380950000000002</v>
      </c>
    </row>
    <row r="378" spans="24:25" x14ac:dyDescent="0.25">
      <c r="X378" s="21">
        <f t="shared" si="13"/>
        <v>5580</v>
      </c>
      <c r="Y378" s="23">
        <f t="shared" si="12"/>
        <v>9.561539999999999</v>
      </c>
    </row>
    <row r="379" spans="24:25" x14ac:dyDescent="0.25">
      <c r="X379" s="21">
        <f t="shared" si="13"/>
        <v>5595</v>
      </c>
      <c r="Y379" s="23">
        <f t="shared" si="12"/>
        <v>9.5849849999999996</v>
      </c>
    </row>
    <row r="380" spans="24:25" x14ac:dyDescent="0.25">
      <c r="X380" s="21">
        <f t="shared" si="13"/>
        <v>5610</v>
      </c>
      <c r="Y380" s="23">
        <f t="shared" si="12"/>
        <v>9.6084300000000002</v>
      </c>
    </row>
    <row r="381" spans="24:25" x14ac:dyDescent="0.25">
      <c r="X381" s="21">
        <f t="shared" si="13"/>
        <v>5625</v>
      </c>
      <c r="Y381" s="23">
        <f t="shared" si="12"/>
        <v>9.6318749999999991</v>
      </c>
    </row>
    <row r="382" spans="24:25" x14ac:dyDescent="0.25">
      <c r="X382" s="21">
        <f t="shared" si="13"/>
        <v>5640</v>
      </c>
      <c r="Y382" s="23">
        <f t="shared" si="12"/>
        <v>9.6553199999999997</v>
      </c>
    </row>
    <row r="383" spans="24:25" x14ac:dyDescent="0.25">
      <c r="X383" s="21">
        <f t="shared" si="13"/>
        <v>5655</v>
      </c>
      <c r="Y383" s="23">
        <f t="shared" si="12"/>
        <v>9.6787650000000003</v>
      </c>
    </row>
    <row r="384" spans="24:25" x14ac:dyDescent="0.25">
      <c r="X384" s="21">
        <f t="shared" si="13"/>
        <v>5670</v>
      </c>
      <c r="Y384" s="23">
        <f t="shared" si="12"/>
        <v>9.7022099999999991</v>
      </c>
    </row>
    <row r="385" spans="24:25" x14ac:dyDescent="0.25">
      <c r="X385" s="21">
        <f t="shared" si="13"/>
        <v>5685</v>
      </c>
      <c r="Y385" s="23">
        <f t="shared" si="12"/>
        <v>9.7256549999999997</v>
      </c>
    </row>
    <row r="386" spans="24:25" x14ac:dyDescent="0.25">
      <c r="X386" s="21">
        <f t="shared" si="13"/>
        <v>5700</v>
      </c>
      <c r="Y386" s="23">
        <f t="shared" si="12"/>
        <v>9.7491000000000003</v>
      </c>
    </row>
    <row r="387" spans="24:25" x14ac:dyDescent="0.25">
      <c r="X387" s="21">
        <f t="shared" si="13"/>
        <v>5715</v>
      </c>
      <c r="Y387" s="23">
        <f t="shared" si="12"/>
        <v>9.7725449999999991</v>
      </c>
    </row>
    <row r="388" spans="24:25" x14ac:dyDescent="0.25">
      <c r="X388" s="21">
        <f t="shared" si="13"/>
        <v>5730</v>
      </c>
      <c r="Y388" s="23">
        <f t="shared" si="12"/>
        <v>9.7959899999999998</v>
      </c>
    </row>
    <row r="389" spans="24:25" x14ac:dyDescent="0.25">
      <c r="X389" s="21">
        <f t="shared" si="13"/>
        <v>5745</v>
      </c>
      <c r="Y389" s="23">
        <f t="shared" si="12"/>
        <v>9.8194350000000004</v>
      </c>
    </row>
    <row r="390" spans="24:25" x14ac:dyDescent="0.25">
      <c r="X390" s="21">
        <f t="shared" si="13"/>
        <v>5760</v>
      </c>
      <c r="Y390" s="23">
        <f t="shared" ref="Y390:Y453" si="14">IF($K$24&gt;0,IF(X390&lt;$K$21,$K$20*X390,IF(X390&lt;$K$24,($K$22*X390)+$K$23,($K$25*X390)+$K$26)),IF(X390&lt;$K$21,$K$20*X390,($K$22*X390)+$K$23))</f>
        <v>9.8428799999999992</v>
      </c>
    </row>
    <row r="391" spans="24:25" x14ac:dyDescent="0.25">
      <c r="X391" s="21">
        <f t="shared" ref="X391:X454" si="15">X390+$AC$5</f>
        <v>5775</v>
      </c>
      <c r="Y391" s="23">
        <f t="shared" si="14"/>
        <v>9.8663249999999998</v>
      </c>
    </row>
    <row r="392" spans="24:25" x14ac:dyDescent="0.25">
      <c r="X392" s="21">
        <f t="shared" si="15"/>
        <v>5790</v>
      </c>
      <c r="Y392" s="23">
        <f t="shared" si="14"/>
        <v>9.8897699999999986</v>
      </c>
    </row>
    <row r="393" spans="24:25" x14ac:dyDescent="0.25">
      <c r="X393" s="21">
        <f t="shared" si="15"/>
        <v>5805</v>
      </c>
      <c r="Y393" s="23">
        <f t="shared" si="14"/>
        <v>9.9132149999999992</v>
      </c>
    </row>
    <row r="394" spans="24:25" x14ac:dyDescent="0.25">
      <c r="X394" s="21">
        <f t="shared" si="15"/>
        <v>5820</v>
      </c>
      <c r="Y394" s="23">
        <f t="shared" si="14"/>
        <v>9.9366599999999998</v>
      </c>
    </row>
    <row r="395" spans="24:25" x14ac:dyDescent="0.25">
      <c r="X395" s="21">
        <f t="shared" si="15"/>
        <v>5835</v>
      </c>
      <c r="Y395" s="23">
        <f t="shared" si="14"/>
        <v>9.9601049999999987</v>
      </c>
    </row>
    <row r="396" spans="24:25" x14ac:dyDescent="0.25">
      <c r="X396" s="21">
        <f t="shared" si="15"/>
        <v>5850</v>
      </c>
      <c r="Y396" s="23">
        <f t="shared" si="14"/>
        <v>9.9835499999999993</v>
      </c>
    </row>
    <row r="397" spans="24:25" x14ac:dyDescent="0.25">
      <c r="X397" s="21">
        <f t="shared" si="15"/>
        <v>5865</v>
      </c>
      <c r="Y397" s="23">
        <f t="shared" si="14"/>
        <v>10.006995</v>
      </c>
    </row>
    <row r="398" spans="24:25" x14ac:dyDescent="0.25">
      <c r="X398" s="21">
        <f t="shared" si="15"/>
        <v>5880</v>
      </c>
      <c r="Y398" s="23">
        <f t="shared" si="14"/>
        <v>10.030439999999999</v>
      </c>
    </row>
    <row r="399" spans="24:25" x14ac:dyDescent="0.25">
      <c r="X399" s="21">
        <f t="shared" si="15"/>
        <v>5895</v>
      </c>
      <c r="Y399" s="23">
        <f t="shared" si="14"/>
        <v>10.053884999999999</v>
      </c>
    </row>
    <row r="400" spans="24:25" x14ac:dyDescent="0.25">
      <c r="X400" s="21">
        <f t="shared" si="15"/>
        <v>5910</v>
      </c>
      <c r="Y400" s="23">
        <f t="shared" si="14"/>
        <v>10.07733</v>
      </c>
    </row>
    <row r="401" spans="24:25" x14ac:dyDescent="0.25">
      <c r="X401" s="21">
        <f t="shared" si="15"/>
        <v>5925</v>
      </c>
      <c r="Y401" s="23">
        <f t="shared" si="14"/>
        <v>10.100774999999999</v>
      </c>
    </row>
    <row r="402" spans="24:25" x14ac:dyDescent="0.25">
      <c r="X402" s="21">
        <f t="shared" si="15"/>
        <v>5940</v>
      </c>
      <c r="Y402" s="23">
        <f t="shared" si="14"/>
        <v>10.124219999999999</v>
      </c>
    </row>
    <row r="403" spans="24:25" x14ac:dyDescent="0.25">
      <c r="X403" s="21">
        <f t="shared" si="15"/>
        <v>5955</v>
      </c>
      <c r="Y403" s="23">
        <f t="shared" si="14"/>
        <v>10.147665</v>
      </c>
    </row>
    <row r="404" spans="24:25" x14ac:dyDescent="0.25">
      <c r="X404" s="21">
        <f t="shared" si="15"/>
        <v>5970</v>
      </c>
      <c r="Y404" s="23">
        <f t="shared" si="14"/>
        <v>10.171109999999999</v>
      </c>
    </row>
    <row r="405" spans="24:25" x14ac:dyDescent="0.25">
      <c r="X405" s="21">
        <f t="shared" si="15"/>
        <v>5985</v>
      </c>
      <c r="Y405" s="23">
        <f t="shared" si="14"/>
        <v>10.194554999999999</v>
      </c>
    </row>
    <row r="406" spans="24:25" x14ac:dyDescent="0.25">
      <c r="X406" s="21">
        <f t="shared" si="15"/>
        <v>6000</v>
      </c>
      <c r="Y406" s="23">
        <f t="shared" si="14"/>
        <v>10.218</v>
      </c>
    </row>
    <row r="407" spans="24:25" x14ac:dyDescent="0.25">
      <c r="X407" s="21">
        <f t="shared" si="15"/>
        <v>6015</v>
      </c>
      <c r="Y407" s="23">
        <f t="shared" si="14"/>
        <v>10.241444999999999</v>
      </c>
    </row>
    <row r="408" spans="24:25" x14ac:dyDescent="0.25">
      <c r="X408" s="21">
        <f t="shared" si="15"/>
        <v>6030</v>
      </c>
      <c r="Y408" s="23">
        <f t="shared" si="14"/>
        <v>10.264889999999999</v>
      </c>
    </row>
    <row r="409" spans="24:25" x14ac:dyDescent="0.25">
      <c r="X409" s="21">
        <f t="shared" si="15"/>
        <v>6045</v>
      </c>
      <c r="Y409" s="23">
        <f t="shared" si="14"/>
        <v>10.288335</v>
      </c>
    </row>
    <row r="410" spans="24:25" x14ac:dyDescent="0.25">
      <c r="X410" s="21">
        <f t="shared" si="15"/>
        <v>6060</v>
      </c>
      <c r="Y410" s="23">
        <f t="shared" si="14"/>
        <v>10.311779999999999</v>
      </c>
    </row>
    <row r="411" spans="24:25" x14ac:dyDescent="0.25">
      <c r="X411" s="21">
        <f t="shared" si="15"/>
        <v>6075</v>
      </c>
      <c r="Y411" s="23">
        <f t="shared" si="14"/>
        <v>10.335224999999999</v>
      </c>
    </row>
    <row r="412" spans="24:25" x14ac:dyDescent="0.25">
      <c r="X412" s="21">
        <f t="shared" si="15"/>
        <v>6090</v>
      </c>
      <c r="Y412" s="23">
        <f t="shared" si="14"/>
        <v>10.35867</v>
      </c>
    </row>
    <row r="413" spans="24:25" x14ac:dyDescent="0.25">
      <c r="X413" s="21">
        <f t="shared" si="15"/>
        <v>6105</v>
      </c>
      <c r="Y413" s="23">
        <f t="shared" si="14"/>
        <v>10.382114999999999</v>
      </c>
    </row>
    <row r="414" spans="24:25" x14ac:dyDescent="0.25">
      <c r="X414" s="21">
        <f t="shared" si="15"/>
        <v>6120</v>
      </c>
      <c r="Y414" s="23">
        <f t="shared" si="14"/>
        <v>10.405559999999999</v>
      </c>
    </row>
    <row r="415" spans="24:25" x14ac:dyDescent="0.25">
      <c r="X415" s="21">
        <f t="shared" si="15"/>
        <v>6135</v>
      </c>
      <c r="Y415" s="23">
        <f t="shared" si="14"/>
        <v>10.429005</v>
      </c>
    </row>
    <row r="416" spans="24:25" x14ac:dyDescent="0.25">
      <c r="X416" s="21">
        <f t="shared" si="15"/>
        <v>6150</v>
      </c>
      <c r="Y416" s="23">
        <f t="shared" si="14"/>
        <v>10.452449999999999</v>
      </c>
    </row>
    <row r="417" spans="24:25" x14ac:dyDescent="0.25">
      <c r="X417" s="21">
        <f t="shared" si="15"/>
        <v>6165</v>
      </c>
      <c r="Y417" s="23">
        <f t="shared" si="14"/>
        <v>10.475895</v>
      </c>
    </row>
    <row r="418" spans="24:25" x14ac:dyDescent="0.25">
      <c r="X418" s="21">
        <f t="shared" si="15"/>
        <v>6180</v>
      </c>
      <c r="Y418" s="23">
        <f t="shared" si="14"/>
        <v>10.49934</v>
      </c>
    </row>
    <row r="419" spans="24:25" x14ac:dyDescent="0.25">
      <c r="X419" s="21">
        <f t="shared" si="15"/>
        <v>6195</v>
      </c>
      <c r="Y419" s="23">
        <f t="shared" si="14"/>
        <v>10.522784999999999</v>
      </c>
    </row>
    <row r="420" spans="24:25" x14ac:dyDescent="0.25">
      <c r="X420" s="21">
        <f t="shared" si="15"/>
        <v>6210</v>
      </c>
      <c r="Y420" s="23">
        <f t="shared" si="14"/>
        <v>10.54623</v>
      </c>
    </row>
    <row r="421" spans="24:25" x14ac:dyDescent="0.25">
      <c r="X421" s="21">
        <f t="shared" si="15"/>
        <v>6225</v>
      </c>
      <c r="Y421" s="23">
        <f t="shared" si="14"/>
        <v>10.569675</v>
      </c>
    </row>
    <row r="422" spans="24:25" x14ac:dyDescent="0.25">
      <c r="X422" s="21">
        <f t="shared" si="15"/>
        <v>6240</v>
      </c>
      <c r="Y422" s="23">
        <f t="shared" si="14"/>
        <v>10.593119999999999</v>
      </c>
    </row>
    <row r="423" spans="24:25" x14ac:dyDescent="0.25">
      <c r="X423" s="21">
        <f t="shared" si="15"/>
        <v>6255</v>
      </c>
      <c r="Y423" s="23">
        <f t="shared" si="14"/>
        <v>10.616565</v>
      </c>
    </row>
    <row r="424" spans="24:25" x14ac:dyDescent="0.25">
      <c r="X424" s="21">
        <f t="shared" si="15"/>
        <v>6270</v>
      </c>
      <c r="Y424" s="23">
        <f t="shared" si="14"/>
        <v>10.64001</v>
      </c>
    </row>
    <row r="425" spans="24:25" x14ac:dyDescent="0.25">
      <c r="X425" s="21">
        <f t="shared" si="15"/>
        <v>6285</v>
      </c>
      <c r="Y425" s="23">
        <f t="shared" si="14"/>
        <v>10.663454999999999</v>
      </c>
    </row>
    <row r="426" spans="24:25" x14ac:dyDescent="0.25">
      <c r="X426" s="21">
        <f t="shared" si="15"/>
        <v>6300</v>
      </c>
      <c r="Y426" s="23">
        <f t="shared" si="14"/>
        <v>10.6869</v>
      </c>
    </row>
    <row r="427" spans="24:25" x14ac:dyDescent="0.25">
      <c r="X427" s="21">
        <f t="shared" si="15"/>
        <v>6315</v>
      </c>
      <c r="Y427" s="23">
        <f t="shared" si="14"/>
        <v>10.710345</v>
      </c>
    </row>
    <row r="428" spans="24:25" x14ac:dyDescent="0.25">
      <c r="X428" s="21">
        <f t="shared" si="15"/>
        <v>6330</v>
      </c>
      <c r="Y428" s="23">
        <f t="shared" si="14"/>
        <v>10.733789999999999</v>
      </c>
    </row>
    <row r="429" spans="24:25" x14ac:dyDescent="0.25">
      <c r="X429" s="21">
        <f t="shared" si="15"/>
        <v>6345</v>
      </c>
      <c r="Y429" s="23">
        <f t="shared" si="14"/>
        <v>10.757235</v>
      </c>
    </row>
    <row r="430" spans="24:25" x14ac:dyDescent="0.25">
      <c r="X430" s="21">
        <f t="shared" si="15"/>
        <v>6360</v>
      </c>
      <c r="Y430" s="23">
        <f t="shared" si="14"/>
        <v>10.78068</v>
      </c>
    </row>
    <row r="431" spans="24:25" x14ac:dyDescent="0.25">
      <c r="X431" s="21">
        <f t="shared" si="15"/>
        <v>6375</v>
      </c>
      <c r="Y431" s="23">
        <f t="shared" si="14"/>
        <v>10.804124999999999</v>
      </c>
    </row>
    <row r="432" spans="24:25" x14ac:dyDescent="0.25">
      <c r="X432" s="21">
        <f t="shared" si="15"/>
        <v>6390</v>
      </c>
      <c r="Y432" s="23">
        <f t="shared" si="14"/>
        <v>10.82757</v>
      </c>
    </row>
    <row r="433" spans="24:25" x14ac:dyDescent="0.25">
      <c r="X433" s="21">
        <f t="shared" si="15"/>
        <v>6405</v>
      </c>
      <c r="Y433" s="23">
        <f t="shared" si="14"/>
        <v>10.851015</v>
      </c>
    </row>
    <row r="434" spans="24:25" x14ac:dyDescent="0.25">
      <c r="X434" s="21">
        <f t="shared" si="15"/>
        <v>6420</v>
      </c>
      <c r="Y434" s="23">
        <f t="shared" si="14"/>
        <v>10.874459999999999</v>
      </c>
    </row>
    <row r="435" spans="24:25" x14ac:dyDescent="0.25">
      <c r="X435" s="21">
        <f t="shared" si="15"/>
        <v>6435</v>
      </c>
      <c r="Y435" s="23">
        <f t="shared" si="14"/>
        <v>10.897905</v>
      </c>
    </row>
    <row r="436" spans="24:25" x14ac:dyDescent="0.25">
      <c r="X436" s="21">
        <f t="shared" si="15"/>
        <v>6450</v>
      </c>
      <c r="Y436" s="23">
        <f t="shared" si="14"/>
        <v>10.92135</v>
      </c>
    </row>
    <row r="437" spans="24:25" x14ac:dyDescent="0.25">
      <c r="X437" s="21">
        <f t="shared" si="15"/>
        <v>6465</v>
      </c>
      <c r="Y437" s="23">
        <f t="shared" si="14"/>
        <v>10.944794999999999</v>
      </c>
    </row>
    <row r="438" spans="24:25" x14ac:dyDescent="0.25">
      <c r="X438" s="21">
        <f t="shared" si="15"/>
        <v>6480</v>
      </c>
      <c r="Y438" s="23">
        <f t="shared" si="14"/>
        <v>10.96824</v>
      </c>
    </row>
    <row r="439" spans="24:25" x14ac:dyDescent="0.25">
      <c r="X439" s="21">
        <f t="shared" si="15"/>
        <v>6495</v>
      </c>
      <c r="Y439" s="23">
        <f t="shared" si="14"/>
        <v>10.991684999999999</v>
      </c>
    </row>
    <row r="440" spans="24:25" x14ac:dyDescent="0.25">
      <c r="X440" s="21">
        <f t="shared" si="15"/>
        <v>6510</v>
      </c>
      <c r="Y440" s="23">
        <f t="shared" si="14"/>
        <v>11.015129999999999</v>
      </c>
    </row>
    <row r="441" spans="24:25" x14ac:dyDescent="0.25">
      <c r="X441" s="21">
        <f t="shared" si="15"/>
        <v>6525</v>
      </c>
      <c r="Y441" s="23">
        <f t="shared" si="14"/>
        <v>11.038575</v>
      </c>
    </row>
    <row r="442" spans="24:25" x14ac:dyDescent="0.25">
      <c r="X442" s="21">
        <f t="shared" si="15"/>
        <v>6540</v>
      </c>
      <c r="Y442" s="23">
        <f t="shared" si="14"/>
        <v>11.062019999999999</v>
      </c>
    </row>
    <row r="443" spans="24:25" x14ac:dyDescent="0.25">
      <c r="X443" s="21">
        <f t="shared" si="15"/>
        <v>6555</v>
      </c>
      <c r="Y443" s="23">
        <f t="shared" si="14"/>
        <v>11.085464999999999</v>
      </c>
    </row>
    <row r="444" spans="24:25" x14ac:dyDescent="0.25">
      <c r="X444" s="21">
        <f t="shared" si="15"/>
        <v>6570</v>
      </c>
      <c r="Y444" s="23">
        <f t="shared" si="14"/>
        <v>11.10891</v>
      </c>
    </row>
    <row r="445" spans="24:25" x14ac:dyDescent="0.25">
      <c r="X445" s="21">
        <f t="shared" si="15"/>
        <v>6585</v>
      </c>
      <c r="Y445" s="23">
        <f t="shared" si="14"/>
        <v>11.132354999999999</v>
      </c>
    </row>
    <row r="446" spans="24:25" x14ac:dyDescent="0.25">
      <c r="X446" s="21">
        <f t="shared" si="15"/>
        <v>6600</v>
      </c>
      <c r="Y446" s="23">
        <f t="shared" si="14"/>
        <v>11.155799999999999</v>
      </c>
    </row>
    <row r="447" spans="24:25" x14ac:dyDescent="0.25">
      <c r="X447" s="21">
        <f t="shared" si="15"/>
        <v>6615</v>
      </c>
      <c r="Y447" s="23">
        <f t="shared" si="14"/>
        <v>11.179245</v>
      </c>
    </row>
    <row r="448" spans="24:25" x14ac:dyDescent="0.25">
      <c r="X448" s="21">
        <f t="shared" si="15"/>
        <v>6630</v>
      </c>
      <c r="Y448" s="23">
        <f t="shared" si="14"/>
        <v>11.202689999999999</v>
      </c>
    </row>
    <row r="449" spans="24:25" x14ac:dyDescent="0.25">
      <c r="X449" s="21">
        <f t="shared" si="15"/>
        <v>6645</v>
      </c>
      <c r="Y449" s="23">
        <f t="shared" si="14"/>
        <v>11.226134999999999</v>
      </c>
    </row>
    <row r="450" spans="24:25" x14ac:dyDescent="0.25">
      <c r="X450" s="21">
        <f t="shared" si="15"/>
        <v>6660</v>
      </c>
      <c r="Y450" s="23">
        <f t="shared" si="14"/>
        <v>11.24958</v>
      </c>
    </row>
    <row r="451" spans="24:25" x14ac:dyDescent="0.25">
      <c r="X451" s="21">
        <f t="shared" si="15"/>
        <v>6675</v>
      </c>
      <c r="Y451" s="23">
        <f t="shared" si="14"/>
        <v>11.273024999999999</v>
      </c>
    </row>
    <row r="452" spans="24:25" x14ac:dyDescent="0.25">
      <c r="X452" s="21">
        <f t="shared" si="15"/>
        <v>6690</v>
      </c>
      <c r="Y452" s="23">
        <f t="shared" si="14"/>
        <v>11.296469999999999</v>
      </c>
    </row>
    <row r="453" spans="24:25" x14ac:dyDescent="0.25">
      <c r="X453" s="21">
        <f t="shared" si="15"/>
        <v>6705</v>
      </c>
      <c r="Y453" s="23">
        <f t="shared" si="14"/>
        <v>11.319915</v>
      </c>
    </row>
    <row r="454" spans="24:25" x14ac:dyDescent="0.25">
      <c r="X454" s="21">
        <f t="shared" si="15"/>
        <v>6720</v>
      </c>
      <c r="Y454" s="23">
        <f t="shared" ref="Y454:Y506" si="16">IF($K$24&gt;0,IF(X454&lt;$K$21,$K$20*X454,IF(X454&lt;$K$24,($K$22*X454)+$K$23,($K$25*X454)+$K$26)),IF(X454&lt;$K$21,$K$20*X454,($K$22*X454)+$K$23))</f>
        <v>11.343359999999999</v>
      </c>
    </row>
    <row r="455" spans="24:25" x14ac:dyDescent="0.25">
      <c r="X455" s="21">
        <f t="shared" ref="X455:X506" si="17">X454+$AC$5</f>
        <v>6735</v>
      </c>
      <c r="Y455" s="23">
        <f t="shared" si="16"/>
        <v>11.366804999999999</v>
      </c>
    </row>
    <row r="456" spans="24:25" x14ac:dyDescent="0.25">
      <c r="X456" s="21">
        <f t="shared" si="17"/>
        <v>6750</v>
      </c>
      <c r="Y456" s="23">
        <f t="shared" si="16"/>
        <v>11.39025</v>
      </c>
    </row>
    <row r="457" spans="24:25" x14ac:dyDescent="0.25">
      <c r="X457" s="21">
        <f t="shared" si="17"/>
        <v>6765</v>
      </c>
      <c r="Y457" s="23">
        <f t="shared" si="16"/>
        <v>11.413694999999999</v>
      </c>
    </row>
    <row r="458" spans="24:25" x14ac:dyDescent="0.25">
      <c r="X458" s="21">
        <f t="shared" si="17"/>
        <v>6780</v>
      </c>
      <c r="Y458" s="23">
        <f t="shared" si="16"/>
        <v>11.437139999999999</v>
      </c>
    </row>
    <row r="459" spans="24:25" x14ac:dyDescent="0.25">
      <c r="X459" s="21">
        <f t="shared" si="17"/>
        <v>6795</v>
      </c>
      <c r="Y459" s="23">
        <f t="shared" si="16"/>
        <v>11.460585</v>
      </c>
    </row>
    <row r="460" spans="24:25" x14ac:dyDescent="0.25">
      <c r="X460" s="21">
        <f t="shared" si="17"/>
        <v>6810</v>
      </c>
      <c r="Y460" s="23">
        <f t="shared" si="16"/>
        <v>11.484029999999999</v>
      </c>
    </row>
    <row r="461" spans="24:25" x14ac:dyDescent="0.25">
      <c r="X461" s="21">
        <f t="shared" si="17"/>
        <v>6825</v>
      </c>
      <c r="Y461" s="23">
        <f t="shared" si="16"/>
        <v>11.507474999999999</v>
      </c>
    </row>
    <row r="462" spans="24:25" x14ac:dyDescent="0.25">
      <c r="X462" s="21">
        <f t="shared" si="17"/>
        <v>6840</v>
      </c>
      <c r="Y462" s="23">
        <f t="shared" si="16"/>
        <v>11.53092</v>
      </c>
    </row>
    <row r="463" spans="24:25" x14ac:dyDescent="0.25">
      <c r="X463" s="21">
        <f t="shared" si="17"/>
        <v>6855</v>
      </c>
      <c r="Y463" s="23">
        <f t="shared" si="16"/>
        <v>11.554364999999999</v>
      </c>
    </row>
    <row r="464" spans="24:25" x14ac:dyDescent="0.25">
      <c r="X464" s="21">
        <f t="shared" si="17"/>
        <v>6870</v>
      </c>
      <c r="Y464" s="23">
        <f t="shared" si="16"/>
        <v>11.577809999999999</v>
      </c>
    </row>
    <row r="465" spans="24:25" x14ac:dyDescent="0.25">
      <c r="X465" s="21">
        <f t="shared" si="17"/>
        <v>6885</v>
      </c>
      <c r="Y465" s="23">
        <f t="shared" si="16"/>
        <v>11.601255</v>
      </c>
    </row>
    <row r="466" spans="24:25" x14ac:dyDescent="0.25">
      <c r="X466" s="21">
        <f t="shared" si="17"/>
        <v>6900</v>
      </c>
      <c r="Y466" s="23">
        <f t="shared" si="16"/>
        <v>11.624699999999999</v>
      </c>
    </row>
    <row r="467" spans="24:25" x14ac:dyDescent="0.25">
      <c r="X467" s="21">
        <f t="shared" si="17"/>
        <v>6915</v>
      </c>
      <c r="Y467" s="23">
        <f t="shared" si="16"/>
        <v>11.648145</v>
      </c>
    </row>
    <row r="468" spans="24:25" x14ac:dyDescent="0.25">
      <c r="X468" s="21">
        <f t="shared" si="17"/>
        <v>6930</v>
      </c>
      <c r="Y468" s="23">
        <f t="shared" si="16"/>
        <v>11.67159</v>
      </c>
    </row>
    <row r="469" spans="24:25" x14ac:dyDescent="0.25">
      <c r="X469" s="21">
        <f t="shared" si="17"/>
        <v>6945</v>
      </c>
      <c r="Y469" s="23">
        <f t="shared" si="16"/>
        <v>11.695034999999999</v>
      </c>
    </row>
    <row r="470" spans="24:25" x14ac:dyDescent="0.25">
      <c r="X470" s="21">
        <f t="shared" si="17"/>
        <v>6960</v>
      </c>
      <c r="Y470" s="23">
        <f t="shared" si="16"/>
        <v>11.71848</v>
      </c>
    </row>
    <row r="471" spans="24:25" x14ac:dyDescent="0.25">
      <c r="X471" s="21">
        <f t="shared" si="17"/>
        <v>6975</v>
      </c>
      <c r="Y471" s="23">
        <f t="shared" si="16"/>
        <v>11.741925</v>
      </c>
    </row>
    <row r="472" spans="24:25" x14ac:dyDescent="0.25">
      <c r="X472" s="21">
        <f t="shared" si="17"/>
        <v>6990</v>
      </c>
      <c r="Y472" s="23">
        <f t="shared" si="16"/>
        <v>11.765369999999999</v>
      </c>
    </row>
    <row r="473" spans="24:25" x14ac:dyDescent="0.25">
      <c r="X473" s="21">
        <f t="shared" si="17"/>
        <v>7005</v>
      </c>
      <c r="Y473" s="23">
        <f t="shared" si="16"/>
        <v>11.788815</v>
      </c>
    </row>
    <row r="474" spans="24:25" x14ac:dyDescent="0.25">
      <c r="X474" s="21">
        <f t="shared" si="17"/>
        <v>7020</v>
      </c>
      <c r="Y474" s="23">
        <f t="shared" si="16"/>
        <v>11.81226</v>
      </c>
    </row>
    <row r="475" spans="24:25" x14ac:dyDescent="0.25">
      <c r="X475" s="21">
        <f t="shared" si="17"/>
        <v>7035</v>
      </c>
      <c r="Y475" s="23">
        <f t="shared" si="16"/>
        <v>11.835704999999999</v>
      </c>
    </row>
    <row r="476" spans="24:25" x14ac:dyDescent="0.25">
      <c r="X476" s="21">
        <f t="shared" si="17"/>
        <v>7050</v>
      </c>
      <c r="Y476" s="23">
        <f t="shared" si="16"/>
        <v>11.85915</v>
      </c>
    </row>
    <row r="477" spans="24:25" x14ac:dyDescent="0.25">
      <c r="X477" s="21">
        <f t="shared" si="17"/>
        <v>7065</v>
      </c>
      <c r="Y477" s="23">
        <f t="shared" si="16"/>
        <v>11.882595</v>
      </c>
    </row>
    <row r="478" spans="24:25" x14ac:dyDescent="0.25">
      <c r="X478" s="21">
        <f t="shared" si="17"/>
        <v>7080</v>
      </c>
      <c r="Y478" s="23">
        <f t="shared" si="16"/>
        <v>11.906039999999999</v>
      </c>
    </row>
    <row r="479" spans="24:25" x14ac:dyDescent="0.25">
      <c r="X479" s="21">
        <f t="shared" si="17"/>
        <v>7095</v>
      </c>
      <c r="Y479" s="23">
        <f t="shared" si="16"/>
        <v>11.929485</v>
      </c>
    </row>
    <row r="480" spans="24:25" x14ac:dyDescent="0.25">
      <c r="X480" s="21">
        <f t="shared" si="17"/>
        <v>7110</v>
      </c>
      <c r="Y480" s="23">
        <f t="shared" si="16"/>
        <v>11.95293</v>
      </c>
    </row>
    <row r="481" spans="24:25" x14ac:dyDescent="0.25">
      <c r="X481" s="21">
        <f t="shared" si="17"/>
        <v>7125</v>
      </c>
      <c r="Y481" s="23">
        <f t="shared" si="16"/>
        <v>11.976374999999999</v>
      </c>
    </row>
    <row r="482" spans="24:25" x14ac:dyDescent="0.25">
      <c r="X482" s="21">
        <f t="shared" si="17"/>
        <v>7140</v>
      </c>
      <c r="Y482" s="23">
        <f t="shared" si="16"/>
        <v>11.99982</v>
      </c>
    </row>
    <row r="483" spans="24:25" x14ac:dyDescent="0.25">
      <c r="X483" s="21">
        <f t="shared" si="17"/>
        <v>7155</v>
      </c>
      <c r="Y483" s="23">
        <f t="shared" si="16"/>
        <v>12.023264999999999</v>
      </c>
    </row>
    <row r="484" spans="24:25" x14ac:dyDescent="0.25">
      <c r="X484" s="21">
        <f t="shared" si="17"/>
        <v>7170</v>
      </c>
      <c r="Y484" s="23">
        <f t="shared" si="16"/>
        <v>12.046709999999999</v>
      </c>
    </row>
    <row r="485" spans="24:25" x14ac:dyDescent="0.25">
      <c r="X485" s="21">
        <f t="shared" si="17"/>
        <v>7185</v>
      </c>
      <c r="Y485" s="23">
        <f t="shared" si="16"/>
        <v>12.070155</v>
      </c>
    </row>
    <row r="486" spans="24:25" x14ac:dyDescent="0.25">
      <c r="X486" s="21">
        <f t="shared" si="17"/>
        <v>7200</v>
      </c>
      <c r="Y486" s="23">
        <f t="shared" si="16"/>
        <v>12.093599999999999</v>
      </c>
    </row>
    <row r="487" spans="24:25" x14ac:dyDescent="0.25">
      <c r="X487" s="21">
        <f t="shared" si="17"/>
        <v>7215</v>
      </c>
      <c r="Y487" s="23">
        <f t="shared" si="16"/>
        <v>12.117044999999999</v>
      </c>
    </row>
    <row r="488" spans="24:25" x14ac:dyDescent="0.25">
      <c r="X488" s="21">
        <f t="shared" si="17"/>
        <v>7230</v>
      </c>
      <c r="Y488" s="23">
        <f t="shared" si="16"/>
        <v>12.14049</v>
      </c>
    </row>
    <row r="489" spans="24:25" x14ac:dyDescent="0.25">
      <c r="X489" s="21">
        <f t="shared" si="17"/>
        <v>7245</v>
      </c>
      <c r="Y489" s="23">
        <f t="shared" si="16"/>
        <v>12.163934999999999</v>
      </c>
    </row>
    <row r="490" spans="24:25" x14ac:dyDescent="0.25">
      <c r="X490" s="21">
        <f t="shared" si="17"/>
        <v>7260</v>
      </c>
      <c r="Y490" s="23">
        <f t="shared" si="16"/>
        <v>12.187379999999999</v>
      </c>
    </row>
    <row r="491" spans="24:25" x14ac:dyDescent="0.25">
      <c r="X491" s="21">
        <f t="shared" si="17"/>
        <v>7275</v>
      </c>
      <c r="Y491" s="23">
        <f t="shared" si="16"/>
        <v>12.210825</v>
      </c>
    </row>
    <row r="492" spans="24:25" x14ac:dyDescent="0.25">
      <c r="X492" s="21">
        <f t="shared" si="17"/>
        <v>7290</v>
      </c>
      <c r="Y492" s="23">
        <f t="shared" si="16"/>
        <v>12.234269999999999</v>
      </c>
    </row>
    <row r="493" spans="24:25" x14ac:dyDescent="0.25">
      <c r="X493" s="21">
        <f t="shared" si="17"/>
        <v>7305</v>
      </c>
      <c r="Y493" s="23">
        <f t="shared" si="16"/>
        <v>12.257714999999999</v>
      </c>
    </row>
    <row r="494" spans="24:25" x14ac:dyDescent="0.25">
      <c r="X494" s="21">
        <f t="shared" si="17"/>
        <v>7320</v>
      </c>
      <c r="Y494" s="23">
        <f t="shared" si="16"/>
        <v>12.28116</v>
      </c>
    </row>
    <row r="495" spans="24:25" x14ac:dyDescent="0.25">
      <c r="X495" s="21">
        <f t="shared" si="17"/>
        <v>7335</v>
      </c>
      <c r="Y495" s="23">
        <f t="shared" si="16"/>
        <v>12.304604999999999</v>
      </c>
    </row>
    <row r="496" spans="24:25" x14ac:dyDescent="0.25">
      <c r="X496" s="21">
        <f t="shared" si="17"/>
        <v>7350</v>
      </c>
      <c r="Y496" s="23">
        <f t="shared" si="16"/>
        <v>12.328049999999999</v>
      </c>
    </row>
    <row r="497" spans="24:25" x14ac:dyDescent="0.25">
      <c r="X497" s="21">
        <f t="shared" si="17"/>
        <v>7365</v>
      </c>
      <c r="Y497" s="23">
        <f t="shared" si="16"/>
        <v>12.351495</v>
      </c>
    </row>
    <row r="498" spans="24:25" x14ac:dyDescent="0.25">
      <c r="X498" s="21">
        <f t="shared" si="17"/>
        <v>7380</v>
      </c>
      <c r="Y498" s="23">
        <f t="shared" si="16"/>
        <v>12.374939999999999</v>
      </c>
    </row>
    <row r="499" spans="24:25" x14ac:dyDescent="0.25">
      <c r="X499" s="21">
        <f t="shared" si="17"/>
        <v>7395</v>
      </c>
      <c r="Y499" s="23">
        <f t="shared" si="16"/>
        <v>12.398384999999999</v>
      </c>
    </row>
    <row r="500" spans="24:25" x14ac:dyDescent="0.25">
      <c r="X500" s="21">
        <f t="shared" si="17"/>
        <v>7410</v>
      </c>
      <c r="Y500" s="23">
        <f t="shared" si="16"/>
        <v>12.42183</v>
      </c>
    </row>
    <row r="501" spans="24:25" x14ac:dyDescent="0.25">
      <c r="X501" s="21">
        <f t="shared" si="17"/>
        <v>7425</v>
      </c>
      <c r="Y501" s="23">
        <f t="shared" si="16"/>
        <v>12.445274999999999</v>
      </c>
    </row>
    <row r="502" spans="24:25" x14ac:dyDescent="0.25">
      <c r="X502" s="21">
        <f t="shared" si="17"/>
        <v>7440</v>
      </c>
      <c r="Y502" s="23">
        <f t="shared" si="16"/>
        <v>12.468719999999999</v>
      </c>
    </row>
    <row r="503" spans="24:25" x14ac:dyDescent="0.25">
      <c r="X503" s="21">
        <f t="shared" si="17"/>
        <v>7455</v>
      </c>
      <c r="Y503" s="23">
        <f t="shared" si="16"/>
        <v>12.492165</v>
      </c>
    </row>
    <row r="504" spans="24:25" x14ac:dyDescent="0.25">
      <c r="X504" s="21">
        <f t="shared" si="17"/>
        <v>7470</v>
      </c>
      <c r="Y504" s="23">
        <f t="shared" si="16"/>
        <v>12.515609999999999</v>
      </c>
    </row>
    <row r="505" spans="24:25" x14ac:dyDescent="0.25">
      <c r="X505" s="21">
        <f t="shared" si="17"/>
        <v>7485</v>
      </c>
      <c r="Y505" s="23">
        <f t="shared" si="16"/>
        <v>12.539054999999999</v>
      </c>
    </row>
    <row r="506" spans="24:25" ht="16.5" thickBot="1" x14ac:dyDescent="0.3">
      <c r="X506" s="22">
        <f t="shared" si="17"/>
        <v>7500</v>
      </c>
      <c r="Y506" s="23">
        <f t="shared" si="16"/>
        <v>12.5625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0C00-000000000000}"/>
  </hyperlinks>
  <pageMargins left="0.7" right="0.7" top="0.75" bottom="0.75" header="0.3" footer="0.3"/>
  <pageSetup scale="57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-0.249977111117893"/>
    <pageSetUpPr fitToPage="1"/>
  </sheetPr>
  <dimension ref="A1:AC506"/>
  <sheetViews>
    <sheetView zoomScale="80" zoomScaleNormal="80" workbookViewId="0">
      <selection activeCell="L12" sqref="L12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28</v>
      </c>
      <c r="K2" s="160" t="str">
        <f>VLOOKUP(J2,'Calcul financement'!B5:F100,2,FALSE)</f>
        <v>Soins infirmiers</v>
      </c>
      <c r="L2" s="160"/>
      <c r="M2" s="160"/>
      <c r="N2" s="161"/>
    </row>
    <row r="4" spans="9:29" ht="16.5" thickBot="1" x14ac:dyDescent="0.3">
      <c r="J4" s="16">
        <f>MAX(IF(K24=0,IF(K21=0,1000,K21*4),K24*2),K9:K15)</f>
        <v>12074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33.542692000000002</v>
      </c>
      <c r="K5" s="164" t="str">
        <f>CONCATENATE("ÉTC seront financés par les ",J4," PES ","du programme ",LEFT(J2,6))</f>
        <v>ÉTC seront financés par les 12074 PES du programme 180.A0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27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27</v>
      </c>
      <c r="Y7" s="23">
        <f t="shared" si="0"/>
        <v>4.1714999999999995E-2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54</v>
      </c>
      <c r="Y8" s="23">
        <f t="shared" si="0"/>
        <v>8.342999999999999E-2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9557</v>
      </c>
      <c r="L9" s="53">
        <f>IF(K9&gt;0,IF($K$24&gt;0,IF(K9&lt;$K$21,$K$20*K9,IF(K9&lt;$K$24,($K$22*K9)+$K$23,($K$25*K9)+$K$26)),IF(K9&lt;$K$21,$K$20*K9,($K$22*K9)+$K$23)),"")</f>
        <v>26.852506000000002</v>
      </c>
      <c r="M9" s="54">
        <f>IF(K9&gt;0,L9/K9*1000,"")</f>
        <v>2.8097212514387362</v>
      </c>
      <c r="X9" s="21">
        <f t="shared" si="1"/>
        <v>81</v>
      </c>
      <c r="Y9" s="23">
        <f t="shared" si="0"/>
        <v>0.12514500000000001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9572</v>
      </c>
      <c r="L10" s="53">
        <f t="shared" ref="L10:L15" si="2">IF(K10&gt;0,IF($K$24&gt;0,IF(K10&lt;$K$21,$K$20*K10,IF(K10&lt;$K$24,($K$22*K10)+$K$23,($K$25*K10)+$K$26)),IF(K10&lt;$K$21,$K$20*K10,($K$22*K10)+$K$23)),"")</f>
        <v>26.892376000000002</v>
      </c>
      <c r="M10" s="54">
        <f t="shared" ref="M10:M15" si="3">IF(K10&gt;0,L10/K10*1000,"")</f>
        <v>2.8094834935227748</v>
      </c>
      <c r="X10" s="21">
        <f t="shared" si="1"/>
        <v>108</v>
      </c>
      <c r="Y10" s="23">
        <f t="shared" si="0"/>
        <v>0.16685999999999998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12074</v>
      </c>
      <c r="L11" s="53">
        <f t="shared" si="2"/>
        <v>33.542692000000002</v>
      </c>
      <c r="M11" s="54">
        <f t="shared" si="3"/>
        <v>2.7780927613052842</v>
      </c>
      <c r="X11" s="21">
        <f t="shared" si="1"/>
        <v>135</v>
      </c>
      <c r="Y11" s="23">
        <f t="shared" si="0"/>
        <v>0.20857499999999998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10336</v>
      </c>
      <c r="L12" s="53">
        <f t="shared" si="2"/>
        <v>28.923088</v>
      </c>
      <c r="M12" s="54">
        <f t="shared" si="3"/>
        <v>2.7982863777089784</v>
      </c>
      <c r="X12" s="21">
        <f t="shared" si="1"/>
        <v>162</v>
      </c>
      <c r="Y12" s="23">
        <f t="shared" si="0"/>
        <v>0.25029000000000001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189</v>
      </c>
      <c r="Y13" s="23">
        <f t="shared" si="0"/>
        <v>0.29200500000000001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216</v>
      </c>
      <c r="Y14" s="23">
        <f t="shared" si="0"/>
        <v>0.33371999999999996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243</v>
      </c>
      <c r="Y15" s="23">
        <f t="shared" si="0"/>
        <v>0.37543499999999996</v>
      </c>
    </row>
    <row r="16" spans="9:29" x14ac:dyDescent="0.25">
      <c r="K16" s="10"/>
      <c r="L16" s="10"/>
      <c r="X16" s="21">
        <f t="shared" si="1"/>
        <v>270</v>
      </c>
      <c r="Y16" s="23">
        <f t="shared" si="0"/>
        <v>0.41714999999999997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297</v>
      </c>
      <c r="Y17" s="23">
        <f t="shared" si="0"/>
        <v>0.45886499999999997</v>
      </c>
    </row>
    <row r="18" spans="1:25" x14ac:dyDescent="0.25">
      <c r="X18" s="21">
        <f t="shared" si="1"/>
        <v>324</v>
      </c>
      <c r="Y18" s="23">
        <f t="shared" si="0"/>
        <v>0.50058000000000002</v>
      </c>
    </row>
    <row r="19" spans="1:25" x14ac:dyDescent="0.25">
      <c r="X19" s="21">
        <f t="shared" si="1"/>
        <v>351</v>
      </c>
      <c r="Y19" s="23">
        <f t="shared" si="0"/>
        <v>0.54229499999999997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378</v>
      </c>
      <c r="Y20" s="23">
        <f t="shared" si="0"/>
        <v>0.58401000000000003</v>
      </c>
    </row>
    <row r="21" spans="1:25" x14ac:dyDescent="0.25">
      <c r="J21" s="2" t="s">
        <v>123</v>
      </c>
      <c r="K21" s="18">
        <f>VLOOKUP($J$2,Tableau_fin[],8,FALSE)</f>
        <v>1197</v>
      </c>
      <c r="X21" s="21">
        <f t="shared" si="1"/>
        <v>405</v>
      </c>
      <c r="Y21" s="23">
        <f t="shared" si="0"/>
        <v>0.62572499999999998</v>
      </c>
    </row>
    <row r="22" spans="1:25" x14ac:dyDescent="0.25">
      <c r="J22" s="26" t="s">
        <v>119</v>
      </c>
      <c r="K22" s="18">
        <f>VLOOKUP($J$2,Tableau_fin[],9,FALSE)</f>
        <v>2.6580000000000002E-3</v>
      </c>
      <c r="X22" s="21">
        <f t="shared" si="1"/>
        <v>432</v>
      </c>
      <c r="Y22" s="23">
        <f t="shared" si="0"/>
        <v>0.66743999999999992</v>
      </c>
    </row>
    <row r="23" spans="1:25" x14ac:dyDescent="0.25">
      <c r="J23" s="26" t="s">
        <v>120</v>
      </c>
      <c r="K23" s="18">
        <f>VLOOKUP($J$2,Tableau_fin[],10,FALSE)</f>
        <v>1.45</v>
      </c>
      <c r="X23" s="21">
        <f t="shared" si="1"/>
        <v>459</v>
      </c>
      <c r="Y23" s="23">
        <f t="shared" si="0"/>
        <v>0.70915499999999998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486</v>
      </c>
      <c r="Y24" s="23">
        <f t="shared" si="0"/>
        <v>0.75086999999999993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513</v>
      </c>
      <c r="Y25" s="23">
        <f t="shared" si="0"/>
        <v>0.79258499999999998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540</v>
      </c>
      <c r="Y26" s="23">
        <f t="shared" si="0"/>
        <v>0.83429999999999993</v>
      </c>
    </row>
    <row r="27" spans="1:25" x14ac:dyDescent="0.25">
      <c r="X27" s="21">
        <f t="shared" si="1"/>
        <v>567</v>
      </c>
      <c r="Y27" s="23">
        <f t="shared" si="0"/>
        <v>0.87601499999999999</v>
      </c>
    </row>
    <row r="28" spans="1:25" x14ac:dyDescent="0.25">
      <c r="X28" s="21">
        <f t="shared" si="1"/>
        <v>594</v>
      </c>
      <c r="Y28" s="23">
        <f t="shared" si="0"/>
        <v>0.91772999999999993</v>
      </c>
    </row>
    <row r="29" spans="1:25" x14ac:dyDescent="0.25">
      <c r="X29" s="21">
        <f t="shared" si="1"/>
        <v>621</v>
      </c>
      <c r="Y29" s="23">
        <f t="shared" si="0"/>
        <v>0.95944499999999999</v>
      </c>
    </row>
    <row r="30" spans="1:25" x14ac:dyDescent="0.25">
      <c r="X30" s="21">
        <f t="shared" si="1"/>
        <v>648</v>
      </c>
      <c r="Y30" s="23">
        <f t="shared" si="0"/>
        <v>1.00116</v>
      </c>
    </row>
    <row r="31" spans="1:25" x14ac:dyDescent="0.25">
      <c r="A31" s="29"/>
      <c r="B31" s="10"/>
      <c r="C31" s="10"/>
      <c r="X31" s="21">
        <f t="shared" si="1"/>
        <v>675</v>
      </c>
      <c r="Y31" s="23">
        <f t="shared" si="0"/>
        <v>1.042875</v>
      </c>
    </row>
    <row r="32" spans="1:25" x14ac:dyDescent="0.25">
      <c r="B32" s="10"/>
      <c r="C32" s="10"/>
      <c r="X32" s="21">
        <f t="shared" si="1"/>
        <v>702</v>
      </c>
      <c r="Y32" s="23">
        <f t="shared" si="0"/>
        <v>1.0845899999999999</v>
      </c>
    </row>
    <row r="33" spans="2:25" x14ac:dyDescent="0.25">
      <c r="B33" s="10"/>
      <c r="C33" s="10"/>
      <c r="X33" s="21">
        <f t="shared" si="1"/>
        <v>729</v>
      </c>
      <c r="Y33" s="23">
        <f t="shared" si="0"/>
        <v>1.1263049999999999</v>
      </c>
    </row>
    <row r="34" spans="2:25" x14ac:dyDescent="0.25">
      <c r="X34" s="21">
        <f t="shared" si="1"/>
        <v>756</v>
      </c>
      <c r="Y34" s="23">
        <f t="shared" si="0"/>
        <v>1.1680200000000001</v>
      </c>
    </row>
    <row r="35" spans="2:25" x14ac:dyDescent="0.25">
      <c r="X35" s="21">
        <f t="shared" si="1"/>
        <v>783</v>
      </c>
      <c r="Y35" s="23">
        <f t="shared" si="0"/>
        <v>1.209735</v>
      </c>
    </row>
    <row r="36" spans="2:25" x14ac:dyDescent="0.25">
      <c r="X36" s="21">
        <f t="shared" si="1"/>
        <v>810</v>
      </c>
      <c r="Y36" s="23">
        <f t="shared" si="0"/>
        <v>1.25145</v>
      </c>
    </row>
    <row r="37" spans="2:25" x14ac:dyDescent="0.25">
      <c r="X37" s="21">
        <f t="shared" si="1"/>
        <v>837</v>
      </c>
      <c r="Y37" s="23">
        <f t="shared" si="0"/>
        <v>1.2931649999999999</v>
      </c>
    </row>
    <row r="38" spans="2:25" x14ac:dyDescent="0.25">
      <c r="X38" s="21">
        <f t="shared" si="1"/>
        <v>864</v>
      </c>
      <c r="Y38" s="23">
        <f t="shared" si="0"/>
        <v>1.3348799999999998</v>
      </c>
    </row>
    <row r="39" spans="2:25" x14ac:dyDescent="0.25">
      <c r="X39" s="21">
        <f t="shared" si="1"/>
        <v>891</v>
      </c>
      <c r="Y39" s="23">
        <f t="shared" si="0"/>
        <v>1.376595</v>
      </c>
    </row>
    <row r="40" spans="2:25" x14ac:dyDescent="0.25">
      <c r="X40" s="21">
        <f t="shared" si="1"/>
        <v>918</v>
      </c>
      <c r="Y40" s="23">
        <f t="shared" si="0"/>
        <v>1.41831</v>
      </c>
    </row>
    <row r="41" spans="2:25" x14ac:dyDescent="0.25">
      <c r="X41" s="21">
        <f t="shared" si="1"/>
        <v>945</v>
      </c>
      <c r="Y41" s="23">
        <f t="shared" si="0"/>
        <v>1.4600249999999999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972</v>
      </c>
      <c r="Y42" s="23">
        <f t="shared" si="0"/>
        <v>1.5017399999999999</v>
      </c>
    </row>
    <row r="43" spans="2:25" x14ac:dyDescent="0.25">
      <c r="X43" s="21">
        <f t="shared" si="1"/>
        <v>999</v>
      </c>
      <c r="Y43" s="23">
        <f t="shared" si="0"/>
        <v>1.543455</v>
      </c>
    </row>
    <row r="44" spans="2:25" x14ac:dyDescent="0.25">
      <c r="X44" s="21">
        <f t="shared" si="1"/>
        <v>1026</v>
      </c>
      <c r="Y44" s="23">
        <f t="shared" si="0"/>
        <v>1.58517</v>
      </c>
    </row>
    <row r="45" spans="2:25" x14ac:dyDescent="0.25">
      <c r="X45" s="21">
        <f t="shared" si="1"/>
        <v>1053</v>
      </c>
      <c r="Y45" s="23">
        <f t="shared" si="0"/>
        <v>1.6268849999999999</v>
      </c>
    </row>
    <row r="46" spans="2:25" x14ac:dyDescent="0.25">
      <c r="X46" s="21">
        <f t="shared" si="1"/>
        <v>1080</v>
      </c>
      <c r="Y46" s="23">
        <f t="shared" si="0"/>
        <v>1.6685999999999999</v>
      </c>
    </row>
    <row r="47" spans="2:25" x14ac:dyDescent="0.25">
      <c r="X47" s="21">
        <f t="shared" si="1"/>
        <v>1107</v>
      </c>
      <c r="Y47" s="23">
        <f t="shared" si="0"/>
        <v>1.710315</v>
      </c>
    </row>
    <row r="48" spans="2:25" x14ac:dyDescent="0.25">
      <c r="X48" s="21">
        <f t="shared" si="1"/>
        <v>1134</v>
      </c>
      <c r="Y48" s="23">
        <f t="shared" si="0"/>
        <v>1.75203</v>
      </c>
    </row>
    <row r="49" spans="24:25" x14ac:dyDescent="0.25">
      <c r="X49" s="21">
        <f t="shared" si="1"/>
        <v>1161</v>
      </c>
      <c r="Y49" s="23">
        <f t="shared" si="0"/>
        <v>1.7937449999999999</v>
      </c>
    </row>
    <row r="50" spans="24:25" x14ac:dyDescent="0.25">
      <c r="X50" s="21">
        <f t="shared" si="1"/>
        <v>1188</v>
      </c>
      <c r="Y50" s="23">
        <f t="shared" si="0"/>
        <v>1.8354599999999999</v>
      </c>
    </row>
    <row r="51" spans="24:25" x14ac:dyDescent="0.25">
      <c r="X51" s="21">
        <f t="shared" si="1"/>
        <v>1215</v>
      </c>
      <c r="Y51" s="23">
        <f t="shared" si="0"/>
        <v>4.6794700000000002</v>
      </c>
    </row>
    <row r="52" spans="24:25" x14ac:dyDescent="0.25">
      <c r="X52" s="21">
        <f t="shared" si="1"/>
        <v>1242</v>
      </c>
      <c r="Y52" s="23">
        <f t="shared" si="0"/>
        <v>4.7512360000000005</v>
      </c>
    </row>
    <row r="53" spans="24:25" x14ac:dyDescent="0.25">
      <c r="X53" s="21">
        <f t="shared" si="1"/>
        <v>1269</v>
      </c>
      <c r="Y53" s="23">
        <f t="shared" si="0"/>
        <v>4.8230019999999998</v>
      </c>
    </row>
    <row r="54" spans="24:25" x14ac:dyDescent="0.25">
      <c r="X54" s="21">
        <f t="shared" si="1"/>
        <v>1296</v>
      </c>
      <c r="Y54" s="23">
        <f t="shared" si="0"/>
        <v>4.894768</v>
      </c>
    </row>
    <row r="55" spans="24:25" x14ac:dyDescent="0.25">
      <c r="X55" s="21">
        <f t="shared" si="1"/>
        <v>1323</v>
      </c>
      <c r="Y55" s="23">
        <f t="shared" si="0"/>
        <v>4.9665340000000002</v>
      </c>
    </row>
    <row r="56" spans="24:25" x14ac:dyDescent="0.25">
      <c r="X56" s="21">
        <f t="shared" si="1"/>
        <v>1350</v>
      </c>
      <c r="Y56" s="23">
        <f t="shared" si="0"/>
        <v>5.0383000000000004</v>
      </c>
    </row>
    <row r="57" spans="24:25" x14ac:dyDescent="0.25">
      <c r="X57" s="21">
        <f t="shared" si="1"/>
        <v>1377</v>
      </c>
      <c r="Y57" s="23">
        <f t="shared" si="0"/>
        <v>5.1100660000000007</v>
      </c>
    </row>
    <row r="58" spans="24:25" x14ac:dyDescent="0.25">
      <c r="X58" s="21">
        <f t="shared" si="1"/>
        <v>1404</v>
      </c>
      <c r="Y58" s="23">
        <f t="shared" si="0"/>
        <v>5.181832</v>
      </c>
    </row>
    <row r="59" spans="24:25" x14ac:dyDescent="0.25">
      <c r="X59" s="21">
        <f t="shared" si="1"/>
        <v>1431</v>
      </c>
      <c r="Y59" s="23">
        <f t="shared" si="0"/>
        <v>5.2535980000000002</v>
      </c>
    </row>
    <row r="60" spans="24:25" x14ac:dyDescent="0.25">
      <c r="X60" s="21">
        <f t="shared" si="1"/>
        <v>1458</v>
      </c>
      <c r="Y60" s="23">
        <f t="shared" si="0"/>
        <v>5.3253640000000004</v>
      </c>
    </row>
    <row r="61" spans="24:25" x14ac:dyDescent="0.25">
      <c r="X61" s="21">
        <f t="shared" si="1"/>
        <v>1485</v>
      </c>
      <c r="Y61" s="23">
        <f t="shared" si="0"/>
        <v>5.3971300000000006</v>
      </c>
    </row>
    <row r="62" spans="24:25" x14ac:dyDescent="0.25">
      <c r="X62" s="21">
        <f t="shared" si="1"/>
        <v>1512</v>
      </c>
      <c r="Y62" s="23">
        <f t="shared" si="0"/>
        <v>5.4688960000000009</v>
      </c>
    </row>
    <row r="63" spans="24:25" x14ac:dyDescent="0.25">
      <c r="X63" s="21">
        <f t="shared" si="1"/>
        <v>1539</v>
      </c>
      <c r="Y63" s="23">
        <f t="shared" si="0"/>
        <v>5.5406620000000002</v>
      </c>
    </row>
    <row r="64" spans="24:25" x14ac:dyDescent="0.25">
      <c r="X64" s="21">
        <f t="shared" si="1"/>
        <v>1566</v>
      </c>
      <c r="Y64" s="23">
        <f t="shared" si="0"/>
        <v>5.6124280000000004</v>
      </c>
    </row>
    <row r="65" spans="24:25" x14ac:dyDescent="0.25">
      <c r="X65" s="21">
        <f t="shared" si="1"/>
        <v>1593</v>
      </c>
      <c r="Y65" s="23">
        <f t="shared" si="0"/>
        <v>5.6841940000000006</v>
      </c>
    </row>
    <row r="66" spans="24:25" x14ac:dyDescent="0.25">
      <c r="X66" s="21">
        <f t="shared" si="1"/>
        <v>1620</v>
      </c>
      <c r="Y66" s="23">
        <f t="shared" si="0"/>
        <v>5.7559600000000009</v>
      </c>
    </row>
    <row r="67" spans="24:25" x14ac:dyDescent="0.25">
      <c r="X67" s="21">
        <f t="shared" si="1"/>
        <v>1647</v>
      </c>
      <c r="Y67" s="23">
        <f t="shared" si="0"/>
        <v>5.8277260000000002</v>
      </c>
    </row>
    <row r="68" spans="24:25" x14ac:dyDescent="0.25">
      <c r="X68" s="21">
        <f t="shared" si="1"/>
        <v>1674</v>
      </c>
      <c r="Y68" s="23">
        <f t="shared" si="0"/>
        <v>5.8994920000000004</v>
      </c>
    </row>
    <row r="69" spans="24:25" x14ac:dyDescent="0.25">
      <c r="X69" s="21">
        <f t="shared" si="1"/>
        <v>1701</v>
      </c>
      <c r="Y69" s="23">
        <f t="shared" si="0"/>
        <v>5.9712580000000006</v>
      </c>
    </row>
    <row r="70" spans="24:25" x14ac:dyDescent="0.25">
      <c r="X70" s="21">
        <f t="shared" si="1"/>
        <v>1728</v>
      </c>
      <c r="Y70" s="23">
        <f t="shared" ref="Y70:Y133" si="4">IF($K$24&gt;0,IF(X70&lt;$K$21,$K$20*X70,IF(X70&lt;$K$24,($K$22*X70)+$K$23,($K$25*X70)+$K$26)),IF(X70&lt;$K$21,$K$20*X70,($K$22*X70)+$K$23))</f>
        <v>6.0430240000000008</v>
      </c>
    </row>
    <row r="71" spans="24:25" x14ac:dyDescent="0.25">
      <c r="X71" s="21">
        <f t="shared" ref="X71:X134" si="5">X70+$AC$5</f>
        <v>1755</v>
      </c>
      <c r="Y71" s="23">
        <f t="shared" si="4"/>
        <v>6.1147900000000002</v>
      </c>
    </row>
    <row r="72" spans="24:25" x14ac:dyDescent="0.25">
      <c r="X72" s="21">
        <f t="shared" si="5"/>
        <v>1782</v>
      </c>
      <c r="Y72" s="23">
        <f t="shared" si="4"/>
        <v>6.1865560000000004</v>
      </c>
    </row>
    <row r="73" spans="24:25" x14ac:dyDescent="0.25">
      <c r="X73" s="21">
        <f t="shared" si="5"/>
        <v>1809</v>
      </c>
      <c r="Y73" s="23">
        <f t="shared" si="4"/>
        <v>6.2583220000000006</v>
      </c>
    </row>
    <row r="74" spans="24:25" x14ac:dyDescent="0.25">
      <c r="X74" s="21">
        <f t="shared" si="5"/>
        <v>1836</v>
      </c>
      <c r="Y74" s="23">
        <f t="shared" si="4"/>
        <v>6.3300880000000008</v>
      </c>
    </row>
    <row r="75" spans="24:25" x14ac:dyDescent="0.25">
      <c r="X75" s="21">
        <f t="shared" si="5"/>
        <v>1863</v>
      </c>
      <c r="Y75" s="23">
        <f t="shared" si="4"/>
        <v>6.4018540000000002</v>
      </c>
    </row>
    <row r="76" spans="24:25" x14ac:dyDescent="0.25">
      <c r="X76" s="21">
        <f t="shared" si="5"/>
        <v>1890</v>
      </c>
      <c r="Y76" s="23">
        <f t="shared" si="4"/>
        <v>6.4736200000000004</v>
      </c>
    </row>
    <row r="77" spans="24:25" x14ac:dyDescent="0.25">
      <c r="X77" s="21">
        <f t="shared" si="5"/>
        <v>1917</v>
      </c>
      <c r="Y77" s="23">
        <f t="shared" si="4"/>
        <v>6.5453860000000006</v>
      </c>
    </row>
    <row r="78" spans="24:25" x14ac:dyDescent="0.25">
      <c r="X78" s="21">
        <f t="shared" si="5"/>
        <v>1944</v>
      </c>
      <c r="Y78" s="23">
        <f t="shared" si="4"/>
        <v>6.6171520000000008</v>
      </c>
    </row>
    <row r="79" spans="24:25" x14ac:dyDescent="0.25">
      <c r="X79" s="21">
        <f t="shared" si="5"/>
        <v>1971</v>
      </c>
      <c r="Y79" s="23">
        <f t="shared" si="4"/>
        <v>6.6889180000000001</v>
      </c>
    </row>
    <row r="80" spans="24:25" x14ac:dyDescent="0.25">
      <c r="X80" s="21">
        <f t="shared" si="5"/>
        <v>1998</v>
      </c>
      <c r="Y80" s="23">
        <f t="shared" si="4"/>
        <v>6.7606840000000004</v>
      </c>
    </row>
    <row r="81" spans="24:25" x14ac:dyDescent="0.25">
      <c r="X81" s="21">
        <f t="shared" si="5"/>
        <v>2025</v>
      </c>
      <c r="Y81" s="23">
        <f t="shared" si="4"/>
        <v>6.8324500000000006</v>
      </c>
    </row>
    <row r="82" spans="24:25" x14ac:dyDescent="0.25">
      <c r="X82" s="21">
        <f t="shared" si="5"/>
        <v>2052</v>
      </c>
      <c r="Y82" s="23">
        <f t="shared" si="4"/>
        <v>6.9042160000000008</v>
      </c>
    </row>
    <row r="83" spans="24:25" x14ac:dyDescent="0.25">
      <c r="X83" s="21">
        <f t="shared" si="5"/>
        <v>2079</v>
      </c>
      <c r="Y83" s="23">
        <f t="shared" si="4"/>
        <v>6.975982000000001</v>
      </c>
    </row>
    <row r="84" spans="24:25" x14ac:dyDescent="0.25">
      <c r="X84" s="21">
        <f t="shared" si="5"/>
        <v>2106</v>
      </c>
      <c r="Y84" s="23">
        <f t="shared" si="4"/>
        <v>7.0477480000000003</v>
      </c>
    </row>
    <row r="85" spans="24:25" x14ac:dyDescent="0.25">
      <c r="X85" s="21">
        <f t="shared" si="5"/>
        <v>2133</v>
      </c>
      <c r="Y85" s="23">
        <f t="shared" si="4"/>
        <v>7.1195140000000006</v>
      </c>
    </row>
    <row r="86" spans="24:25" x14ac:dyDescent="0.25">
      <c r="X86" s="21">
        <f t="shared" si="5"/>
        <v>2160</v>
      </c>
      <c r="Y86" s="23">
        <f t="shared" si="4"/>
        <v>7.1912800000000008</v>
      </c>
    </row>
    <row r="87" spans="24:25" x14ac:dyDescent="0.25">
      <c r="X87" s="21">
        <f t="shared" si="5"/>
        <v>2187</v>
      </c>
      <c r="Y87" s="23">
        <f t="shared" si="4"/>
        <v>7.263046000000001</v>
      </c>
    </row>
    <row r="88" spans="24:25" x14ac:dyDescent="0.25">
      <c r="X88" s="21">
        <f t="shared" si="5"/>
        <v>2214</v>
      </c>
      <c r="Y88" s="23">
        <f t="shared" si="4"/>
        <v>7.3348120000000003</v>
      </c>
    </row>
    <row r="89" spans="24:25" x14ac:dyDescent="0.25">
      <c r="X89" s="21">
        <f t="shared" si="5"/>
        <v>2241</v>
      </c>
      <c r="Y89" s="23">
        <f t="shared" si="4"/>
        <v>7.4065780000000006</v>
      </c>
    </row>
    <row r="90" spans="24:25" x14ac:dyDescent="0.25">
      <c r="X90" s="21">
        <f t="shared" si="5"/>
        <v>2268</v>
      </c>
      <c r="Y90" s="23">
        <f t="shared" si="4"/>
        <v>7.4783440000000008</v>
      </c>
    </row>
    <row r="91" spans="24:25" x14ac:dyDescent="0.25">
      <c r="X91" s="21">
        <f t="shared" si="5"/>
        <v>2295</v>
      </c>
      <c r="Y91" s="23">
        <f t="shared" si="4"/>
        <v>7.550110000000001</v>
      </c>
    </row>
    <row r="92" spans="24:25" x14ac:dyDescent="0.25">
      <c r="X92" s="21">
        <f t="shared" si="5"/>
        <v>2322</v>
      </c>
      <c r="Y92" s="23">
        <f t="shared" si="4"/>
        <v>7.6218760000000003</v>
      </c>
    </row>
    <row r="93" spans="24:25" x14ac:dyDescent="0.25">
      <c r="X93" s="21">
        <f t="shared" si="5"/>
        <v>2349</v>
      </c>
      <c r="Y93" s="23">
        <f t="shared" si="4"/>
        <v>7.6936420000000005</v>
      </c>
    </row>
    <row r="94" spans="24:25" x14ac:dyDescent="0.25">
      <c r="X94" s="21">
        <f t="shared" si="5"/>
        <v>2376</v>
      </c>
      <c r="Y94" s="23">
        <f t="shared" si="4"/>
        <v>7.7654080000000008</v>
      </c>
    </row>
    <row r="95" spans="24:25" x14ac:dyDescent="0.25">
      <c r="X95" s="21">
        <f t="shared" si="5"/>
        <v>2403</v>
      </c>
      <c r="Y95" s="23">
        <f t="shared" si="4"/>
        <v>7.837174000000001</v>
      </c>
    </row>
    <row r="96" spans="24:25" x14ac:dyDescent="0.25">
      <c r="X96" s="21">
        <f t="shared" si="5"/>
        <v>2430</v>
      </c>
      <c r="Y96" s="23">
        <f t="shared" si="4"/>
        <v>7.9089400000000003</v>
      </c>
    </row>
    <row r="97" spans="24:25" x14ac:dyDescent="0.25">
      <c r="X97" s="21">
        <f t="shared" si="5"/>
        <v>2457</v>
      </c>
      <c r="Y97" s="23">
        <f t="shared" si="4"/>
        <v>7.9807060000000005</v>
      </c>
    </row>
    <row r="98" spans="24:25" x14ac:dyDescent="0.25">
      <c r="X98" s="21">
        <f t="shared" si="5"/>
        <v>2484</v>
      </c>
      <c r="Y98" s="23">
        <f t="shared" si="4"/>
        <v>8.0524719999999999</v>
      </c>
    </row>
    <row r="99" spans="24:25" x14ac:dyDescent="0.25">
      <c r="X99" s="21">
        <f t="shared" si="5"/>
        <v>2511</v>
      </c>
      <c r="Y99" s="23">
        <f t="shared" si="4"/>
        <v>8.1242380000000001</v>
      </c>
    </row>
    <row r="100" spans="24:25" x14ac:dyDescent="0.25">
      <c r="X100" s="21">
        <f t="shared" si="5"/>
        <v>2538</v>
      </c>
      <c r="Y100" s="23">
        <f t="shared" si="4"/>
        <v>8.1960040000000003</v>
      </c>
    </row>
    <row r="101" spans="24:25" x14ac:dyDescent="0.25">
      <c r="X101" s="21">
        <f t="shared" si="5"/>
        <v>2565</v>
      </c>
      <c r="Y101" s="23">
        <f t="shared" si="4"/>
        <v>8.2677700000000005</v>
      </c>
    </row>
    <row r="102" spans="24:25" x14ac:dyDescent="0.25">
      <c r="X102" s="21">
        <f t="shared" si="5"/>
        <v>2592</v>
      </c>
      <c r="Y102" s="23">
        <f t="shared" si="4"/>
        <v>8.3395360000000007</v>
      </c>
    </row>
    <row r="103" spans="24:25" x14ac:dyDescent="0.25">
      <c r="X103" s="21">
        <f t="shared" si="5"/>
        <v>2619</v>
      </c>
      <c r="Y103" s="23">
        <f t="shared" si="4"/>
        <v>8.4113020000000009</v>
      </c>
    </row>
    <row r="104" spans="24:25" x14ac:dyDescent="0.25">
      <c r="X104" s="21">
        <f t="shared" si="5"/>
        <v>2646</v>
      </c>
      <c r="Y104" s="23">
        <f t="shared" si="4"/>
        <v>8.4830680000000012</v>
      </c>
    </row>
    <row r="105" spans="24:25" x14ac:dyDescent="0.25">
      <c r="X105" s="21">
        <f t="shared" si="5"/>
        <v>2673</v>
      </c>
      <c r="Y105" s="23">
        <f t="shared" si="4"/>
        <v>8.5548339999999996</v>
      </c>
    </row>
    <row r="106" spans="24:25" x14ac:dyDescent="0.25">
      <c r="X106" s="21">
        <f t="shared" si="5"/>
        <v>2700</v>
      </c>
      <c r="Y106" s="23">
        <f t="shared" si="4"/>
        <v>8.6265999999999998</v>
      </c>
    </row>
    <row r="107" spans="24:25" x14ac:dyDescent="0.25">
      <c r="X107" s="21">
        <f t="shared" si="5"/>
        <v>2727</v>
      </c>
      <c r="Y107" s="23">
        <f t="shared" si="4"/>
        <v>8.698366</v>
      </c>
    </row>
    <row r="108" spans="24:25" x14ac:dyDescent="0.25">
      <c r="X108" s="21">
        <f t="shared" si="5"/>
        <v>2754</v>
      </c>
      <c r="Y108" s="23">
        <f t="shared" si="4"/>
        <v>8.7701320000000003</v>
      </c>
    </row>
    <row r="109" spans="24:25" x14ac:dyDescent="0.25">
      <c r="X109" s="21">
        <f t="shared" si="5"/>
        <v>2781</v>
      </c>
      <c r="Y109" s="23">
        <f t="shared" si="4"/>
        <v>8.8418980000000005</v>
      </c>
    </row>
    <row r="110" spans="24:25" x14ac:dyDescent="0.25">
      <c r="X110" s="21">
        <f t="shared" si="5"/>
        <v>2808</v>
      </c>
      <c r="Y110" s="23">
        <f t="shared" si="4"/>
        <v>8.9136640000000007</v>
      </c>
    </row>
    <row r="111" spans="24:25" x14ac:dyDescent="0.25">
      <c r="X111" s="21">
        <f t="shared" si="5"/>
        <v>2835</v>
      </c>
      <c r="Y111" s="23">
        <f t="shared" si="4"/>
        <v>8.9854300000000009</v>
      </c>
    </row>
    <row r="112" spans="24:25" x14ac:dyDescent="0.25">
      <c r="X112" s="21">
        <f t="shared" si="5"/>
        <v>2862</v>
      </c>
      <c r="Y112" s="23">
        <f t="shared" si="4"/>
        <v>9.0571960000000011</v>
      </c>
    </row>
    <row r="113" spans="24:25" x14ac:dyDescent="0.25">
      <c r="X113" s="21">
        <f t="shared" si="5"/>
        <v>2889</v>
      </c>
      <c r="Y113" s="23">
        <f t="shared" si="4"/>
        <v>9.1289619999999996</v>
      </c>
    </row>
    <row r="114" spans="24:25" x14ac:dyDescent="0.25">
      <c r="X114" s="21">
        <f t="shared" si="5"/>
        <v>2916</v>
      </c>
      <c r="Y114" s="23">
        <f t="shared" si="4"/>
        <v>9.2007279999999998</v>
      </c>
    </row>
    <row r="115" spans="24:25" x14ac:dyDescent="0.25">
      <c r="X115" s="21">
        <f t="shared" si="5"/>
        <v>2943</v>
      </c>
      <c r="Y115" s="23">
        <f t="shared" si="4"/>
        <v>9.272494</v>
      </c>
    </row>
    <row r="116" spans="24:25" x14ac:dyDescent="0.25">
      <c r="X116" s="21">
        <f t="shared" si="5"/>
        <v>2970</v>
      </c>
      <c r="Y116" s="23">
        <f t="shared" si="4"/>
        <v>9.3442600000000002</v>
      </c>
    </row>
    <row r="117" spans="24:25" x14ac:dyDescent="0.25">
      <c r="X117" s="21">
        <f t="shared" si="5"/>
        <v>2997</v>
      </c>
      <c r="Y117" s="23">
        <f t="shared" si="4"/>
        <v>9.4160260000000005</v>
      </c>
    </row>
    <row r="118" spans="24:25" x14ac:dyDescent="0.25">
      <c r="X118" s="21">
        <f t="shared" si="5"/>
        <v>3024</v>
      </c>
      <c r="Y118" s="23">
        <f t="shared" si="4"/>
        <v>9.4877920000000007</v>
      </c>
    </row>
    <row r="119" spans="24:25" x14ac:dyDescent="0.25">
      <c r="X119" s="21">
        <f t="shared" si="5"/>
        <v>3051</v>
      </c>
      <c r="Y119" s="23">
        <f t="shared" si="4"/>
        <v>9.5595579999999991</v>
      </c>
    </row>
    <row r="120" spans="24:25" x14ac:dyDescent="0.25">
      <c r="X120" s="21">
        <f t="shared" si="5"/>
        <v>3078</v>
      </c>
      <c r="Y120" s="23">
        <f t="shared" si="4"/>
        <v>9.6313239999999993</v>
      </c>
    </row>
    <row r="121" spans="24:25" x14ac:dyDescent="0.25">
      <c r="X121" s="21">
        <f t="shared" si="5"/>
        <v>3105</v>
      </c>
      <c r="Y121" s="23">
        <f t="shared" si="4"/>
        <v>9.7030899999999995</v>
      </c>
    </row>
    <row r="122" spans="24:25" x14ac:dyDescent="0.25">
      <c r="X122" s="21">
        <f t="shared" si="5"/>
        <v>3132</v>
      </c>
      <c r="Y122" s="23">
        <f t="shared" si="4"/>
        <v>9.7748559999999998</v>
      </c>
    </row>
    <row r="123" spans="24:25" x14ac:dyDescent="0.25">
      <c r="X123" s="21">
        <f t="shared" si="5"/>
        <v>3159</v>
      </c>
      <c r="Y123" s="23">
        <f t="shared" si="4"/>
        <v>9.846622</v>
      </c>
    </row>
    <row r="124" spans="24:25" x14ac:dyDescent="0.25">
      <c r="X124" s="21">
        <f t="shared" si="5"/>
        <v>3186</v>
      </c>
      <c r="Y124" s="23">
        <f t="shared" si="4"/>
        <v>9.9183880000000002</v>
      </c>
    </row>
    <row r="125" spans="24:25" x14ac:dyDescent="0.25">
      <c r="X125" s="21">
        <f t="shared" si="5"/>
        <v>3213</v>
      </c>
      <c r="Y125" s="23">
        <f t="shared" si="4"/>
        <v>9.9901540000000004</v>
      </c>
    </row>
    <row r="126" spans="24:25" x14ac:dyDescent="0.25">
      <c r="X126" s="21">
        <f t="shared" si="5"/>
        <v>3240</v>
      </c>
      <c r="Y126" s="23">
        <f t="shared" si="4"/>
        <v>10.061920000000001</v>
      </c>
    </row>
    <row r="127" spans="24:25" x14ac:dyDescent="0.25">
      <c r="X127" s="21">
        <f t="shared" si="5"/>
        <v>3267</v>
      </c>
      <c r="Y127" s="23">
        <f t="shared" si="4"/>
        <v>10.133685999999999</v>
      </c>
    </row>
    <row r="128" spans="24:25" x14ac:dyDescent="0.25">
      <c r="X128" s="21">
        <f t="shared" si="5"/>
        <v>3294</v>
      </c>
      <c r="Y128" s="23">
        <f t="shared" si="4"/>
        <v>10.205451999999999</v>
      </c>
    </row>
    <row r="129" spans="24:25" x14ac:dyDescent="0.25">
      <c r="X129" s="21">
        <f t="shared" si="5"/>
        <v>3321</v>
      </c>
      <c r="Y129" s="23">
        <f t="shared" si="4"/>
        <v>10.277218</v>
      </c>
    </row>
    <row r="130" spans="24:25" x14ac:dyDescent="0.25">
      <c r="X130" s="21">
        <f t="shared" si="5"/>
        <v>3348</v>
      </c>
      <c r="Y130" s="23">
        <f t="shared" si="4"/>
        <v>10.348984</v>
      </c>
    </row>
    <row r="131" spans="24:25" x14ac:dyDescent="0.25">
      <c r="X131" s="21">
        <f t="shared" si="5"/>
        <v>3375</v>
      </c>
      <c r="Y131" s="23">
        <f t="shared" si="4"/>
        <v>10.42075</v>
      </c>
    </row>
    <row r="132" spans="24:25" x14ac:dyDescent="0.25">
      <c r="X132" s="21">
        <f t="shared" si="5"/>
        <v>3402</v>
      </c>
      <c r="Y132" s="23">
        <f t="shared" si="4"/>
        <v>10.492516</v>
      </c>
    </row>
    <row r="133" spans="24:25" x14ac:dyDescent="0.25">
      <c r="X133" s="21">
        <f t="shared" si="5"/>
        <v>3429</v>
      </c>
      <c r="Y133" s="23">
        <f t="shared" si="4"/>
        <v>10.564282</v>
      </c>
    </row>
    <row r="134" spans="24:25" x14ac:dyDescent="0.25">
      <c r="X134" s="21">
        <f t="shared" si="5"/>
        <v>3456</v>
      </c>
      <c r="Y134" s="23">
        <f t="shared" ref="Y134:Y197" si="6">IF($K$24&gt;0,IF(X134&lt;$K$21,$K$20*X134,IF(X134&lt;$K$24,($K$22*X134)+$K$23,($K$25*X134)+$K$26)),IF(X134&lt;$K$21,$K$20*X134,($K$22*X134)+$K$23))</f>
        <v>10.636048000000001</v>
      </c>
    </row>
    <row r="135" spans="24:25" x14ac:dyDescent="0.25">
      <c r="X135" s="21">
        <f t="shared" ref="X135:X198" si="7">X134+$AC$5</f>
        <v>3483</v>
      </c>
      <c r="Y135" s="23">
        <f t="shared" si="6"/>
        <v>10.707814000000001</v>
      </c>
    </row>
    <row r="136" spans="24:25" x14ac:dyDescent="0.25">
      <c r="X136" s="21">
        <f t="shared" si="7"/>
        <v>3510</v>
      </c>
      <c r="Y136" s="23">
        <f t="shared" si="6"/>
        <v>10.779579999999999</v>
      </c>
    </row>
    <row r="137" spans="24:25" x14ac:dyDescent="0.25">
      <c r="X137" s="21">
        <f t="shared" si="7"/>
        <v>3537</v>
      </c>
      <c r="Y137" s="23">
        <f t="shared" si="6"/>
        <v>10.851345999999999</v>
      </c>
    </row>
    <row r="138" spans="24:25" x14ac:dyDescent="0.25">
      <c r="X138" s="21">
        <f t="shared" si="7"/>
        <v>3564</v>
      </c>
      <c r="Y138" s="23">
        <f t="shared" si="6"/>
        <v>10.923112</v>
      </c>
    </row>
    <row r="139" spans="24:25" x14ac:dyDescent="0.25">
      <c r="X139" s="21">
        <f t="shared" si="7"/>
        <v>3591</v>
      </c>
      <c r="Y139" s="23">
        <f t="shared" si="6"/>
        <v>10.994878</v>
      </c>
    </row>
    <row r="140" spans="24:25" x14ac:dyDescent="0.25">
      <c r="X140" s="21">
        <f t="shared" si="7"/>
        <v>3618</v>
      </c>
      <c r="Y140" s="23">
        <f t="shared" si="6"/>
        <v>11.066644</v>
      </c>
    </row>
    <row r="141" spans="24:25" x14ac:dyDescent="0.25">
      <c r="X141" s="21">
        <f t="shared" si="7"/>
        <v>3645</v>
      </c>
      <c r="Y141" s="23">
        <f t="shared" si="6"/>
        <v>11.13841</v>
      </c>
    </row>
    <row r="142" spans="24:25" x14ac:dyDescent="0.25">
      <c r="X142" s="21">
        <f t="shared" si="7"/>
        <v>3672</v>
      </c>
      <c r="Y142" s="23">
        <f t="shared" si="6"/>
        <v>11.210176000000001</v>
      </c>
    </row>
    <row r="143" spans="24:25" x14ac:dyDescent="0.25">
      <c r="X143" s="21">
        <f t="shared" si="7"/>
        <v>3699</v>
      </c>
      <c r="Y143" s="23">
        <f t="shared" si="6"/>
        <v>11.281942000000001</v>
      </c>
    </row>
    <row r="144" spans="24:25" x14ac:dyDescent="0.25">
      <c r="X144" s="21">
        <f t="shared" si="7"/>
        <v>3726</v>
      </c>
      <c r="Y144" s="23">
        <f t="shared" si="6"/>
        <v>11.353707999999999</v>
      </c>
    </row>
    <row r="145" spans="24:25" x14ac:dyDescent="0.25">
      <c r="X145" s="21">
        <f t="shared" si="7"/>
        <v>3753</v>
      </c>
      <c r="Y145" s="23">
        <f t="shared" si="6"/>
        <v>11.425473999999999</v>
      </c>
    </row>
    <row r="146" spans="24:25" x14ac:dyDescent="0.25">
      <c r="X146" s="21">
        <f t="shared" si="7"/>
        <v>3780</v>
      </c>
      <c r="Y146" s="23">
        <f t="shared" si="6"/>
        <v>11.49724</v>
      </c>
    </row>
    <row r="147" spans="24:25" x14ac:dyDescent="0.25">
      <c r="X147" s="21">
        <f t="shared" si="7"/>
        <v>3807</v>
      </c>
      <c r="Y147" s="23">
        <f t="shared" si="6"/>
        <v>11.569006</v>
      </c>
    </row>
    <row r="148" spans="24:25" x14ac:dyDescent="0.25">
      <c r="X148" s="21">
        <f t="shared" si="7"/>
        <v>3834</v>
      </c>
      <c r="Y148" s="23">
        <f t="shared" si="6"/>
        <v>11.640772</v>
      </c>
    </row>
    <row r="149" spans="24:25" x14ac:dyDescent="0.25">
      <c r="X149" s="21">
        <f t="shared" si="7"/>
        <v>3861</v>
      </c>
      <c r="Y149" s="23">
        <f t="shared" si="6"/>
        <v>11.712538</v>
      </c>
    </row>
    <row r="150" spans="24:25" x14ac:dyDescent="0.25">
      <c r="X150" s="21">
        <f t="shared" si="7"/>
        <v>3888</v>
      </c>
      <c r="Y150" s="23">
        <f t="shared" si="6"/>
        <v>11.784304000000001</v>
      </c>
    </row>
    <row r="151" spans="24:25" x14ac:dyDescent="0.25">
      <c r="X151" s="21">
        <f t="shared" si="7"/>
        <v>3915</v>
      </c>
      <c r="Y151" s="23">
        <f t="shared" si="6"/>
        <v>11.856070000000001</v>
      </c>
    </row>
    <row r="152" spans="24:25" x14ac:dyDescent="0.25">
      <c r="X152" s="21">
        <f t="shared" si="7"/>
        <v>3942</v>
      </c>
      <c r="Y152" s="23">
        <f t="shared" si="6"/>
        <v>11.927835999999999</v>
      </c>
    </row>
    <row r="153" spans="24:25" x14ac:dyDescent="0.25">
      <c r="X153" s="21">
        <f t="shared" si="7"/>
        <v>3969</v>
      </c>
      <c r="Y153" s="23">
        <f t="shared" si="6"/>
        <v>11.999601999999999</v>
      </c>
    </row>
    <row r="154" spans="24:25" x14ac:dyDescent="0.25">
      <c r="X154" s="21">
        <f t="shared" si="7"/>
        <v>3996</v>
      </c>
      <c r="Y154" s="23">
        <f t="shared" si="6"/>
        <v>12.071368</v>
      </c>
    </row>
    <row r="155" spans="24:25" x14ac:dyDescent="0.25">
      <c r="X155" s="21">
        <f t="shared" si="7"/>
        <v>4023</v>
      </c>
      <c r="Y155" s="23">
        <f t="shared" si="6"/>
        <v>12.143134</v>
      </c>
    </row>
    <row r="156" spans="24:25" x14ac:dyDescent="0.25">
      <c r="X156" s="21">
        <f t="shared" si="7"/>
        <v>4050</v>
      </c>
      <c r="Y156" s="23">
        <f t="shared" si="6"/>
        <v>12.2149</v>
      </c>
    </row>
    <row r="157" spans="24:25" x14ac:dyDescent="0.25">
      <c r="X157" s="21">
        <f t="shared" si="7"/>
        <v>4077</v>
      </c>
      <c r="Y157" s="23">
        <f t="shared" si="6"/>
        <v>12.286666</v>
      </c>
    </row>
    <row r="158" spans="24:25" x14ac:dyDescent="0.25">
      <c r="X158" s="21">
        <f t="shared" si="7"/>
        <v>4104</v>
      </c>
      <c r="Y158" s="23">
        <f t="shared" si="6"/>
        <v>12.358432000000001</v>
      </c>
    </row>
    <row r="159" spans="24:25" x14ac:dyDescent="0.25">
      <c r="X159" s="21">
        <f t="shared" si="7"/>
        <v>4131</v>
      </c>
      <c r="Y159" s="23">
        <f t="shared" si="6"/>
        <v>12.430198000000001</v>
      </c>
    </row>
    <row r="160" spans="24:25" x14ac:dyDescent="0.25">
      <c r="X160" s="21">
        <f t="shared" si="7"/>
        <v>4158</v>
      </c>
      <c r="Y160" s="23">
        <f t="shared" si="6"/>
        <v>12.501964000000001</v>
      </c>
    </row>
    <row r="161" spans="24:25" x14ac:dyDescent="0.25">
      <c r="X161" s="21">
        <f t="shared" si="7"/>
        <v>4185</v>
      </c>
      <c r="Y161" s="23">
        <f t="shared" si="6"/>
        <v>12.573729999999999</v>
      </c>
    </row>
    <row r="162" spans="24:25" x14ac:dyDescent="0.25">
      <c r="X162" s="21">
        <f t="shared" si="7"/>
        <v>4212</v>
      </c>
      <c r="Y162" s="23">
        <f t="shared" si="6"/>
        <v>12.645496</v>
      </c>
    </row>
    <row r="163" spans="24:25" x14ac:dyDescent="0.25">
      <c r="X163" s="21">
        <f t="shared" si="7"/>
        <v>4239</v>
      </c>
      <c r="Y163" s="23">
        <f t="shared" si="6"/>
        <v>12.717262</v>
      </c>
    </row>
    <row r="164" spans="24:25" x14ac:dyDescent="0.25">
      <c r="X164" s="21">
        <f t="shared" si="7"/>
        <v>4266</v>
      </c>
      <c r="Y164" s="23">
        <f t="shared" si="6"/>
        <v>12.789028</v>
      </c>
    </row>
    <row r="165" spans="24:25" x14ac:dyDescent="0.25">
      <c r="X165" s="21">
        <f t="shared" si="7"/>
        <v>4293</v>
      </c>
      <c r="Y165" s="23">
        <f t="shared" si="6"/>
        <v>12.860794</v>
      </c>
    </row>
    <row r="166" spans="24:25" x14ac:dyDescent="0.25">
      <c r="X166" s="21">
        <f t="shared" si="7"/>
        <v>4320</v>
      </c>
      <c r="Y166" s="23">
        <f t="shared" si="6"/>
        <v>12.93256</v>
      </c>
    </row>
    <row r="167" spans="24:25" x14ac:dyDescent="0.25">
      <c r="X167" s="21">
        <f t="shared" si="7"/>
        <v>4347</v>
      </c>
      <c r="Y167" s="23">
        <f t="shared" si="6"/>
        <v>13.004326000000001</v>
      </c>
    </row>
    <row r="168" spans="24:25" x14ac:dyDescent="0.25">
      <c r="X168" s="21">
        <f t="shared" si="7"/>
        <v>4374</v>
      </c>
      <c r="Y168" s="23">
        <f t="shared" si="6"/>
        <v>13.076092000000001</v>
      </c>
    </row>
    <row r="169" spans="24:25" x14ac:dyDescent="0.25">
      <c r="X169" s="21">
        <f t="shared" si="7"/>
        <v>4401</v>
      </c>
      <c r="Y169" s="23">
        <f t="shared" si="6"/>
        <v>13.147857999999999</v>
      </c>
    </row>
    <row r="170" spans="24:25" x14ac:dyDescent="0.25">
      <c r="X170" s="21">
        <f t="shared" si="7"/>
        <v>4428</v>
      </c>
      <c r="Y170" s="23">
        <f t="shared" si="6"/>
        <v>13.219624</v>
      </c>
    </row>
    <row r="171" spans="24:25" x14ac:dyDescent="0.25">
      <c r="X171" s="21">
        <f t="shared" si="7"/>
        <v>4455</v>
      </c>
      <c r="Y171" s="23">
        <f t="shared" si="6"/>
        <v>13.29139</v>
      </c>
    </row>
    <row r="172" spans="24:25" x14ac:dyDescent="0.25">
      <c r="X172" s="21">
        <f t="shared" si="7"/>
        <v>4482</v>
      </c>
      <c r="Y172" s="23">
        <f t="shared" si="6"/>
        <v>13.363156</v>
      </c>
    </row>
    <row r="173" spans="24:25" x14ac:dyDescent="0.25">
      <c r="X173" s="21">
        <f t="shared" si="7"/>
        <v>4509</v>
      </c>
      <c r="Y173" s="23">
        <f t="shared" si="6"/>
        <v>13.434922</v>
      </c>
    </row>
    <row r="174" spans="24:25" x14ac:dyDescent="0.25">
      <c r="X174" s="21">
        <f t="shared" si="7"/>
        <v>4536</v>
      </c>
      <c r="Y174" s="23">
        <f t="shared" si="6"/>
        <v>13.506688</v>
      </c>
    </row>
    <row r="175" spans="24:25" x14ac:dyDescent="0.25">
      <c r="X175" s="21">
        <f t="shared" si="7"/>
        <v>4563</v>
      </c>
      <c r="Y175" s="23">
        <f t="shared" si="6"/>
        <v>13.578454000000001</v>
      </c>
    </row>
    <row r="176" spans="24:25" x14ac:dyDescent="0.25">
      <c r="X176" s="21">
        <f t="shared" si="7"/>
        <v>4590</v>
      </c>
      <c r="Y176" s="23">
        <f t="shared" si="6"/>
        <v>13.650220000000001</v>
      </c>
    </row>
    <row r="177" spans="24:25" x14ac:dyDescent="0.25">
      <c r="X177" s="21">
        <f t="shared" si="7"/>
        <v>4617</v>
      </c>
      <c r="Y177" s="23">
        <f t="shared" si="6"/>
        <v>13.721986000000001</v>
      </c>
    </row>
    <row r="178" spans="24:25" x14ac:dyDescent="0.25">
      <c r="X178" s="21">
        <f t="shared" si="7"/>
        <v>4644</v>
      </c>
      <c r="Y178" s="23">
        <f t="shared" si="6"/>
        <v>13.793752</v>
      </c>
    </row>
    <row r="179" spans="24:25" x14ac:dyDescent="0.25">
      <c r="X179" s="21">
        <f t="shared" si="7"/>
        <v>4671</v>
      </c>
      <c r="Y179" s="23">
        <f t="shared" si="6"/>
        <v>13.865518</v>
      </c>
    </row>
    <row r="180" spans="24:25" x14ac:dyDescent="0.25">
      <c r="X180" s="21">
        <f t="shared" si="7"/>
        <v>4698</v>
      </c>
      <c r="Y180" s="23">
        <f t="shared" si="6"/>
        <v>13.937284</v>
      </c>
    </row>
    <row r="181" spans="24:25" x14ac:dyDescent="0.25">
      <c r="X181" s="21">
        <f t="shared" si="7"/>
        <v>4725</v>
      </c>
      <c r="Y181" s="23">
        <f t="shared" si="6"/>
        <v>14.00905</v>
      </c>
    </row>
    <row r="182" spans="24:25" x14ac:dyDescent="0.25">
      <c r="X182" s="21">
        <f t="shared" si="7"/>
        <v>4752</v>
      </c>
      <c r="Y182" s="23">
        <f t="shared" si="6"/>
        <v>14.080816</v>
      </c>
    </row>
    <row r="183" spans="24:25" x14ac:dyDescent="0.25">
      <c r="X183" s="21">
        <f t="shared" si="7"/>
        <v>4779</v>
      </c>
      <c r="Y183" s="23">
        <f t="shared" si="6"/>
        <v>14.152582000000001</v>
      </c>
    </row>
    <row r="184" spans="24:25" x14ac:dyDescent="0.25">
      <c r="X184" s="21">
        <f t="shared" si="7"/>
        <v>4806</v>
      </c>
      <c r="Y184" s="23">
        <f t="shared" si="6"/>
        <v>14.224348000000001</v>
      </c>
    </row>
    <row r="185" spans="24:25" x14ac:dyDescent="0.25">
      <c r="X185" s="21">
        <f t="shared" si="7"/>
        <v>4833</v>
      </c>
      <c r="Y185" s="23">
        <f t="shared" si="6"/>
        <v>14.296114000000001</v>
      </c>
    </row>
    <row r="186" spans="24:25" x14ac:dyDescent="0.25">
      <c r="X186" s="21">
        <f t="shared" si="7"/>
        <v>4860</v>
      </c>
      <c r="Y186" s="23">
        <f t="shared" si="6"/>
        <v>14.36788</v>
      </c>
    </row>
    <row r="187" spans="24:25" x14ac:dyDescent="0.25">
      <c r="X187" s="21">
        <f t="shared" si="7"/>
        <v>4887</v>
      </c>
      <c r="Y187" s="23">
        <f t="shared" si="6"/>
        <v>14.439646</v>
      </c>
    </row>
    <row r="188" spans="24:25" x14ac:dyDescent="0.25">
      <c r="X188" s="21">
        <f t="shared" si="7"/>
        <v>4914</v>
      </c>
      <c r="Y188" s="23">
        <f t="shared" si="6"/>
        <v>14.511412</v>
      </c>
    </row>
    <row r="189" spans="24:25" x14ac:dyDescent="0.25">
      <c r="X189" s="21">
        <f t="shared" si="7"/>
        <v>4941</v>
      </c>
      <c r="Y189" s="23">
        <f t="shared" si="6"/>
        <v>14.583178</v>
      </c>
    </row>
    <row r="190" spans="24:25" x14ac:dyDescent="0.25">
      <c r="X190" s="21">
        <f t="shared" si="7"/>
        <v>4968</v>
      </c>
      <c r="Y190" s="23">
        <f t="shared" si="6"/>
        <v>14.654944</v>
      </c>
    </row>
    <row r="191" spans="24:25" x14ac:dyDescent="0.25">
      <c r="X191" s="21">
        <f t="shared" si="7"/>
        <v>4995</v>
      </c>
      <c r="Y191" s="23">
        <f t="shared" si="6"/>
        <v>14.726710000000001</v>
      </c>
    </row>
    <row r="192" spans="24:25" x14ac:dyDescent="0.25">
      <c r="X192" s="21">
        <f t="shared" si="7"/>
        <v>5022</v>
      </c>
      <c r="Y192" s="23">
        <f t="shared" si="6"/>
        <v>14.798476000000001</v>
      </c>
    </row>
    <row r="193" spans="24:25" x14ac:dyDescent="0.25">
      <c r="X193" s="21">
        <f t="shared" si="7"/>
        <v>5049</v>
      </c>
      <c r="Y193" s="23">
        <f t="shared" si="6"/>
        <v>14.870242000000001</v>
      </c>
    </row>
    <row r="194" spans="24:25" x14ac:dyDescent="0.25">
      <c r="X194" s="21">
        <f t="shared" si="7"/>
        <v>5076</v>
      </c>
      <c r="Y194" s="23">
        <f t="shared" si="6"/>
        <v>14.942008</v>
      </c>
    </row>
    <row r="195" spans="24:25" x14ac:dyDescent="0.25">
      <c r="X195" s="21">
        <f t="shared" si="7"/>
        <v>5103</v>
      </c>
      <c r="Y195" s="23">
        <f t="shared" si="6"/>
        <v>15.013774</v>
      </c>
    </row>
    <row r="196" spans="24:25" x14ac:dyDescent="0.25">
      <c r="X196" s="21">
        <f t="shared" si="7"/>
        <v>5130</v>
      </c>
      <c r="Y196" s="23">
        <f t="shared" si="6"/>
        <v>15.08554</v>
      </c>
    </row>
    <row r="197" spans="24:25" x14ac:dyDescent="0.25">
      <c r="X197" s="21">
        <f t="shared" si="7"/>
        <v>5157</v>
      </c>
      <c r="Y197" s="23">
        <f t="shared" si="6"/>
        <v>15.157306</v>
      </c>
    </row>
    <row r="198" spans="24:25" x14ac:dyDescent="0.25">
      <c r="X198" s="21">
        <f t="shared" si="7"/>
        <v>5184</v>
      </c>
      <c r="Y198" s="23">
        <f t="shared" ref="Y198:Y261" si="8">IF($K$24&gt;0,IF(X198&lt;$K$21,$K$20*X198,IF(X198&lt;$K$24,($K$22*X198)+$K$23,($K$25*X198)+$K$26)),IF(X198&lt;$K$21,$K$20*X198,($K$22*X198)+$K$23))</f>
        <v>15.229072</v>
      </c>
    </row>
    <row r="199" spans="24:25" x14ac:dyDescent="0.25">
      <c r="X199" s="21">
        <f t="shared" ref="X199:X262" si="9">X198+$AC$5</f>
        <v>5211</v>
      </c>
      <c r="Y199" s="23">
        <f t="shared" si="8"/>
        <v>15.300838000000001</v>
      </c>
    </row>
    <row r="200" spans="24:25" x14ac:dyDescent="0.25">
      <c r="X200" s="21">
        <f t="shared" si="9"/>
        <v>5238</v>
      </c>
      <c r="Y200" s="23">
        <f t="shared" si="8"/>
        <v>15.372604000000001</v>
      </c>
    </row>
    <row r="201" spans="24:25" x14ac:dyDescent="0.25">
      <c r="X201" s="21">
        <f t="shared" si="9"/>
        <v>5265</v>
      </c>
      <c r="Y201" s="23">
        <f t="shared" si="8"/>
        <v>15.444370000000001</v>
      </c>
    </row>
    <row r="202" spans="24:25" x14ac:dyDescent="0.25">
      <c r="X202" s="21">
        <f t="shared" si="9"/>
        <v>5292</v>
      </c>
      <c r="Y202" s="23">
        <f t="shared" si="8"/>
        <v>15.516136000000001</v>
      </c>
    </row>
    <row r="203" spans="24:25" x14ac:dyDescent="0.25">
      <c r="X203" s="21">
        <f t="shared" si="9"/>
        <v>5319</v>
      </c>
      <c r="Y203" s="23">
        <f t="shared" si="8"/>
        <v>15.587902</v>
      </c>
    </row>
    <row r="204" spans="24:25" x14ac:dyDescent="0.25">
      <c r="X204" s="21">
        <f t="shared" si="9"/>
        <v>5346</v>
      </c>
      <c r="Y204" s="23">
        <f t="shared" si="8"/>
        <v>15.659668</v>
      </c>
    </row>
    <row r="205" spans="24:25" x14ac:dyDescent="0.25">
      <c r="X205" s="21">
        <f t="shared" si="9"/>
        <v>5373</v>
      </c>
      <c r="Y205" s="23">
        <f t="shared" si="8"/>
        <v>15.731434</v>
      </c>
    </row>
    <row r="206" spans="24:25" x14ac:dyDescent="0.25">
      <c r="X206" s="21">
        <f t="shared" si="9"/>
        <v>5400</v>
      </c>
      <c r="Y206" s="23">
        <f t="shared" si="8"/>
        <v>15.8032</v>
      </c>
    </row>
    <row r="207" spans="24:25" x14ac:dyDescent="0.25">
      <c r="X207" s="21">
        <f t="shared" si="9"/>
        <v>5427</v>
      </c>
      <c r="Y207" s="23">
        <f t="shared" si="8"/>
        <v>15.874966000000001</v>
      </c>
    </row>
    <row r="208" spans="24:25" x14ac:dyDescent="0.25">
      <c r="X208" s="21">
        <f t="shared" si="9"/>
        <v>5454</v>
      </c>
      <c r="Y208" s="23">
        <f t="shared" si="8"/>
        <v>15.946732000000001</v>
      </c>
    </row>
    <row r="209" spans="24:25" x14ac:dyDescent="0.25">
      <c r="X209" s="21">
        <f t="shared" si="9"/>
        <v>5481</v>
      </c>
      <c r="Y209" s="23">
        <f t="shared" si="8"/>
        <v>16.018498000000001</v>
      </c>
    </row>
    <row r="210" spans="24:25" x14ac:dyDescent="0.25">
      <c r="X210" s="21">
        <f t="shared" si="9"/>
        <v>5508</v>
      </c>
      <c r="Y210" s="23">
        <f t="shared" si="8"/>
        <v>16.090264000000001</v>
      </c>
    </row>
    <row r="211" spans="24:25" x14ac:dyDescent="0.25">
      <c r="X211" s="21">
        <f t="shared" si="9"/>
        <v>5535</v>
      </c>
      <c r="Y211" s="23">
        <f t="shared" si="8"/>
        <v>16.162030000000001</v>
      </c>
    </row>
    <row r="212" spans="24:25" x14ac:dyDescent="0.25">
      <c r="X212" s="21">
        <f t="shared" si="9"/>
        <v>5562</v>
      </c>
      <c r="Y212" s="23">
        <f t="shared" si="8"/>
        <v>16.233796000000002</v>
      </c>
    </row>
    <row r="213" spans="24:25" x14ac:dyDescent="0.25">
      <c r="X213" s="21">
        <f t="shared" si="9"/>
        <v>5589</v>
      </c>
      <c r="Y213" s="23">
        <f t="shared" si="8"/>
        <v>16.305562000000002</v>
      </c>
    </row>
    <row r="214" spans="24:25" x14ac:dyDescent="0.25">
      <c r="X214" s="21">
        <f t="shared" si="9"/>
        <v>5616</v>
      </c>
      <c r="Y214" s="23">
        <f t="shared" si="8"/>
        <v>16.377328000000002</v>
      </c>
    </row>
    <row r="215" spans="24:25" x14ac:dyDescent="0.25">
      <c r="X215" s="21">
        <f t="shared" si="9"/>
        <v>5643</v>
      </c>
      <c r="Y215" s="23">
        <f t="shared" si="8"/>
        <v>16.449094000000002</v>
      </c>
    </row>
    <row r="216" spans="24:25" x14ac:dyDescent="0.25">
      <c r="X216" s="21">
        <f t="shared" si="9"/>
        <v>5670</v>
      </c>
      <c r="Y216" s="23">
        <f t="shared" si="8"/>
        <v>16.520860000000003</v>
      </c>
    </row>
    <row r="217" spans="24:25" x14ac:dyDescent="0.25">
      <c r="X217" s="21">
        <f t="shared" si="9"/>
        <v>5697</v>
      </c>
      <c r="Y217" s="23">
        <f t="shared" si="8"/>
        <v>16.592626000000003</v>
      </c>
    </row>
    <row r="218" spans="24:25" x14ac:dyDescent="0.25">
      <c r="X218" s="21">
        <f t="shared" si="9"/>
        <v>5724</v>
      </c>
      <c r="Y218" s="23">
        <f t="shared" si="8"/>
        <v>16.664392000000003</v>
      </c>
    </row>
    <row r="219" spans="24:25" x14ac:dyDescent="0.25">
      <c r="X219" s="21">
        <f t="shared" si="9"/>
        <v>5751</v>
      </c>
      <c r="Y219" s="23">
        <f t="shared" si="8"/>
        <v>16.736158</v>
      </c>
    </row>
    <row r="220" spans="24:25" x14ac:dyDescent="0.25">
      <c r="X220" s="21">
        <f t="shared" si="9"/>
        <v>5778</v>
      </c>
      <c r="Y220" s="23">
        <f t="shared" si="8"/>
        <v>16.807924</v>
      </c>
    </row>
    <row r="221" spans="24:25" x14ac:dyDescent="0.25">
      <c r="X221" s="21">
        <f t="shared" si="9"/>
        <v>5805</v>
      </c>
      <c r="Y221" s="23">
        <f t="shared" si="8"/>
        <v>16.87969</v>
      </c>
    </row>
    <row r="222" spans="24:25" x14ac:dyDescent="0.25">
      <c r="X222" s="21">
        <f t="shared" si="9"/>
        <v>5832</v>
      </c>
      <c r="Y222" s="23">
        <f t="shared" si="8"/>
        <v>16.951456</v>
      </c>
    </row>
    <row r="223" spans="24:25" x14ac:dyDescent="0.25">
      <c r="X223" s="21">
        <f t="shared" si="9"/>
        <v>5859</v>
      </c>
      <c r="Y223" s="23">
        <f t="shared" si="8"/>
        <v>17.023222000000001</v>
      </c>
    </row>
    <row r="224" spans="24:25" x14ac:dyDescent="0.25">
      <c r="X224" s="21">
        <f t="shared" si="9"/>
        <v>5886</v>
      </c>
      <c r="Y224" s="23">
        <f t="shared" si="8"/>
        <v>17.094988000000001</v>
      </c>
    </row>
    <row r="225" spans="24:25" x14ac:dyDescent="0.25">
      <c r="X225" s="21">
        <f t="shared" si="9"/>
        <v>5913</v>
      </c>
      <c r="Y225" s="23">
        <f t="shared" si="8"/>
        <v>17.166754000000001</v>
      </c>
    </row>
    <row r="226" spans="24:25" x14ac:dyDescent="0.25">
      <c r="X226" s="21">
        <f t="shared" si="9"/>
        <v>5940</v>
      </c>
      <c r="Y226" s="23">
        <f t="shared" si="8"/>
        <v>17.238520000000001</v>
      </c>
    </row>
    <row r="227" spans="24:25" x14ac:dyDescent="0.25">
      <c r="X227" s="21">
        <f t="shared" si="9"/>
        <v>5967</v>
      </c>
      <c r="Y227" s="23">
        <f t="shared" si="8"/>
        <v>17.310286000000001</v>
      </c>
    </row>
    <row r="228" spans="24:25" x14ac:dyDescent="0.25">
      <c r="X228" s="21">
        <f t="shared" si="9"/>
        <v>5994</v>
      </c>
      <c r="Y228" s="23">
        <f t="shared" si="8"/>
        <v>17.382052000000002</v>
      </c>
    </row>
    <row r="229" spans="24:25" x14ac:dyDescent="0.25">
      <c r="X229" s="21">
        <f t="shared" si="9"/>
        <v>6021</v>
      </c>
      <c r="Y229" s="23">
        <f t="shared" si="8"/>
        <v>17.453818000000002</v>
      </c>
    </row>
    <row r="230" spans="24:25" x14ac:dyDescent="0.25">
      <c r="X230" s="21">
        <f t="shared" si="9"/>
        <v>6048</v>
      </c>
      <c r="Y230" s="23">
        <f t="shared" si="8"/>
        <v>17.525584000000002</v>
      </c>
    </row>
    <row r="231" spans="24:25" x14ac:dyDescent="0.25">
      <c r="X231" s="21">
        <f t="shared" si="9"/>
        <v>6075</v>
      </c>
      <c r="Y231" s="23">
        <f t="shared" si="8"/>
        <v>17.597350000000002</v>
      </c>
    </row>
    <row r="232" spans="24:25" x14ac:dyDescent="0.25">
      <c r="X232" s="21">
        <f t="shared" si="9"/>
        <v>6102</v>
      </c>
      <c r="Y232" s="23">
        <f t="shared" si="8"/>
        <v>17.669115999999999</v>
      </c>
    </row>
    <row r="233" spans="24:25" x14ac:dyDescent="0.25">
      <c r="X233" s="21">
        <f t="shared" si="9"/>
        <v>6129</v>
      </c>
      <c r="Y233" s="23">
        <f t="shared" si="8"/>
        <v>17.740881999999999</v>
      </c>
    </row>
    <row r="234" spans="24:25" x14ac:dyDescent="0.25">
      <c r="X234" s="21">
        <f t="shared" si="9"/>
        <v>6156</v>
      </c>
      <c r="Y234" s="23">
        <f t="shared" si="8"/>
        <v>17.812647999999999</v>
      </c>
    </row>
    <row r="235" spans="24:25" x14ac:dyDescent="0.25">
      <c r="X235" s="21">
        <f t="shared" si="9"/>
        <v>6183</v>
      </c>
      <c r="Y235" s="23">
        <f t="shared" si="8"/>
        <v>17.884414</v>
      </c>
    </row>
    <row r="236" spans="24:25" x14ac:dyDescent="0.25">
      <c r="X236" s="21">
        <f t="shared" si="9"/>
        <v>6210</v>
      </c>
      <c r="Y236" s="23">
        <f t="shared" si="8"/>
        <v>17.95618</v>
      </c>
    </row>
    <row r="237" spans="24:25" x14ac:dyDescent="0.25">
      <c r="X237" s="21">
        <f t="shared" si="9"/>
        <v>6237</v>
      </c>
      <c r="Y237" s="23">
        <f t="shared" si="8"/>
        <v>18.027946</v>
      </c>
    </row>
    <row r="238" spans="24:25" x14ac:dyDescent="0.25">
      <c r="X238" s="21">
        <f t="shared" si="9"/>
        <v>6264</v>
      </c>
      <c r="Y238" s="23">
        <f t="shared" si="8"/>
        <v>18.099712</v>
      </c>
    </row>
    <row r="239" spans="24:25" x14ac:dyDescent="0.25">
      <c r="X239" s="21">
        <f t="shared" si="9"/>
        <v>6291</v>
      </c>
      <c r="Y239" s="23">
        <f t="shared" si="8"/>
        <v>18.171478</v>
      </c>
    </row>
    <row r="240" spans="24:25" x14ac:dyDescent="0.25">
      <c r="X240" s="21">
        <f t="shared" si="9"/>
        <v>6318</v>
      </c>
      <c r="Y240" s="23">
        <f t="shared" si="8"/>
        <v>18.243244000000001</v>
      </c>
    </row>
    <row r="241" spans="24:25" x14ac:dyDescent="0.25">
      <c r="X241" s="21">
        <f t="shared" si="9"/>
        <v>6345</v>
      </c>
      <c r="Y241" s="23">
        <f t="shared" si="8"/>
        <v>18.315010000000001</v>
      </c>
    </row>
    <row r="242" spans="24:25" x14ac:dyDescent="0.25">
      <c r="X242" s="21">
        <f t="shared" si="9"/>
        <v>6372</v>
      </c>
      <c r="Y242" s="23">
        <f t="shared" si="8"/>
        <v>18.386776000000001</v>
      </c>
    </row>
    <row r="243" spans="24:25" x14ac:dyDescent="0.25">
      <c r="X243" s="21">
        <f t="shared" si="9"/>
        <v>6399</v>
      </c>
      <c r="Y243" s="23">
        <f t="shared" si="8"/>
        <v>18.458542000000001</v>
      </c>
    </row>
    <row r="244" spans="24:25" x14ac:dyDescent="0.25">
      <c r="X244" s="21">
        <f t="shared" si="9"/>
        <v>6426</v>
      </c>
      <c r="Y244" s="23">
        <f t="shared" si="8"/>
        <v>18.530308000000002</v>
      </c>
    </row>
    <row r="245" spans="24:25" x14ac:dyDescent="0.25">
      <c r="X245" s="21">
        <f t="shared" si="9"/>
        <v>6453</v>
      </c>
      <c r="Y245" s="23">
        <f t="shared" si="8"/>
        <v>18.602074000000002</v>
      </c>
    </row>
    <row r="246" spans="24:25" x14ac:dyDescent="0.25">
      <c r="X246" s="21">
        <f t="shared" si="9"/>
        <v>6480</v>
      </c>
      <c r="Y246" s="23">
        <f t="shared" si="8"/>
        <v>18.673840000000002</v>
      </c>
    </row>
    <row r="247" spans="24:25" x14ac:dyDescent="0.25">
      <c r="X247" s="21">
        <f t="shared" si="9"/>
        <v>6507</v>
      </c>
      <c r="Y247" s="23">
        <f t="shared" si="8"/>
        <v>18.745606000000002</v>
      </c>
    </row>
    <row r="248" spans="24:25" x14ac:dyDescent="0.25">
      <c r="X248" s="21">
        <f t="shared" si="9"/>
        <v>6534</v>
      </c>
      <c r="Y248" s="23">
        <f t="shared" si="8"/>
        <v>18.817371999999999</v>
      </c>
    </row>
    <row r="249" spans="24:25" x14ac:dyDescent="0.25">
      <c r="X249" s="21">
        <f t="shared" si="9"/>
        <v>6561</v>
      </c>
      <c r="Y249" s="23">
        <f t="shared" si="8"/>
        <v>18.889137999999999</v>
      </c>
    </row>
    <row r="250" spans="24:25" x14ac:dyDescent="0.25">
      <c r="X250" s="21">
        <f t="shared" si="9"/>
        <v>6588</v>
      </c>
      <c r="Y250" s="23">
        <f t="shared" si="8"/>
        <v>18.960903999999999</v>
      </c>
    </row>
    <row r="251" spans="24:25" x14ac:dyDescent="0.25">
      <c r="X251" s="21">
        <f t="shared" si="9"/>
        <v>6615</v>
      </c>
      <c r="Y251" s="23">
        <f t="shared" si="8"/>
        <v>19.03267</v>
      </c>
    </row>
    <row r="252" spans="24:25" x14ac:dyDescent="0.25">
      <c r="X252" s="21">
        <f t="shared" si="9"/>
        <v>6642</v>
      </c>
      <c r="Y252" s="23">
        <f t="shared" si="8"/>
        <v>19.104436</v>
      </c>
    </row>
    <row r="253" spans="24:25" x14ac:dyDescent="0.25">
      <c r="X253" s="21">
        <f t="shared" si="9"/>
        <v>6669</v>
      </c>
      <c r="Y253" s="23">
        <f t="shared" si="8"/>
        <v>19.176202</v>
      </c>
    </row>
    <row r="254" spans="24:25" x14ac:dyDescent="0.25">
      <c r="X254" s="21">
        <f t="shared" si="9"/>
        <v>6696</v>
      </c>
      <c r="Y254" s="23">
        <f t="shared" si="8"/>
        <v>19.247968</v>
      </c>
    </row>
    <row r="255" spans="24:25" x14ac:dyDescent="0.25">
      <c r="X255" s="21">
        <f t="shared" si="9"/>
        <v>6723</v>
      </c>
      <c r="Y255" s="23">
        <f t="shared" si="8"/>
        <v>19.319734</v>
      </c>
    </row>
    <row r="256" spans="24:25" x14ac:dyDescent="0.25">
      <c r="X256" s="21">
        <f t="shared" si="9"/>
        <v>6750</v>
      </c>
      <c r="Y256" s="23">
        <f t="shared" si="8"/>
        <v>19.391500000000001</v>
      </c>
    </row>
    <row r="257" spans="24:25" x14ac:dyDescent="0.25">
      <c r="X257" s="21">
        <f t="shared" si="9"/>
        <v>6777</v>
      </c>
      <c r="Y257" s="23">
        <f t="shared" si="8"/>
        <v>19.463266000000001</v>
      </c>
    </row>
    <row r="258" spans="24:25" x14ac:dyDescent="0.25">
      <c r="X258" s="21">
        <f t="shared" si="9"/>
        <v>6804</v>
      </c>
      <c r="Y258" s="23">
        <f t="shared" si="8"/>
        <v>19.535032000000001</v>
      </c>
    </row>
    <row r="259" spans="24:25" x14ac:dyDescent="0.25">
      <c r="X259" s="21">
        <f t="shared" si="9"/>
        <v>6831</v>
      </c>
      <c r="Y259" s="23">
        <f t="shared" si="8"/>
        <v>19.606798000000001</v>
      </c>
    </row>
    <row r="260" spans="24:25" x14ac:dyDescent="0.25">
      <c r="X260" s="21">
        <f t="shared" si="9"/>
        <v>6858</v>
      </c>
      <c r="Y260" s="23">
        <f t="shared" si="8"/>
        <v>19.678564000000001</v>
      </c>
    </row>
    <row r="261" spans="24:25" x14ac:dyDescent="0.25">
      <c r="X261" s="21">
        <f t="shared" si="9"/>
        <v>6885</v>
      </c>
      <c r="Y261" s="23">
        <f t="shared" si="8"/>
        <v>19.750330000000002</v>
      </c>
    </row>
    <row r="262" spans="24:25" x14ac:dyDescent="0.25">
      <c r="X262" s="21">
        <f t="shared" si="9"/>
        <v>6912</v>
      </c>
      <c r="Y262" s="23">
        <f t="shared" ref="Y262:Y325" si="10">IF($K$24&gt;0,IF(X262&lt;$K$21,$K$20*X262,IF(X262&lt;$K$24,($K$22*X262)+$K$23,($K$25*X262)+$K$26)),IF(X262&lt;$K$21,$K$20*X262,($K$22*X262)+$K$23))</f>
        <v>19.822096000000002</v>
      </c>
    </row>
    <row r="263" spans="24:25" x14ac:dyDescent="0.25">
      <c r="X263" s="21">
        <f t="shared" ref="X263:X326" si="11">X262+$AC$5</f>
        <v>6939</v>
      </c>
      <c r="Y263" s="23">
        <f t="shared" si="10"/>
        <v>19.893862000000002</v>
      </c>
    </row>
    <row r="264" spans="24:25" x14ac:dyDescent="0.25">
      <c r="X264" s="21">
        <f t="shared" si="11"/>
        <v>6966</v>
      </c>
      <c r="Y264" s="23">
        <f t="shared" si="10"/>
        <v>19.965628000000002</v>
      </c>
    </row>
    <row r="265" spans="24:25" x14ac:dyDescent="0.25">
      <c r="X265" s="21">
        <f t="shared" si="11"/>
        <v>6993</v>
      </c>
      <c r="Y265" s="23">
        <f t="shared" si="10"/>
        <v>20.037393999999999</v>
      </c>
    </row>
    <row r="266" spans="24:25" x14ac:dyDescent="0.25">
      <c r="X266" s="21">
        <f t="shared" si="11"/>
        <v>7020</v>
      </c>
      <c r="Y266" s="23">
        <f t="shared" si="10"/>
        <v>20.109159999999999</v>
      </c>
    </row>
    <row r="267" spans="24:25" x14ac:dyDescent="0.25">
      <c r="X267" s="21">
        <f t="shared" si="11"/>
        <v>7047</v>
      </c>
      <c r="Y267" s="23">
        <f t="shared" si="10"/>
        <v>20.180925999999999</v>
      </c>
    </row>
    <row r="268" spans="24:25" x14ac:dyDescent="0.25">
      <c r="X268" s="21">
        <f t="shared" si="11"/>
        <v>7074</v>
      </c>
      <c r="Y268" s="23">
        <f t="shared" si="10"/>
        <v>20.252692</v>
      </c>
    </row>
    <row r="269" spans="24:25" x14ac:dyDescent="0.25">
      <c r="X269" s="21">
        <f t="shared" si="11"/>
        <v>7101</v>
      </c>
      <c r="Y269" s="23">
        <f t="shared" si="10"/>
        <v>20.324458</v>
      </c>
    </row>
    <row r="270" spans="24:25" x14ac:dyDescent="0.25">
      <c r="X270" s="21">
        <f t="shared" si="11"/>
        <v>7128</v>
      </c>
      <c r="Y270" s="23">
        <f t="shared" si="10"/>
        <v>20.396224</v>
      </c>
    </row>
    <row r="271" spans="24:25" x14ac:dyDescent="0.25">
      <c r="X271" s="21">
        <f t="shared" si="11"/>
        <v>7155</v>
      </c>
      <c r="Y271" s="23">
        <f t="shared" si="10"/>
        <v>20.46799</v>
      </c>
    </row>
    <row r="272" spans="24:25" x14ac:dyDescent="0.25">
      <c r="X272" s="21">
        <f t="shared" si="11"/>
        <v>7182</v>
      </c>
      <c r="Y272" s="23">
        <f t="shared" si="10"/>
        <v>20.539756000000001</v>
      </c>
    </row>
    <row r="273" spans="24:25" x14ac:dyDescent="0.25">
      <c r="X273" s="21">
        <f t="shared" si="11"/>
        <v>7209</v>
      </c>
      <c r="Y273" s="23">
        <f t="shared" si="10"/>
        <v>20.611522000000001</v>
      </c>
    </row>
    <row r="274" spans="24:25" x14ac:dyDescent="0.25">
      <c r="X274" s="21">
        <f t="shared" si="11"/>
        <v>7236</v>
      </c>
      <c r="Y274" s="23">
        <f t="shared" si="10"/>
        <v>20.683288000000001</v>
      </c>
    </row>
    <row r="275" spans="24:25" x14ac:dyDescent="0.25">
      <c r="X275" s="21">
        <f t="shared" si="11"/>
        <v>7263</v>
      </c>
      <c r="Y275" s="23">
        <f t="shared" si="10"/>
        <v>20.755054000000001</v>
      </c>
    </row>
    <row r="276" spans="24:25" x14ac:dyDescent="0.25">
      <c r="X276" s="21">
        <f t="shared" si="11"/>
        <v>7290</v>
      </c>
      <c r="Y276" s="23">
        <f t="shared" si="10"/>
        <v>20.826820000000001</v>
      </c>
    </row>
    <row r="277" spans="24:25" x14ac:dyDescent="0.25">
      <c r="X277" s="21">
        <f t="shared" si="11"/>
        <v>7317</v>
      </c>
      <c r="Y277" s="23">
        <f t="shared" si="10"/>
        <v>20.898586000000002</v>
      </c>
    </row>
    <row r="278" spans="24:25" x14ac:dyDescent="0.25">
      <c r="X278" s="21">
        <f t="shared" si="11"/>
        <v>7344</v>
      </c>
      <c r="Y278" s="23">
        <f t="shared" si="10"/>
        <v>20.970352000000002</v>
      </c>
    </row>
    <row r="279" spans="24:25" x14ac:dyDescent="0.25">
      <c r="X279" s="21">
        <f t="shared" si="11"/>
        <v>7371</v>
      </c>
      <c r="Y279" s="23">
        <f t="shared" si="10"/>
        <v>21.042118000000002</v>
      </c>
    </row>
    <row r="280" spans="24:25" x14ac:dyDescent="0.25">
      <c r="X280" s="21">
        <f t="shared" si="11"/>
        <v>7398</v>
      </c>
      <c r="Y280" s="23">
        <f t="shared" si="10"/>
        <v>21.113884000000002</v>
      </c>
    </row>
    <row r="281" spans="24:25" x14ac:dyDescent="0.25">
      <c r="X281" s="21">
        <f t="shared" si="11"/>
        <v>7425</v>
      </c>
      <c r="Y281" s="23">
        <f t="shared" si="10"/>
        <v>21.185650000000003</v>
      </c>
    </row>
    <row r="282" spans="24:25" x14ac:dyDescent="0.25">
      <c r="X282" s="21">
        <f t="shared" si="11"/>
        <v>7452</v>
      </c>
      <c r="Y282" s="23">
        <f t="shared" si="10"/>
        <v>21.257415999999999</v>
      </c>
    </row>
    <row r="283" spans="24:25" x14ac:dyDescent="0.25">
      <c r="X283" s="21">
        <f t="shared" si="11"/>
        <v>7479</v>
      </c>
      <c r="Y283" s="23">
        <f t="shared" si="10"/>
        <v>21.329181999999999</v>
      </c>
    </row>
    <row r="284" spans="24:25" x14ac:dyDescent="0.25">
      <c r="X284" s="21">
        <f t="shared" si="11"/>
        <v>7506</v>
      </c>
      <c r="Y284" s="23">
        <f t="shared" si="10"/>
        <v>21.400948</v>
      </c>
    </row>
    <row r="285" spans="24:25" x14ac:dyDescent="0.25">
      <c r="X285" s="21">
        <f t="shared" si="11"/>
        <v>7533</v>
      </c>
      <c r="Y285" s="23">
        <f t="shared" si="10"/>
        <v>21.472714</v>
      </c>
    </row>
    <row r="286" spans="24:25" x14ac:dyDescent="0.25">
      <c r="X286" s="21">
        <f t="shared" si="11"/>
        <v>7560</v>
      </c>
      <c r="Y286" s="23">
        <f t="shared" si="10"/>
        <v>21.54448</v>
      </c>
    </row>
    <row r="287" spans="24:25" x14ac:dyDescent="0.25">
      <c r="X287" s="21">
        <f t="shared" si="11"/>
        <v>7587</v>
      </c>
      <c r="Y287" s="23">
        <f t="shared" si="10"/>
        <v>21.616246</v>
      </c>
    </row>
    <row r="288" spans="24:25" x14ac:dyDescent="0.25">
      <c r="X288" s="21">
        <f t="shared" si="11"/>
        <v>7614</v>
      </c>
      <c r="Y288" s="23">
        <f t="shared" si="10"/>
        <v>21.688012000000001</v>
      </c>
    </row>
    <row r="289" spans="24:25" x14ac:dyDescent="0.25">
      <c r="X289" s="21">
        <f t="shared" si="11"/>
        <v>7641</v>
      </c>
      <c r="Y289" s="23">
        <f t="shared" si="10"/>
        <v>21.759778000000001</v>
      </c>
    </row>
    <row r="290" spans="24:25" x14ac:dyDescent="0.25">
      <c r="X290" s="21">
        <f t="shared" si="11"/>
        <v>7668</v>
      </c>
      <c r="Y290" s="23">
        <f t="shared" si="10"/>
        <v>21.831544000000001</v>
      </c>
    </row>
    <row r="291" spans="24:25" x14ac:dyDescent="0.25">
      <c r="X291" s="21">
        <f t="shared" si="11"/>
        <v>7695</v>
      </c>
      <c r="Y291" s="23">
        <f t="shared" si="10"/>
        <v>21.903310000000001</v>
      </c>
    </row>
    <row r="292" spans="24:25" x14ac:dyDescent="0.25">
      <c r="X292" s="21">
        <f t="shared" si="11"/>
        <v>7722</v>
      </c>
      <c r="Y292" s="23">
        <f t="shared" si="10"/>
        <v>21.975076000000001</v>
      </c>
    </row>
    <row r="293" spans="24:25" x14ac:dyDescent="0.25">
      <c r="X293" s="21">
        <f t="shared" si="11"/>
        <v>7749</v>
      </c>
      <c r="Y293" s="23">
        <f t="shared" si="10"/>
        <v>22.046842000000002</v>
      </c>
    </row>
    <row r="294" spans="24:25" x14ac:dyDescent="0.25">
      <c r="X294" s="21">
        <f t="shared" si="11"/>
        <v>7776</v>
      </c>
      <c r="Y294" s="23">
        <f t="shared" si="10"/>
        <v>22.118608000000002</v>
      </c>
    </row>
    <row r="295" spans="24:25" x14ac:dyDescent="0.25">
      <c r="X295" s="21">
        <f t="shared" si="11"/>
        <v>7803</v>
      </c>
      <c r="Y295" s="23">
        <f t="shared" si="10"/>
        <v>22.190374000000002</v>
      </c>
    </row>
    <row r="296" spans="24:25" x14ac:dyDescent="0.25">
      <c r="X296" s="21">
        <f t="shared" si="11"/>
        <v>7830</v>
      </c>
      <c r="Y296" s="23">
        <f t="shared" si="10"/>
        <v>22.262140000000002</v>
      </c>
    </row>
    <row r="297" spans="24:25" x14ac:dyDescent="0.25">
      <c r="X297" s="21">
        <f t="shared" si="11"/>
        <v>7857</v>
      </c>
      <c r="Y297" s="23">
        <f t="shared" si="10"/>
        <v>22.333906000000002</v>
      </c>
    </row>
    <row r="298" spans="24:25" x14ac:dyDescent="0.25">
      <c r="X298" s="21">
        <f t="shared" si="11"/>
        <v>7884</v>
      </c>
      <c r="Y298" s="23">
        <f t="shared" si="10"/>
        <v>22.405671999999999</v>
      </c>
    </row>
    <row r="299" spans="24:25" x14ac:dyDescent="0.25">
      <c r="X299" s="21">
        <f t="shared" si="11"/>
        <v>7911</v>
      </c>
      <c r="Y299" s="23">
        <f t="shared" si="10"/>
        <v>22.477437999999999</v>
      </c>
    </row>
    <row r="300" spans="24:25" x14ac:dyDescent="0.25">
      <c r="X300" s="21">
        <f t="shared" si="11"/>
        <v>7938</v>
      </c>
      <c r="Y300" s="23">
        <f t="shared" si="10"/>
        <v>22.549204</v>
      </c>
    </row>
    <row r="301" spans="24:25" x14ac:dyDescent="0.25">
      <c r="X301" s="21">
        <f t="shared" si="11"/>
        <v>7965</v>
      </c>
      <c r="Y301" s="23">
        <f t="shared" si="10"/>
        <v>22.62097</v>
      </c>
    </row>
    <row r="302" spans="24:25" x14ac:dyDescent="0.25">
      <c r="X302" s="21">
        <f t="shared" si="11"/>
        <v>7992</v>
      </c>
      <c r="Y302" s="23">
        <f t="shared" si="10"/>
        <v>22.692736</v>
      </c>
    </row>
    <row r="303" spans="24:25" x14ac:dyDescent="0.25">
      <c r="X303" s="21">
        <f t="shared" si="11"/>
        <v>8019</v>
      </c>
      <c r="Y303" s="23">
        <f t="shared" si="10"/>
        <v>22.764502</v>
      </c>
    </row>
    <row r="304" spans="24:25" x14ac:dyDescent="0.25">
      <c r="X304" s="21">
        <f t="shared" si="11"/>
        <v>8046</v>
      </c>
      <c r="Y304" s="23">
        <f t="shared" si="10"/>
        <v>22.836268</v>
      </c>
    </row>
    <row r="305" spans="24:25" x14ac:dyDescent="0.25">
      <c r="X305" s="21">
        <f t="shared" si="11"/>
        <v>8073</v>
      </c>
      <c r="Y305" s="23">
        <f t="shared" si="10"/>
        <v>22.908034000000001</v>
      </c>
    </row>
    <row r="306" spans="24:25" x14ac:dyDescent="0.25">
      <c r="X306" s="21">
        <f t="shared" si="11"/>
        <v>8100</v>
      </c>
      <c r="Y306" s="23">
        <f t="shared" si="10"/>
        <v>22.979800000000001</v>
      </c>
    </row>
    <row r="307" spans="24:25" x14ac:dyDescent="0.25">
      <c r="X307" s="21">
        <f t="shared" si="11"/>
        <v>8127</v>
      </c>
      <c r="Y307" s="23">
        <f t="shared" si="10"/>
        <v>23.051566000000001</v>
      </c>
    </row>
    <row r="308" spans="24:25" x14ac:dyDescent="0.25">
      <c r="X308" s="21">
        <f t="shared" si="11"/>
        <v>8154</v>
      </c>
      <c r="Y308" s="23">
        <f t="shared" si="10"/>
        <v>23.123332000000001</v>
      </c>
    </row>
    <row r="309" spans="24:25" x14ac:dyDescent="0.25">
      <c r="X309" s="21">
        <f t="shared" si="11"/>
        <v>8181</v>
      </c>
      <c r="Y309" s="23">
        <f t="shared" si="10"/>
        <v>23.195098000000002</v>
      </c>
    </row>
    <row r="310" spans="24:25" x14ac:dyDescent="0.25">
      <c r="X310" s="21">
        <f t="shared" si="11"/>
        <v>8208</v>
      </c>
      <c r="Y310" s="23">
        <f t="shared" si="10"/>
        <v>23.266864000000002</v>
      </c>
    </row>
    <row r="311" spans="24:25" x14ac:dyDescent="0.25">
      <c r="X311" s="21">
        <f t="shared" si="11"/>
        <v>8235</v>
      </c>
      <c r="Y311" s="23">
        <f t="shared" si="10"/>
        <v>23.338630000000002</v>
      </c>
    </row>
    <row r="312" spans="24:25" x14ac:dyDescent="0.25">
      <c r="X312" s="21">
        <f t="shared" si="11"/>
        <v>8262</v>
      </c>
      <c r="Y312" s="23">
        <f t="shared" si="10"/>
        <v>23.410396000000002</v>
      </c>
    </row>
    <row r="313" spans="24:25" x14ac:dyDescent="0.25">
      <c r="X313" s="21">
        <f t="shared" si="11"/>
        <v>8289</v>
      </c>
      <c r="Y313" s="23">
        <f t="shared" si="10"/>
        <v>23.482162000000002</v>
      </c>
    </row>
    <row r="314" spans="24:25" x14ac:dyDescent="0.25">
      <c r="X314" s="21">
        <f t="shared" si="11"/>
        <v>8316</v>
      </c>
      <c r="Y314" s="23">
        <f t="shared" si="10"/>
        <v>23.553928000000003</v>
      </c>
    </row>
    <row r="315" spans="24:25" x14ac:dyDescent="0.25">
      <c r="X315" s="21">
        <f t="shared" si="11"/>
        <v>8343</v>
      </c>
      <c r="Y315" s="23">
        <f t="shared" si="10"/>
        <v>23.625693999999999</v>
      </c>
    </row>
    <row r="316" spans="24:25" x14ac:dyDescent="0.25">
      <c r="X316" s="21">
        <f t="shared" si="11"/>
        <v>8370</v>
      </c>
      <c r="Y316" s="23">
        <f t="shared" si="10"/>
        <v>23.69746</v>
      </c>
    </row>
    <row r="317" spans="24:25" x14ac:dyDescent="0.25">
      <c r="X317" s="21">
        <f t="shared" si="11"/>
        <v>8397</v>
      </c>
      <c r="Y317" s="23">
        <f t="shared" si="10"/>
        <v>23.769226</v>
      </c>
    </row>
    <row r="318" spans="24:25" x14ac:dyDescent="0.25">
      <c r="X318" s="21">
        <f t="shared" si="11"/>
        <v>8424</v>
      </c>
      <c r="Y318" s="23">
        <f t="shared" si="10"/>
        <v>23.840992</v>
      </c>
    </row>
    <row r="319" spans="24:25" x14ac:dyDescent="0.25">
      <c r="X319" s="21">
        <f t="shared" si="11"/>
        <v>8451</v>
      </c>
      <c r="Y319" s="23">
        <f t="shared" si="10"/>
        <v>23.912758</v>
      </c>
    </row>
    <row r="320" spans="24:25" x14ac:dyDescent="0.25">
      <c r="X320" s="21">
        <f t="shared" si="11"/>
        <v>8478</v>
      </c>
      <c r="Y320" s="23">
        <f t="shared" si="10"/>
        <v>23.984524</v>
      </c>
    </row>
    <row r="321" spans="24:25" x14ac:dyDescent="0.25">
      <c r="X321" s="21">
        <f t="shared" si="11"/>
        <v>8505</v>
      </c>
      <c r="Y321" s="23">
        <f t="shared" si="10"/>
        <v>24.056290000000001</v>
      </c>
    </row>
    <row r="322" spans="24:25" x14ac:dyDescent="0.25">
      <c r="X322" s="21">
        <f t="shared" si="11"/>
        <v>8532</v>
      </c>
      <c r="Y322" s="23">
        <f t="shared" si="10"/>
        <v>24.128056000000001</v>
      </c>
    </row>
    <row r="323" spans="24:25" x14ac:dyDescent="0.25">
      <c r="X323" s="21">
        <f t="shared" si="11"/>
        <v>8559</v>
      </c>
      <c r="Y323" s="23">
        <f t="shared" si="10"/>
        <v>24.199822000000001</v>
      </c>
    </row>
    <row r="324" spans="24:25" x14ac:dyDescent="0.25">
      <c r="X324" s="21">
        <f t="shared" si="11"/>
        <v>8586</v>
      </c>
      <c r="Y324" s="23">
        <f t="shared" si="10"/>
        <v>24.271588000000001</v>
      </c>
    </row>
    <row r="325" spans="24:25" x14ac:dyDescent="0.25">
      <c r="X325" s="21">
        <f t="shared" si="11"/>
        <v>8613</v>
      </c>
      <c r="Y325" s="23">
        <f t="shared" si="10"/>
        <v>24.343354000000001</v>
      </c>
    </row>
    <row r="326" spans="24:25" x14ac:dyDescent="0.25">
      <c r="X326" s="21">
        <f t="shared" si="11"/>
        <v>8640</v>
      </c>
      <c r="Y326" s="23">
        <f t="shared" ref="Y326:Y389" si="12">IF($K$24&gt;0,IF(X326&lt;$K$21,$K$20*X326,IF(X326&lt;$K$24,($K$22*X326)+$K$23,($K$25*X326)+$K$26)),IF(X326&lt;$K$21,$K$20*X326,($K$22*X326)+$K$23))</f>
        <v>24.415120000000002</v>
      </c>
    </row>
    <row r="327" spans="24:25" x14ac:dyDescent="0.25">
      <c r="X327" s="21">
        <f t="shared" ref="X327:X390" si="13">X326+$AC$5</f>
        <v>8667</v>
      </c>
      <c r="Y327" s="23">
        <f t="shared" si="12"/>
        <v>24.486886000000002</v>
      </c>
    </row>
    <row r="328" spans="24:25" x14ac:dyDescent="0.25">
      <c r="X328" s="21">
        <f t="shared" si="13"/>
        <v>8694</v>
      </c>
      <c r="Y328" s="23">
        <f t="shared" si="12"/>
        <v>24.558652000000002</v>
      </c>
    </row>
    <row r="329" spans="24:25" x14ac:dyDescent="0.25">
      <c r="X329" s="21">
        <f t="shared" si="13"/>
        <v>8721</v>
      </c>
      <c r="Y329" s="23">
        <f t="shared" si="12"/>
        <v>24.630418000000002</v>
      </c>
    </row>
    <row r="330" spans="24:25" x14ac:dyDescent="0.25">
      <c r="X330" s="21">
        <f t="shared" si="13"/>
        <v>8748</v>
      </c>
      <c r="Y330" s="23">
        <f t="shared" si="12"/>
        <v>24.702184000000003</v>
      </c>
    </row>
    <row r="331" spans="24:25" x14ac:dyDescent="0.25">
      <c r="X331" s="21">
        <f t="shared" si="13"/>
        <v>8775</v>
      </c>
      <c r="Y331" s="23">
        <f t="shared" si="12"/>
        <v>24.773950000000003</v>
      </c>
    </row>
    <row r="332" spans="24:25" x14ac:dyDescent="0.25">
      <c r="X332" s="21">
        <f t="shared" si="13"/>
        <v>8802</v>
      </c>
      <c r="Y332" s="23">
        <f t="shared" si="12"/>
        <v>24.845715999999999</v>
      </c>
    </row>
    <row r="333" spans="24:25" x14ac:dyDescent="0.25">
      <c r="X333" s="21">
        <f t="shared" si="13"/>
        <v>8829</v>
      </c>
      <c r="Y333" s="23">
        <f t="shared" si="12"/>
        <v>24.917482</v>
      </c>
    </row>
    <row r="334" spans="24:25" x14ac:dyDescent="0.25">
      <c r="X334" s="21">
        <f t="shared" si="13"/>
        <v>8856</v>
      </c>
      <c r="Y334" s="23">
        <f t="shared" si="12"/>
        <v>24.989248</v>
      </c>
    </row>
    <row r="335" spans="24:25" x14ac:dyDescent="0.25">
      <c r="X335" s="21">
        <f t="shared" si="13"/>
        <v>8883</v>
      </c>
      <c r="Y335" s="23">
        <f t="shared" si="12"/>
        <v>25.061014</v>
      </c>
    </row>
    <row r="336" spans="24:25" x14ac:dyDescent="0.25">
      <c r="X336" s="21">
        <f t="shared" si="13"/>
        <v>8910</v>
      </c>
      <c r="Y336" s="23">
        <f t="shared" si="12"/>
        <v>25.13278</v>
      </c>
    </row>
    <row r="337" spans="24:25" x14ac:dyDescent="0.25">
      <c r="X337" s="21">
        <f t="shared" si="13"/>
        <v>8937</v>
      </c>
      <c r="Y337" s="23">
        <f t="shared" si="12"/>
        <v>25.204546000000001</v>
      </c>
    </row>
    <row r="338" spans="24:25" x14ac:dyDescent="0.25">
      <c r="X338" s="21">
        <f t="shared" si="13"/>
        <v>8964</v>
      </c>
      <c r="Y338" s="23">
        <f t="shared" si="12"/>
        <v>25.276312000000001</v>
      </c>
    </row>
    <row r="339" spans="24:25" x14ac:dyDescent="0.25">
      <c r="X339" s="21">
        <f t="shared" si="13"/>
        <v>8991</v>
      </c>
      <c r="Y339" s="23">
        <f t="shared" si="12"/>
        <v>25.348078000000001</v>
      </c>
    </row>
    <row r="340" spans="24:25" x14ac:dyDescent="0.25">
      <c r="X340" s="21">
        <f t="shared" si="13"/>
        <v>9018</v>
      </c>
      <c r="Y340" s="23">
        <f t="shared" si="12"/>
        <v>25.419844000000001</v>
      </c>
    </row>
    <row r="341" spans="24:25" x14ac:dyDescent="0.25">
      <c r="X341" s="21">
        <f t="shared" si="13"/>
        <v>9045</v>
      </c>
      <c r="Y341" s="23">
        <f t="shared" si="12"/>
        <v>25.491610000000001</v>
      </c>
    </row>
    <row r="342" spans="24:25" x14ac:dyDescent="0.25">
      <c r="X342" s="21">
        <f t="shared" si="13"/>
        <v>9072</v>
      </c>
      <c r="Y342" s="23">
        <f t="shared" si="12"/>
        <v>25.563376000000002</v>
      </c>
    </row>
    <row r="343" spans="24:25" x14ac:dyDescent="0.25">
      <c r="X343" s="21">
        <f t="shared" si="13"/>
        <v>9099</v>
      </c>
      <c r="Y343" s="23">
        <f t="shared" si="12"/>
        <v>25.635142000000002</v>
      </c>
    </row>
    <row r="344" spans="24:25" x14ac:dyDescent="0.25">
      <c r="X344" s="21">
        <f t="shared" si="13"/>
        <v>9126</v>
      </c>
      <c r="Y344" s="23">
        <f t="shared" si="12"/>
        <v>25.706908000000002</v>
      </c>
    </row>
    <row r="345" spans="24:25" x14ac:dyDescent="0.25">
      <c r="X345" s="21">
        <f t="shared" si="13"/>
        <v>9153</v>
      </c>
      <c r="Y345" s="23">
        <f t="shared" si="12"/>
        <v>25.778674000000002</v>
      </c>
    </row>
    <row r="346" spans="24:25" x14ac:dyDescent="0.25">
      <c r="X346" s="21">
        <f t="shared" si="13"/>
        <v>9180</v>
      </c>
      <c r="Y346" s="23">
        <f t="shared" si="12"/>
        <v>25.850440000000003</v>
      </c>
    </row>
    <row r="347" spans="24:25" x14ac:dyDescent="0.25">
      <c r="X347" s="21">
        <f t="shared" si="13"/>
        <v>9207</v>
      </c>
      <c r="Y347" s="23">
        <f t="shared" si="12"/>
        <v>25.922206000000003</v>
      </c>
    </row>
    <row r="348" spans="24:25" x14ac:dyDescent="0.25">
      <c r="X348" s="21">
        <f t="shared" si="13"/>
        <v>9234</v>
      </c>
      <c r="Y348" s="23">
        <f t="shared" si="12"/>
        <v>25.993972000000003</v>
      </c>
    </row>
    <row r="349" spans="24:25" x14ac:dyDescent="0.25">
      <c r="X349" s="21">
        <f t="shared" si="13"/>
        <v>9261</v>
      </c>
      <c r="Y349" s="23">
        <f t="shared" si="12"/>
        <v>26.065738</v>
      </c>
    </row>
    <row r="350" spans="24:25" x14ac:dyDescent="0.25">
      <c r="X350" s="21">
        <f t="shared" si="13"/>
        <v>9288</v>
      </c>
      <c r="Y350" s="23">
        <f t="shared" si="12"/>
        <v>26.137504</v>
      </c>
    </row>
    <row r="351" spans="24:25" x14ac:dyDescent="0.25">
      <c r="X351" s="21">
        <f t="shared" si="13"/>
        <v>9315</v>
      </c>
      <c r="Y351" s="23">
        <f t="shared" si="12"/>
        <v>26.20927</v>
      </c>
    </row>
    <row r="352" spans="24:25" x14ac:dyDescent="0.25">
      <c r="X352" s="21">
        <f t="shared" si="13"/>
        <v>9342</v>
      </c>
      <c r="Y352" s="23">
        <f t="shared" si="12"/>
        <v>26.281036</v>
      </c>
    </row>
    <row r="353" spans="24:25" x14ac:dyDescent="0.25">
      <c r="X353" s="21">
        <f t="shared" si="13"/>
        <v>9369</v>
      </c>
      <c r="Y353" s="23">
        <f t="shared" si="12"/>
        <v>26.352802000000001</v>
      </c>
    </row>
    <row r="354" spans="24:25" x14ac:dyDescent="0.25">
      <c r="X354" s="21">
        <f t="shared" si="13"/>
        <v>9396</v>
      </c>
      <c r="Y354" s="23">
        <f t="shared" si="12"/>
        <v>26.424568000000001</v>
      </c>
    </row>
    <row r="355" spans="24:25" x14ac:dyDescent="0.25">
      <c r="X355" s="21">
        <f t="shared" si="13"/>
        <v>9423</v>
      </c>
      <c r="Y355" s="23">
        <f t="shared" si="12"/>
        <v>26.496334000000001</v>
      </c>
    </row>
    <row r="356" spans="24:25" x14ac:dyDescent="0.25">
      <c r="X356" s="21">
        <f t="shared" si="13"/>
        <v>9450</v>
      </c>
      <c r="Y356" s="23">
        <f t="shared" si="12"/>
        <v>26.568100000000001</v>
      </c>
    </row>
    <row r="357" spans="24:25" x14ac:dyDescent="0.25">
      <c r="X357" s="21">
        <f t="shared" si="13"/>
        <v>9477</v>
      </c>
      <c r="Y357" s="23">
        <f t="shared" si="12"/>
        <v>26.639866000000001</v>
      </c>
    </row>
    <row r="358" spans="24:25" x14ac:dyDescent="0.25">
      <c r="X358" s="21">
        <f t="shared" si="13"/>
        <v>9504</v>
      </c>
      <c r="Y358" s="23">
        <f t="shared" si="12"/>
        <v>26.711632000000002</v>
      </c>
    </row>
    <row r="359" spans="24:25" x14ac:dyDescent="0.25">
      <c r="X359" s="21">
        <f t="shared" si="13"/>
        <v>9531</v>
      </c>
      <c r="Y359" s="23">
        <f t="shared" si="12"/>
        <v>26.783398000000002</v>
      </c>
    </row>
    <row r="360" spans="24:25" x14ac:dyDescent="0.25">
      <c r="X360" s="21">
        <f t="shared" si="13"/>
        <v>9558</v>
      </c>
      <c r="Y360" s="23">
        <f t="shared" si="12"/>
        <v>26.855164000000002</v>
      </c>
    </row>
    <row r="361" spans="24:25" x14ac:dyDescent="0.25">
      <c r="X361" s="21">
        <f t="shared" si="13"/>
        <v>9585</v>
      </c>
      <c r="Y361" s="23">
        <f t="shared" si="12"/>
        <v>26.926930000000002</v>
      </c>
    </row>
    <row r="362" spans="24:25" x14ac:dyDescent="0.25">
      <c r="X362" s="21">
        <f t="shared" si="13"/>
        <v>9612</v>
      </c>
      <c r="Y362" s="23">
        <f t="shared" si="12"/>
        <v>26.998696000000002</v>
      </c>
    </row>
    <row r="363" spans="24:25" x14ac:dyDescent="0.25">
      <c r="X363" s="21">
        <f t="shared" si="13"/>
        <v>9639</v>
      </c>
      <c r="Y363" s="23">
        <f t="shared" si="12"/>
        <v>27.070462000000003</v>
      </c>
    </row>
    <row r="364" spans="24:25" x14ac:dyDescent="0.25">
      <c r="X364" s="21">
        <f t="shared" si="13"/>
        <v>9666</v>
      </c>
      <c r="Y364" s="23">
        <f t="shared" si="12"/>
        <v>27.142228000000003</v>
      </c>
    </row>
    <row r="365" spans="24:25" x14ac:dyDescent="0.25">
      <c r="X365" s="21">
        <f t="shared" si="13"/>
        <v>9693</v>
      </c>
      <c r="Y365" s="23">
        <f t="shared" si="12"/>
        <v>27.213994</v>
      </c>
    </row>
    <row r="366" spans="24:25" x14ac:dyDescent="0.25">
      <c r="X366" s="21">
        <f t="shared" si="13"/>
        <v>9720</v>
      </c>
      <c r="Y366" s="23">
        <f t="shared" si="12"/>
        <v>27.28576</v>
      </c>
    </row>
    <row r="367" spans="24:25" x14ac:dyDescent="0.25">
      <c r="X367" s="21">
        <f t="shared" si="13"/>
        <v>9747</v>
      </c>
      <c r="Y367" s="23">
        <f t="shared" si="12"/>
        <v>27.357526</v>
      </c>
    </row>
    <row r="368" spans="24:25" x14ac:dyDescent="0.25">
      <c r="X368" s="21">
        <f t="shared" si="13"/>
        <v>9774</v>
      </c>
      <c r="Y368" s="23">
        <f t="shared" si="12"/>
        <v>27.429292</v>
      </c>
    </row>
    <row r="369" spans="24:25" x14ac:dyDescent="0.25">
      <c r="X369" s="21">
        <f t="shared" si="13"/>
        <v>9801</v>
      </c>
      <c r="Y369" s="23">
        <f t="shared" si="12"/>
        <v>27.501058</v>
      </c>
    </row>
    <row r="370" spans="24:25" x14ac:dyDescent="0.25">
      <c r="X370" s="21">
        <f t="shared" si="13"/>
        <v>9828</v>
      </c>
      <c r="Y370" s="23">
        <f t="shared" si="12"/>
        <v>27.572824000000001</v>
      </c>
    </row>
    <row r="371" spans="24:25" x14ac:dyDescent="0.25">
      <c r="X371" s="21">
        <f t="shared" si="13"/>
        <v>9855</v>
      </c>
      <c r="Y371" s="23">
        <f t="shared" si="12"/>
        <v>27.644590000000001</v>
      </c>
    </row>
    <row r="372" spans="24:25" x14ac:dyDescent="0.25">
      <c r="X372" s="21">
        <f t="shared" si="13"/>
        <v>9882</v>
      </c>
      <c r="Y372" s="23">
        <f t="shared" si="12"/>
        <v>27.716356000000001</v>
      </c>
    </row>
    <row r="373" spans="24:25" x14ac:dyDescent="0.25">
      <c r="X373" s="21">
        <f t="shared" si="13"/>
        <v>9909</v>
      </c>
      <c r="Y373" s="23">
        <f t="shared" si="12"/>
        <v>27.788122000000001</v>
      </c>
    </row>
    <row r="374" spans="24:25" x14ac:dyDescent="0.25">
      <c r="X374" s="21">
        <f t="shared" si="13"/>
        <v>9936</v>
      </c>
      <c r="Y374" s="23">
        <f t="shared" si="12"/>
        <v>27.859888000000002</v>
      </c>
    </row>
    <row r="375" spans="24:25" x14ac:dyDescent="0.25">
      <c r="X375" s="21">
        <f t="shared" si="13"/>
        <v>9963</v>
      </c>
      <c r="Y375" s="23">
        <f t="shared" si="12"/>
        <v>27.931654000000002</v>
      </c>
    </row>
    <row r="376" spans="24:25" x14ac:dyDescent="0.25">
      <c r="X376" s="21">
        <f t="shared" si="13"/>
        <v>9990</v>
      </c>
      <c r="Y376" s="23">
        <f t="shared" si="12"/>
        <v>28.003420000000002</v>
      </c>
    </row>
    <row r="377" spans="24:25" x14ac:dyDescent="0.25">
      <c r="X377" s="21">
        <f t="shared" si="13"/>
        <v>10017</v>
      </c>
      <c r="Y377" s="23">
        <f t="shared" si="12"/>
        <v>28.075186000000002</v>
      </c>
    </row>
    <row r="378" spans="24:25" x14ac:dyDescent="0.25">
      <c r="X378" s="21">
        <f t="shared" si="13"/>
        <v>10044</v>
      </c>
      <c r="Y378" s="23">
        <f t="shared" si="12"/>
        <v>28.146952000000002</v>
      </c>
    </row>
    <row r="379" spans="24:25" x14ac:dyDescent="0.25">
      <c r="X379" s="21">
        <f t="shared" si="13"/>
        <v>10071</v>
      </c>
      <c r="Y379" s="23">
        <f t="shared" si="12"/>
        <v>28.218718000000003</v>
      </c>
    </row>
    <row r="380" spans="24:25" x14ac:dyDescent="0.25">
      <c r="X380" s="21">
        <f t="shared" si="13"/>
        <v>10098</v>
      </c>
      <c r="Y380" s="23">
        <f t="shared" si="12"/>
        <v>28.290484000000003</v>
      </c>
    </row>
    <row r="381" spans="24:25" x14ac:dyDescent="0.25">
      <c r="X381" s="21">
        <f t="shared" si="13"/>
        <v>10125</v>
      </c>
      <c r="Y381" s="23">
        <f t="shared" si="12"/>
        <v>28.362250000000003</v>
      </c>
    </row>
    <row r="382" spans="24:25" x14ac:dyDescent="0.25">
      <c r="X382" s="21">
        <f t="shared" si="13"/>
        <v>10152</v>
      </c>
      <c r="Y382" s="23">
        <f t="shared" si="12"/>
        <v>28.434016</v>
      </c>
    </row>
    <row r="383" spans="24:25" x14ac:dyDescent="0.25">
      <c r="X383" s="21">
        <f t="shared" si="13"/>
        <v>10179</v>
      </c>
      <c r="Y383" s="23">
        <f t="shared" si="12"/>
        <v>28.505782</v>
      </c>
    </row>
    <row r="384" spans="24:25" x14ac:dyDescent="0.25">
      <c r="X384" s="21">
        <f t="shared" si="13"/>
        <v>10206</v>
      </c>
      <c r="Y384" s="23">
        <f t="shared" si="12"/>
        <v>28.577548</v>
      </c>
    </row>
    <row r="385" spans="24:25" x14ac:dyDescent="0.25">
      <c r="X385" s="21">
        <f t="shared" si="13"/>
        <v>10233</v>
      </c>
      <c r="Y385" s="23">
        <f t="shared" si="12"/>
        <v>28.649314</v>
      </c>
    </row>
    <row r="386" spans="24:25" x14ac:dyDescent="0.25">
      <c r="X386" s="21">
        <f t="shared" si="13"/>
        <v>10260</v>
      </c>
      <c r="Y386" s="23">
        <f t="shared" si="12"/>
        <v>28.721080000000001</v>
      </c>
    </row>
    <row r="387" spans="24:25" x14ac:dyDescent="0.25">
      <c r="X387" s="21">
        <f t="shared" si="13"/>
        <v>10287</v>
      </c>
      <c r="Y387" s="23">
        <f t="shared" si="12"/>
        <v>28.792846000000001</v>
      </c>
    </row>
    <row r="388" spans="24:25" x14ac:dyDescent="0.25">
      <c r="X388" s="21">
        <f t="shared" si="13"/>
        <v>10314</v>
      </c>
      <c r="Y388" s="23">
        <f t="shared" si="12"/>
        <v>28.864612000000001</v>
      </c>
    </row>
    <row r="389" spans="24:25" x14ac:dyDescent="0.25">
      <c r="X389" s="21">
        <f t="shared" si="13"/>
        <v>10341</v>
      </c>
      <c r="Y389" s="23">
        <f t="shared" si="12"/>
        <v>28.936378000000001</v>
      </c>
    </row>
    <row r="390" spans="24:25" x14ac:dyDescent="0.25">
      <c r="X390" s="21">
        <f t="shared" si="13"/>
        <v>10368</v>
      </c>
      <c r="Y390" s="23">
        <f t="shared" ref="Y390:Y453" si="14">IF($K$24&gt;0,IF(X390&lt;$K$21,$K$20*X390,IF(X390&lt;$K$24,($K$22*X390)+$K$23,($K$25*X390)+$K$26)),IF(X390&lt;$K$21,$K$20*X390,($K$22*X390)+$K$23))</f>
        <v>29.008144000000001</v>
      </c>
    </row>
    <row r="391" spans="24:25" x14ac:dyDescent="0.25">
      <c r="X391" s="21">
        <f t="shared" ref="X391:X454" si="15">X390+$AC$5</f>
        <v>10395</v>
      </c>
      <c r="Y391" s="23">
        <f t="shared" si="14"/>
        <v>29.079910000000002</v>
      </c>
    </row>
    <row r="392" spans="24:25" x14ac:dyDescent="0.25">
      <c r="X392" s="21">
        <f t="shared" si="15"/>
        <v>10422</v>
      </c>
      <c r="Y392" s="23">
        <f t="shared" si="14"/>
        <v>29.151676000000002</v>
      </c>
    </row>
    <row r="393" spans="24:25" x14ac:dyDescent="0.25">
      <c r="X393" s="21">
        <f t="shared" si="15"/>
        <v>10449</v>
      </c>
      <c r="Y393" s="23">
        <f t="shared" si="14"/>
        <v>29.223442000000002</v>
      </c>
    </row>
    <row r="394" spans="24:25" x14ac:dyDescent="0.25">
      <c r="X394" s="21">
        <f t="shared" si="15"/>
        <v>10476</v>
      </c>
      <c r="Y394" s="23">
        <f t="shared" si="14"/>
        <v>29.295208000000002</v>
      </c>
    </row>
    <row r="395" spans="24:25" x14ac:dyDescent="0.25">
      <c r="X395" s="21">
        <f t="shared" si="15"/>
        <v>10503</v>
      </c>
      <c r="Y395" s="23">
        <f t="shared" si="14"/>
        <v>29.366974000000003</v>
      </c>
    </row>
    <row r="396" spans="24:25" x14ac:dyDescent="0.25">
      <c r="X396" s="21">
        <f t="shared" si="15"/>
        <v>10530</v>
      </c>
      <c r="Y396" s="23">
        <f t="shared" si="14"/>
        <v>29.438740000000003</v>
      </c>
    </row>
    <row r="397" spans="24:25" x14ac:dyDescent="0.25">
      <c r="X397" s="21">
        <f t="shared" si="15"/>
        <v>10557</v>
      </c>
      <c r="Y397" s="23">
        <f t="shared" si="14"/>
        <v>29.510506000000003</v>
      </c>
    </row>
    <row r="398" spans="24:25" x14ac:dyDescent="0.25">
      <c r="X398" s="21">
        <f t="shared" si="15"/>
        <v>10584</v>
      </c>
      <c r="Y398" s="23">
        <f t="shared" si="14"/>
        <v>29.582272000000003</v>
      </c>
    </row>
    <row r="399" spans="24:25" x14ac:dyDescent="0.25">
      <c r="X399" s="21">
        <f t="shared" si="15"/>
        <v>10611</v>
      </c>
      <c r="Y399" s="23">
        <f t="shared" si="14"/>
        <v>29.654038</v>
      </c>
    </row>
    <row r="400" spans="24:25" x14ac:dyDescent="0.25">
      <c r="X400" s="21">
        <f t="shared" si="15"/>
        <v>10638</v>
      </c>
      <c r="Y400" s="23">
        <f t="shared" si="14"/>
        <v>29.725804</v>
      </c>
    </row>
    <row r="401" spans="24:25" x14ac:dyDescent="0.25">
      <c r="X401" s="21">
        <f t="shared" si="15"/>
        <v>10665</v>
      </c>
      <c r="Y401" s="23">
        <f t="shared" si="14"/>
        <v>29.79757</v>
      </c>
    </row>
    <row r="402" spans="24:25" x14ac:dyDescent="0.25">
      <c r="X402" s="21">
        <f t="shared" si="15"/>
        <v>10692</v>
      </c>
      <c r="Y402" s="23">
        <f t="shared" si="14"/>
        <v>29.869336000000001</v>
      </c>
    </row>
    <row r="403" spans="24:25" x14ac:dyDescent="0.25">
      <c r="X403" s="21">
        <f t="shared" si="15"/>
        <v>10719</v>
      </c>
      <c r="Y403" s="23">
        <f t="shared" si="14"/>
        <v>29.941102000000001</v>
      </c>
    </row>
    <row r="404" spans="24:25" x14ac:dyDescent="0.25">
      <c r="X404" s="21">
        <f t="shared" si="15"/>
        <v>10746</v>
      </c>
      <c r="Y404" s="23">
        <f t="shared" si="14"/>
        <v>30.012868000000001</v>
      </c>
    </row>
    <row r="405" spans="24:25" x14ac:dyDescent="0.25">
      <c r="X405" s="21">
        <f t="shared" si="15"/>
        <v>10773</v>
      </c>
      <c r="Y405" s="23">
        <f t="shared" si="14"/>
        <v>30.084634000000001</v>
      </c>
    </row>
    <row r="406" spans="24:25" x14ac:dyDescent="0.25">
      <c r="X406" s="21">
        <f t="shared" si="15"/>
        <v>10800</v>
      </c>
      <c r="Y406" s="23">
        <f t="shared" si="14"/>
        <v>30.156400000000001</v>
      </c>
    </row>
    <row r="407" spans="24:25" x14ac:dyDescent="0.25">
      <c r="X407" s="21">
        <f t="shared" si="15"/>
        <v>10827</v>
      </c>
      <c r="Y407" s="23">
        <f t="shared" si="14"/>
        <v>30.228166000000002</v>
      </c>
    </row>
    <row r="408" spans="24:25" x14ac:dyDescent="0.25">
      <c r="X408" s="21">
        <f t="shared" si="15"/>
        <v>10854</v>
      </c>
      <c r="Y408" s="23">
        <f t="shared" si="14"/>
        <v>30.299932000000002</v>
      </c>
    </row>
    <row r="409" spans="24:25" x14ac:dyDescent="0.25">
      <c r="X409" s="21">
        <f t="shared" si="15"/>
        <v>10881</v>
      </c>
      <c r="Y409" s="23">
        <f t="shared" si="14"/>
        <v>30.371698000000002</v>
      </c>
    </row>
    <row r="410" spans="24:25" x14ac:dyDescent="0.25">
      <c r="X410" s="21">
        <f t="shared" si="15"/>
        <v>10908</v>
      </c>
      <c r="Y410" s="23">
        <f t="shared" si="14"/>
        <v>30.443464000000002</v>
      </c>
    </row>
    <row r="411" spans="24:25" x14ac:dyDescent="0.25">
      <c r="X411" s="21">
        <f t="shared" si="15"/>
        <v>10935</v>
      </c>
      <c r="Y411" s="23">
        <f t="shared" si="14"/>
        <v>30.515230000000003</v>
      </c>
    </row>
    <row r="412" spans="24:25" x14ac:dyDescent="0.25">
      <c r="X412" s="21">
        <f t="shared" si="15"/>
        <v>10962</v>
      </c>
      <c r="Y412" s="23">
        <f t="shared" si="14"/>
        <v>30.586996000000003</v>
      </c>
    </row>
    <row r="413" spans="24:25" x14ac:dyDescent="0.25">
      <c r="X413" s="21">
        <f t="shared" si="15"/>
        <v>10989</v>
      </c>
      <c r="Y413" s="23">
        <f t="shared" si="14"/>
        <v>30.658762000000003</v>
      </c>
    </row>
    <row r="414" spans="24:25" x14ac:dyDescent="0.25">
      <c r="X414" s="21">
        <f t="shared" si="15"/>
        <v>11016</v>
      </c>
      <c r="Y414" s="23">
        <f t="shared" si="14"/>
        <v>30.730528000000003</v>
      </c>
    </row>
    <row r="415" spans="24:25" x14ac:dyDescent="0.25">
      <c r="X415" s="21">
        <f t="shared" si="15"/>
        <v>11043</v>
      </c>
      <c r="Y415" s="23">
        <f t="shared" si="14"/>
        <v>30.802294</v>
      </c>
    </row>
    <row r="416" spans="24:25" x14ac:dyDescent="0.25">
      <c r="X416" s="21">
        <f t="shared" si="15"/>
        <v>11070</v>
      </c>
      <c r="Y416" s="23">
        <f t="shared" si="14"/>
        <v>30.87406</v>
      </c>
    </row>
    <row r="417" spans="24:25" x14ac:dyDescent="0.25">
      <c r="X417" s="21">
        <f t="shared" si="15"/>
        <v>11097</v>
      </c>
      <c r="Y417" s="23">
        <f t="shared" si="14"/>
        <v>30.945826</v>
      </c>
    </row>
    <row r="418" spans="24:25" x14ac:dyDescent="0.25">
      <c r="X418" s="21">
        <f t="shared" si="15"/>
        <v>11124</v>
      </c>
      <c r="Y418" s="23">
        <f t="shared" si="14"/>
        <v>31.017592</v>
      </c>
    </row>
    <row r="419" spans="24:25" x14ac:dyDescent="0.25">
      <c r="X419" s="21">
        <f t="shared" si="15"/>
        <v>11151</v>
      </c>
      <c r="Y419" s="23">
        <f t="shared" si="14"/>
        <v>31.089358000000001</v>
      </c>
    </row>
    <row r="420" spans="24:25" x14ac:dyDescent="0.25">
      <c r="X420" s="21">
        <f t="shared" si="15"/>
        <v>11178</v>
      </c>
      <c r="Y420" s="23">
        <f t="shared" si="14"/>
        <v>31.161124000000001</v>
      </c>
    </row>
    <row r="421" spans="24:25" x14ac:dyDescent="0.25">
      <c r="X421" s="21">
        <f t="shared" si="15"/>
        <v>11205</v>
      </c>
      <c r="Y421" s="23">
        <f t="shared" si="14"/>
        <v>31.232890000000001</v>
      </c>
    </row>
    <row r="422" spans="24:25" x14ac:dyDescent="0.25">
      <c r="X422" s="21">
        <f t="shared" si="15"/>
        <v>11232</v>
      </c>
      <c r="Y422" s="23">
        <f t="shared" si="14"/>
        <v>31.304656000000001</v>
      </c>
    </row>
    <row r="423" spans="24:25" x14ac:dyDescent="0.25">
      <c r="X423" s="21">
        <f t="shared" si="15"/>
        <v>11259</v>
      </c>
      <c r="Y423" s="23">
        <f t="shared" si="14"/>
        <v>31.376422000000002</v>
      </c>
    </row>
    <row r="424" spans="24:25" x14ac:dyDescent="0.25">
      <c r="X424" s="21">
        <f t="shared" si="15"/>
        <v>11286</v>
      </c>
      <c r="Y424" s="23">
        <f t="shared" si="14"/>
        <v>31.448188000000002</v>
      </c>
    </row>
    <row r="425" spans="24:25" x14ac:dyDescent="0.25">
      <c r="X425" s="21">
        <f t="shared" si="15"/>
        <v>11313</v>
      </c>
      <c r="Y425" s="23">
        <f t="shared" si="14"/>
        <v>31.519954000000002</v>
      </c>
    </row>
    <row r="426" spans="24:25" x14ac:dyDescent="0.25">
      <c r="X426" s="21">
        <f t="shared" si="15"/>
        <v>11340</v>
      </c>
      <c r="Y426" s="23">
        <f t="shared" si="14"/>
        <v>31.591720000000002</v>
      </c>
    </row>
    <row r="427" spans="24:25" x14ac:dyDescent="0.25">
      <c r="X427" s="21">
        <f t="shared" si="15"/>
        <v>11367</v>
      </c>
      <c r="Y427" s="23">
        <f t="shared" si="14"/>
        <v>31.663486000000002</v>
      </c>
    </row>
    <row r="428" spans="24:25" x14ac:dyDescent="0.25">
      <c r="X428" s="21">
        <f t="shared" si="15"/>
        <v>11394</v>
      </c>
      <c r="Y428" s="23">
        <f t="shared" si="14"/>
        <v>31.735252000000003</v>
      </c>
    </row>
    <row r="429" spans="24:25" x14ac:dyDescent="0.25">
      <c r="X429" s="21">
        <f t="shared" si="15"/>
        <v>11421</v>
      </c>
      <c r="Y429" s="23">
        <f t="shared" si="14"/>
        <v>31.807018000000003</v>
      </c>
    </row>
    <row r="430" spans="24:25" x14ac:dyDescent="0.25">
      <c r="X430" s="21">
        <f t="shared" si="15"/>
        <v>11448</v>
      </c>
      <c r="Y430" s="23">
        <f t="shared" si="14"/>
        <v>31.878784000000003</v>
      </c>
    </row>
    <row r="431" spans="24:25" x14ac:dyDescent="0.25">
      <c r="X431" s="21">
        <f t="shared" si="15"/>
        <v>11475</v>
      </c>
      <c r="Y431" s="23">
        <f t="shared" si="14"/>
        <v>31.950550000000003</v>
      </c>
    </row>
    <row r="432" spans="24:25" x14ac:dyDescent="0.25">
      <c r="X432" s="21">
        <f t="shared" si="15"/>
        <v>11502</v>
      </c>
      <c r="Y432" s="23">
        <f t="shared" si="14"/>
        <v>32.022316000000004</v>
      </c>
    </row>
    <row r="433" spans="24:25" x14ac:dyDescent="0.25">
      <c r="X433" s="21">
        <f t="shared" si="15"/>
        <v>11529</v>
      </c>
      <c r="Y433" s="23">
        <f t="shared" si="14"/>
        <v>32.094082</v>
      </c>
    </row>
    <row r="434" spans="24:25" x14ac:dyDescent="0.25">
      <c r="X434" s="21">
        <f t="shared" si="15"/>
        <v>11556</v>
      </c>
      <c r="Y434" s="23">
        <f t="shared" si="14"/>
        <v>32.165848000000004</v>
      </c>
    </row>
    <row r="435" spans="24:25" x14ac:dyDescent="0.25">
      <c r="X435" s="21">
        <f t="shared" si="15"/>
        <v>11583</v>
      </c>
      <c r="Y435" s="23">
        <f t="shared" si="14"/>
        <v>32.237614000000001</v>
      </c>
    </row>
    <row r="436" spans="24:25" x14ac:dyDescent="0.25">
      <c r="X436" s="21">
        <f t="shared" si="15"/>
        <v>11610</v>
      </c>
      <c r="Y436" s="23">
        <f t="shared" si="14"/>
        <v>32.309380000000004</v>
      </c>
    </row>
    <row r="437" spans="24:25" x14ac:dyDescent="0.25">
      <c r="X437" s="21">
        <f t="shared" si="15"/>
        <v>11637</v>
      </c>
      <c r="Y437" s="23">
        <f t="shared" si="14"/>
        <v>32.381146000000001</v>
      </c>
    </row>
    <row r="438" spans="24:25" x14ac:dyDescent="0.25">
      <c r="X438" s="21">
        <f t="shared" si="15"/>
        <v>11664</v>
      </c>
      <c r="Y438" s="23">
        <f t="shared" si="14"/>
        <v>32.452912000000005</v>
      </c>
    </row>
    <row r="439" spans="24:25" x14ac:dyDescent="0.25">
      <c r="X439" s="21">
        <f t="shared" si="15"/>
        <v>11691</v>
      </c>
      <c r="Y439" s="23">
        <f t="shared" si="14"/>
        <v>32.524678000000002</v>
      </c>
    </row>
    <row r="440" spans="24:25" x14ac:dyDescent="0.25">
      <c r="X440" s="21">
        <f t="shared" si="15"/>
        <v>11718</v>
      </c>
      <c r="Y440" s="23">
        <f t="shared" si="14"/>
        <v>32.596444000000005</v>
      </c>
    </row>
    <row r="441" spans="24:25" x14ac:dyDescent="0.25">
      <c r="X441" s="21">
        <f t="shared" si="15"/>
        <v>11745</v>
      </c>
      <c r="Y441" s="23">
        <f t="shared" si="14"/>
        <v>32.668210000000002</v>
      </c>
    </row>
    <row r="442" spans="24:25" x14ac:dyDescent="0.25">
      <c r="X442" s="21">
        <f t="shared" si="15"/>
        <v>11772</v>
      </c>
      <c r="Y442" s="23">
        <f t="shared" si="14"/>
        <v>32.739976000000006</v>
      </c>
    </row>
    <row r="443" spans="24:25" x14ac:dyDescent="0.25">
      <c r="X443" s="21">
        <f t="shared" si="15"/>
        <v>11799</v>
      </c>
      <c r="Y443" s="23">
        <f t="shared" si="14"/>
        <v>32.811742000000002</v>
      </c>
    </row>
    <row r="444" spans="24:25" x14ac:dyDescent="0.25">
      <c r="X444" s="21">
        <f t="shared" si="15"/>
        <v>11826</v>
      </c>
      <c r="Y444" s="23">
        <f t="shared" si="14"/>
        <v>32.883508000000006</v>
      </c>
    </row>
    <row r="445" spans="24:25" x14ac:dyDescent="0.25">
      <c r="X445" s="21">
        <f t="shared" si="15"/>
        <v>11853</v>
      </c>
      <c r="Y445" s="23">
        <f t="shared" si="14"/>
        <v>32.955274000000003</v>
      </c>
    </row>
    <row r="446" spans="24:25" x14ac:dyDescent="0.25">
      <c r="X446" s="21">
        <f t="shared" si="15"/>
        <v>11880</v>
      </c>
      <c r="Y446" s="23">
        <f t="shared" si="14"/>
        <v>33.027040000000007</v>
      </c>
    </row>
    <row r="447" spans="24:25" x14ac:dyDescent="0.25">
      <c r="X447" s="21">
        <f t="shared" si="15"/>
        <v>11907</v>
      </c>
      <c r="Y447" s="23">
        <f t="shared" si="14"/>
        <v>33.098806000000003</v>
      </c>
    </row>
    <row r="448" spans="24:25" x14ac:dyDescent="0.25">
      <c r="X448" s="21">
        <f t="shared" si="15"/>
        <v>11934</v>
      </c>
      <c r="Y448" s="23">
        <f t="shared" si="14"/>
        <v>33.170572000000007</v>
      </c>
    </row>
    <row r="449" spans="24:25" x14ac:dyDescent="0.25">
      <c r="X449" s="21">
        <f t="shared" si="15"/>
        <v>11961</v>
      </c>
      <c r="Y449" s="23">
        <f t="shared" si="14"/>
        <v>33.242338000000004</v>
      </c>
    </row>
    <row r="450" spans="24:25" x14ac:dyDescent="0.25">
      <c r="X450" s="21">
        <f t="shared" si="15"/>
        <v>11988</v>
      </c>
      <c r="Y450" s="23">
        <f t="shared" si="14"/>
        <v>33.314104</v>
      </c>
    </row>
    <row r="451" spans="24:25" x14ac:dyDescent="0.25">
      <c r="X451" s="21">
        <f t="shared" si="15"/>
        <v>12015</v>
      </c>
      <c r="Y451" s="23">
        <f t="shared" si="14"/>
        <v>33.385870000000004</v>
      </c>
    </row>
    <row r="452" spans="24:25" x14ac:dyDescent="0.25">
      <c r="X452" s="21">
        <f t="shared" si="15"/>
        <v>12042</v>
      </c>
      <c r="Y452" s="23">
        <f t="shared" si="14"/>
        <v>33.457636000000008</v>
      </c>
    </row>
    <row r="453" spans="24:25" x14ac:dyDescent="0.25">
      <c r="X453" s="21">
        <f t="shared" si="15"/>
        <v>12069</v>
      </c>
      <c r="Y453" s="23">
        <f t="shared" si="14"/>
        <v>33.529402000000005</v>
      </c>
    </row>
    <row r="454" spans="24:25" x14ac:dyDescent="0.25">
      <c r="X454" s="21">
        <f t="shared" si="15"/>
        <v>12096</v>
      </c>
      <c r="Y454" s="23">
        <f t="shared" ref="Y454:Y506" si="16">IF($K$24&gt;0,IF(X454&lt;$K$21,$K$20*X454,IF(X454&lt;$K$24,($K$22*X454)+$K$23,($K$25*X454)+$K$26)),IF(X454&lt;$K$21,$K$20*X454,($K$22*X454)+$K$23))</f>
        <v>33.601168000000008</v>
      </c>
    </row>
    <row r="455" spans="24:25" x14ac:dyDescent="0.25">
      <c r="X455" s="21">
        <f t="shared" ref="X455:X506" si="17">X454+$AC$5</f>
        <v>12123</v>
      </c>
      <c r="Y455" s="23">
        <f t="shared" si="16"/>
        <v>33.672934000000005</v>
      </c>
    </row>
    <row r="456" spans="24:25" x14ac:dyDescent="0.25">
      <c r="X456" s="21">
        <f t="shared" si="17"/>
        <v>12150</v>
      </c>
      <c r="Y456" s="23">
        <f t="shared" si="16"/>
        <v>33.744700000000009</v>
      </c>
    </row>
    <row r="457" spans="24:25" x14ac:dyDescent="0.25">
      <c r="X457" s="21">
        <f t="shared" si="17"/>
        <v>12177</v>
      </c>
      <c r="Y457" s="23">
        <f t="shared" si="16"/>
        <v>33.816466000000005</v>
      </c>
    </row>
    <row r="458" spans="24:25" x14ac:dyDescent="0.25">
      <c r="X458" s="21">
        <f t="shared" si="17"/>
        <v>12204</v>
      </c>
      <c r="Y458" s="23">
        <f t="shared" si="16"/>
        <v>33.888232000000002</v>
      </c>
    </row>
    <row r="459" spans="24:25" x14ac:dyDescent="0.25">
      <c r="X459" s="21">
        <f t="shared" si="17"/>
        <v>12231</v>
      </c>
      <c r="Y459" s="23">
        <f t="shared" si="16"/>
        <v>33.959998000000006</v>
      </c>
    </row>
    <row r="460" spans="24:25" x14ac:dyDescent="0.25">
      <c r="X460" s="21">
        <f t="shared" si="17"/>
        <v>12258</v>
      </c>
      <c r="Y460" s="23">
        <f t="shared" si="16"/>
        <v>34.031764000000003</v>
      </c>
    </row>
    <row r="461" spans="24:25" x14ac:dyDescent="0.25">
      <c r="X461" s="21">
        <f t="shared" si="17"/>
        <v>12285</v>
      </c>
      <c r="Y461" s="23">
        <f t="shared" si="16"/>
        <v>34.103530000000006</v>
      </c>
    </row>
    <row r="462" spans="24:25" x14ac:dyDescent="0.25">
      <c r="X462" s="21">
        <f t="shared" si="17"/>
        <v>12312</v>
      </c>
      <c r="Y462" s="23">
        <f t="shared" si="16"/>
        <v>34.175296000000003</v>
      </c>
    </row>
    <row r="463" spans="24:25" x14ac:dyDescent="0.25">
      <c r="X463" s="21">
        <f t="shared" si="17"/>
        <v>12339</v>
      </c>
      <c r="Y463" s="23">
        <f t="shared" si="16"/>
        <v>34.247062000000007</v>
      </c>
    </row>
    <row r="464" spans="24:25" x14ac:dyDescent="0.25">
      <c r="X464" s="21">
        <f t="shared" si="17"/>
        <v>12366</v>
      </c>
      <c r="Y464" s="23">
        <f t="shared" si="16"/>
        <v>34.318828000000003</v>
      </c>
    </row>
    <row r="465" spans="24:25" x14ac:dyDescent="0.25">
      <c r="X465" s="21">
        <f t="shared" si="17"/>
        <v>12393</v>
      </c>
      <c r="Y465" s="23">
        <f t="shared" si="16"/>
        <v>34.390594000000007</v>
      </c>
    </row>
    <row r="466" spans="24:25" x14ac:dyDescent="0.25">
      <c r="X466" s="21">
        <f t="shared" si="17"/>
        <v>12420</v>
      </c>
      <c r="Y466" s="23">
        <f t="shared" si="16"/>
        <v>34.462360000000004</v>
      </c>
    </row>
    <row r="467" spans="24:25" x14ac:dyDescent="0.25">
      <c r="X467" s="21">
        <f t="shared" si="17"/>
        <v>12447</v>
      </c>
      <c r="Y467" s="23">
        <f t="shared" si="16"/>
        <v>34.534126000000008</v>
      </c>
    </row>
    <row r="468" spans="24:25" x14ac:dyDescent="0.25">
      <c r="X468" s="21">
        <f t="shared" si="17"/>
        <v>12474</v>
      </c>
      <c r="Y468" s="23">
        <f t="shared" si="16"/>
        <v>34.605892000000004</v>
      </c>
    </row>
    <row r="469" spans="24:25" x14ac:dyDescent="0.25">
      <c r="X469" s="21">
        <f t="shared" si="17"/>
        <v>12501</v>
      </c>
      <c r="Y469" s="23">
        <f t="shared" si="16"/>
        <v>34.677658000000008</v>
      </c>
    </row>
    <row r="470" spans="24:25" x14ac:dyDescent="0.25">
      <c r="X470" s="21">
        <f t="shared" si="17"/>
        <v>12528</v>
      </c>
      <c r="Y470" s="23">
        <f t="shared" si="16"/>
        <v>34.749424000000005</v>
      </c>
    </row>
    <row r="471" spans="24:25" x14ac:dyDescent="0.25">
      <c r="X471" s="21">
        <f t="shared" si="17"/>
        <v>12555</v>
      </c>
      <c r="Y471" s="23">
        <f t="shared" si="16"/>
        <v>34.821190000000009</v>
      </c>
    </row>
    <row r="472" spans="24:25" x14ac:dyDescent="0.25">
      <c r="X472" s="21">
        <f t="shared" si="17"/>
        <v>12582</v>
      </c>
      <c r="Y472" s="23">
        <f t="shared" si="16"/>
        <v>34.892956000000005</v>
      </c>
    </row>
    <row r="473" spans="24:25" x14ac:dyDescent="0.25">
      <c r="X473" s="21">
        <f t="shared" si="17"/>
        <v>12609</v>
      </c>
      <c r="Y473" s="23">
        <f t="shared" si="16"/>
        <v>34.964722000000009</v>
      </c>
    </row>
    <row r="474" spans="24:25" x14ac:dyDescent="0.25">
      <c r="X474" s="21">
        <f t="shared" si="17"/>
        <v>12636</v>
      </c>
      <c r="Y474" s="23">
        <f t="shared" si="16"/>
        <v>35.036488000000006</v>
      </c>
    </row>
    <row r="475" spans="24:25" x14ac:dyDescent="0.25">
      <c r="X475" s="21">
        <f t="shared" si="17"/>
        <v>12663</v>
      </c>
      <c r="Y475" s="23">
        <f t="shared" si="16"/>
        <v>35.108254000000002</v>
      </c>
    </row>
    <row r="476" spans="24:25" x14ac:dyDescent="0.25">
      <c r="X476" s="21">
        <f t="shared" si="17"/>
        <v>12690</v>
      </c>
      <c r="Y476" s="23">
        <f t="shared" si="16"/>
        <v>35.180020000000006</v>
      </c>
    </row>
    <row r="477" spans="24:25" x14ac:dyDescent="0.25">
      <c r="X477" s="21">
        <f t="shared" si="17"/>
        <v>12717</v>
      </c>
      <c r="Y477" s="23">
        <f t="shared" si="16"/>
        <v>35.251786000000003</v>
      </c>
    </row>
    <row r="478" spans="24:25" x14ac:dyDescent="0.25">
      <c r="X478" s="21">
        <f t="shared" si="17"/>
        <v>12744</v>
      </c>
      <c r="Y478" s="23">
        <f t="shared" si="16"/>
        <v>35.323552000000007</v>
      </c>
    </row>
    <row r="479" spans="24:25" x14ac:dyDescent="0.25">
      <c r="X479" s="21">
        <f t="shared" si="17"/>
        <v>12771</v>
      </c>
      <c r="Y479" s="23">
        <f t="shared" si="16"/>
        <v>35.395318000000003</v>
      </c>
    </row>
    <row r="480" spans="24:25" x14ac:dyDescent="0.25">
      <c r="X480" s="21">
        <f t="shared" si="17"/>
        <v>12798</v>
      </c>
      <c r="Y480" s="23">
        <f t="shared" si="16"/>
        <v>35.467084000000007</v>
      </c>
    </row>
    <row r="481" spans="24:25" x14ac:dyDescent="0.25">
      <c r="X481" s="21">
        <f t="shared" si="17"/>
        <v>12825</v>
      </c>
      <c r="Y481" s="23">
        <f t="shared" si="16"/>
        <v>35.538850000000004</v>
      </c>
    </row>
    <row r="482" spans="24:25" x14ac:dyDescent="0.25">
      <c r="X482" s="21">
        <f t="shared" si="17"/>
        <v>12852</v>
      </c>
      <c r="Y482" s="23">
        <f t="shared" si="16"/>
        <v>35.610616000000007</v>
      </c>
    </row>
    <row r="483" spans="24:25" x14ac:dyDescent="0.25">
      <c r="X483" s="21">
        <f t="shared" si="17"/>
        <v>12879</v>
      </c>
      <c r="Y483" s="23">
        <f t="shared" si="16"/>
        <v>35.682382000000004</v>
      </c>
    </row>
    <row r="484" spans="24:25" x14ac:dyDescent="0.25">
      <c r="X484" s="21">
        <f t="shared" si="17"/>
        <v>12906</v>
      </c>
      <c r="Y484" s="23">
        <f t="shared" si="16"/>
        <v>35.754148000000008</v>
      </c>
    </row>
    <row r="485" spans="24:25" x14ac:dyDescent="0.25">
      <c r="X485" s="21">
        <f t="shared" si="17"/>
        <v>12933</v>
      </c>
      <c r="Y485" s="23">
        <f t="shared" si="16"/>
        <v>35.825914000000004</v>
      </c>
    </row>
    <row r="486" spans="24:25" x14ac:dyDescent="0.25">
      <c r="X486" s="21">
        <f t="shared" si="17"/>
        <v>12960</v>
      </c>
      <c r="Y486" s="23">
        <f t="shared" si="16"/>
        <v>35.897680000000008</v>
      </c>
    </row>
    <row r="487" spans="24:25" x14ac:dyDescent="0.25">
      <c r="X487" s="21">
        <f t="shared" si="17"/>
        <v>12987</v>
      </c>
      <c r="Y487" s="23">
        <f t="shared" si="16"/>
        <v>35.969446000000005</v>
      </c>
    </row>
    <row r="488" spans="24:25" x14ac:dyDescent="0.25">
      <c r="X488" s="21">
        <f t="shared" si="17"/>
        <v>13014</v>
      </c>
      <c r="Y488" s="23">
        <f t="shared" si="16"/>
        <v>36.041212000000009</v>
      </c>
    </row>
    <row r="489" spans="24:25" x14ac:dyDescent="0.25">
      <c r="X489" s="21">
        <f t="shared" si="17"/>
        <v>13041</v>
      </c>
      <c r="Y489" s="23">
        <f t="shared" si="16"/>
        <v>36.112978000000005</v>
      </c>
    </row>
    <row r="490" spans="24:25" x14ac:dyDescent="0.25">
      <c r="X490" s="21">
        <f t="shared" si="17"/>
        <v>13068</v>
      </c>
      <c r="Y490" s="23">
        <f t="shared" si="16"/>
        <v>36.184744000000002</v>
      </c>
    </row>
    <row r="491" spans="24:25" x14ac:dyDescent="0.25">
      <c r="X491" s="21">
        <f t="shared" si="17"/>
        <v>13095</v>
      </c>
      <c r="Y491" s="23">
        <f t="shared" si="16"/>
        <v>36.256510000000006</v>
      </c>
    </row>
    <row r="492" spans="24:25" x14ac:dyDescent="0.25">
      <c r="X492" s="21">
        <f t="shared" si="17"/>
        <v>13122</v>
      </c>
      <c r="Y492" s="23">
        <f t="shared" si="16"/>
        <v>36.328276000000002</v>
      </c>
    </row>
    <row r="493" spans="24:25" x14ac:dyDescent="0.25">
      <c r="X493" s="21">
        <f t="shared" si="17"/>
        <v>13149</v>
      </c>
      <c r="Y493" s="23">
        <f t="shared" si="16"/>
        <v>36.400042000000006</v>
      </c>
    </row>
    <row r="494" spans="24:25" x14ac:dyDescent="0.25">
      <c r="X494" s="21">
        <f t="shared" si="17"/>
        <v>13176</v>
      </c>
      <c r="Y494" s="23">
        <f t="shared" si="16"/>
        <v>36.471808000000003</v>
      </c>
    </row>
    <row r="495" spans="24:25" x14ac:dyDescent="0.25">
      <c r="X495" s="21">
        <f t="shared" si="17"/>
        <v>13203</v>
      </c>
      <c r="Y495" s="23">
        <f t="shared" si="16"/>
        <v>36.543574000000007</v>
      </c>
    </row>
    <row r="496" spans="24:25" x14ac:dyDescent="0.25">
      <c r="X496" s="21">
        <f t="shared" si="17"/>
        <v>13230</v>
      </c>
      <c r="Y496" s="23">
        <f t="shared" si="16"/>
        <v>36.615340000000003</v>
      </c>
    </row>
    <row r="497" spans="24:25" x14ac:dyDescent="0.25">
      <c r="X497" s="21">
        <f t="shared" si="17"/>
        <v>13257</v>
      </c>
      <c r="Y497" s="23">
        <f t="shared" si="16"/>
        <v>36.687106000000007</v>
      </c>
    </row>
    <row r="498" spans="24:25" x14ac:dyDescent="0.25">
      <c r="X498" s="21">
        <f t="shared" si="17"/>
        <v>13284</v>
      </c>
      <c r="Y498" s="23">
        <f t="shared" si="16"/>
        <v>36.758872000000004</v>
      </c>
    </row>
    <row r="499" spans="24:25" x14ac:dyDescent="0.25">
      <c r="X499" s="21">
        <f t="shared" si="17"/>
        <v>13311</v>
      </c>
      <c r="Y499" s="23">
        <f t="shared" si="16"/>
        <v>36.830638000000008</v>
      </c>
    </row>
    <row r="500" spans="24:25" x14ac:dyDescent="0.25">
      <c r="X500" s="21">
        <f t="shared" si="17"/>
        <v>13338</v>
      </c>
      <c r="Y500" s="23">
        <f t="shared" si="16"/>
        <v>36.902404000000004</v>
      </c>
    </row>
    <row r="501" spans="24:25" x14ac:dyDescent="0.25">
      <c r="X501" s="21">
        <f t="shared" si="17"/>
        <v>13365</v>
      </c>
      <c r="Y501" s="23">
        <f t="shared" si="16"/>
        <v>36.974170000000008</v>
      </c>
    </row>
    <row r="502" spans="24:25" x14ac:dyDescent="0.25">
      <c r="X502" s="21">
        <f t="shared" si="17"/>
        <v>13392</v>
      </c>
      <c r="Y502" s="23">
        <f t="shared" si="16"/>
        <v>37.045936000000005</v>
      </c>
    </row>
    <row r="503" spans="24:25" x14ac:dyDescent="0.25">
      <c r="X503" s="21">
        <f t="shared" si="17"/>
        <v>13419</v>
      </c>
      <c r="Y503" s="23">
        <f t="shared" si="16"/>
        <v>37.117702000000008</v>
      </c>
    </row>
    <row r="504" spans="24:25" x14ac:dyDescent="0.25">
      <c r="X504" s="21">
        <f t="shared" si="17"/>
        <v>13446</v>
      </c>
      <c r="Y504" s="23">
        <f t="shared" si="16"/>
        <v>37.189468000000005</v>
      </c>
    </row>
    <row r="505" spans="24:25" x14ac:dyDescent="0.25">
      <c r="X505" s="21">
        <f t="shared" si="17"/>
        <v>13473</v>
      </c>
      <c r="Y505" s="23">
        <f t="shared" si="16"/>
        <v>37.261234000000009</v>
      </c>
    </row>
    <row r="506" spans="24:25" ht="16.5" thickBot="1" x14ac:dyDescent="0.3">
      <c r="X506" s="22">
        <f t="shared" si="17"/>
        <v>13500</v>
      </c>
      <c r="Y506" s="23">
        <f t="shared" si="16"/>
        <v>37.333000000000006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0D00-000000000000}"/>
  </hyperlinks>
  <pageMargins left="0.7" right="0.7" top="0.75" bottom="0.75" header="0.3" footer="0.3"/>
  <pageSetup scale="57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249977111117893"/>
    <pageSetUpPr fitToPage="1"/>
  </sheetPr>
  <dimension ref="A1:AC506"/>
  <sheetViews>
    <sheetView zoomScale="80" zoomScaleNormal="80" workbookViewId="0">
      <selection activeCell="A11" sqref="A11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31</v>
      </c>
      <c r="K2" s="160" t="str">
        <f>VLOOKUP(J2,'Calcul financement'!B5:F100,2,FALSE)</f>
        <v>Soins préhospitaliers d'urgence</v>
      </c>
      <c r="L2" s="160"/>
      <c r="M2" s="160"/>
      <c r="N2" s="161"/>
    </row>
    <row r="4" spans="9:29" ht="16.5" thickBot="1" x14ac:dyDescent="0.3">
      <c r="J4" s="16">
        <f>MAX(IF(K24=0,IF(K21=0,1000,K21*4),K24*2),K9:K15)</f>
        <v>8280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15.931280000000001</v>
      </c>
      <c r="K5" s="164" t="str">
        <f>CONCATENATE("ÉTC seront financés par les ",J4," PES ","du programme ",LEFT(J2,6))</f>
        <v>ÉTC seront financés par les 8280 PES du programme 181.A0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19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19</v>
      </c>
      <c r="Y7" s="23">
        <f t="shared" si="0"/>
        <v>2.9354999999999999E-2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38</v>
      </c>
      <c r="Y8" s="23">
        <f t="shared" si="0"/>
        <v>5.8709999999999998E-2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2419</v>
      </c>
      <c r="L9" s="53">
        <f>IF(K9&gt;0,IF($K$24&gt;0,IF(K9&lt;$K$21,$K$20*K9,IF(K9&lt;$K$24,($K$22*K9)+$K$23,($K$25*K9)+$K$26)),IF(K9&lt;$K$21,$K$20*K9,($K$22*K9)+$K$23)),"")</f>
        <v>5.815194</v>
      </c>
      <c r="M9" s="54">
        <f>IF(K9&gt;0,L9/K9*1000,"")</f>
        <v>2.4039661016949152</v>
      </c>
      <c r="X9" s="21">
        <f t="shared" si="1"/>
        <v>57</v>
      </c>
      <c r="Y9" s="23">
        <f t="shared" si="0"/>
        <v>8.8064999999999991E-2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2523</v>
      </c>
      <c r="L10" s="53">
        <f t="shared" ref="L10:L15" si="2">IF(K10&gt;0,IF($K$24&gt;0,IF(K10&lt;$K$21,$K$20*K10,IF(K10&lt;$K$24,($K$22*K10)+$K$23,($K$25*K10)+$K$26)),IF(K10&lt;$K$21,$K$20*K10,($K$22*K10)+$K$23)),"")</f>
        <v>5.9946979999999996</v>
      </c>
      <c r="M10" s="54">
        <f t="shared" ref="M10:M15" si="3">IF(K10&gt;0,L10/K10*1000,"")</f>
        <v>2.3760198176773679</v>
      </c>
      <c r="X10" s="21">
        <f t="shared" si="1"/>
        <v>76</v>
      </c>
      <c r="Y10" s="23">
        <f t="shared" si="0"/>
        <v>0.11742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2563</v>
      </c>
      <c r="L11" s="53">
        <f t="shared" si="2"/>
        <v>6.0637379999999999</v>
      </c>
      <c r="M11" s="54">
        <f t="shared" si="3"/>
        <v>2.3658751463129142</v>
      </c>
      <c r="X11" s="21">
        <f t="shared" si="1"/>
        <v>95</v>
      </c>
      <c r="Y11" s="23">
        <f t="shared" si="0"/>
        <v>0.14677499999999999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3121</v>
      </c>
      <c r="L12" s="53">
        <f t="shared" si="2"/>
        <v>7.0268459999999999</v>
      </c>
      <c r="M12" s="54">
        <f t="shared" si="3"/>
        <v>2.2514726049343157</v>
      </c>
      <c r="X12" s="21">
        <f t="shared" si="1"/>
        <v>114</v>
      </c>
      <c r="Y12" s="23">
        <f t="shared" si="0"/>
        <v>0.17612999999999998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133</v>
      </c>
      <c r="Y13" s="23">
        <f t="shared" si="0"/>
        <v>0.205485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152</v>
      </c>
      <c r="Y14" s="23">
        <f t="shared" si="0"/>
        <v>0.23483999999999999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171</v>
      </c>
      <c r="Y15" s="23">
        <f t="shared" si="0"/>
        <v>0.26419500000000001</v>
      </c>
    </row>
    <row r="16" spans="9:29" x14ac:dyDescent="0.25">
      <c r="K16" s="10"/>
      <c r="L16" s="10"/>
      <c r="X16" s="21">
        <f t="shared" si="1"/>
        <v>190</v>
      </c>
      <c r="Y16" s="23">
        <f t="shared" si="0"/>
        <v>0.29354999999999998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209</v>
      </c>
      <c r="Y17" s="23">
        <f t="shared" si="0"/>
        <v>0.322905</v>
      </c>
    </row>
    <row r="18" spans="1:25" x14ac:dyDescent="0.25">
      <c r="X18" s="21">
        <f t="shared" si="1"/>
        <v>228</v>
      </c>
      <c r="Y18" s="23">
        <f t="shared" si="0"/>
        <v>0.35225999999999996</v>
      </c>
    </row>
    <row r="19" spans="1:25" x14ac:dyDescent="0.25">
      <c r="X19" s="21">
        <f t="shared" si="1"/>
        <v>247</v>
      </c>
      <c r="Y19" s="23">
        <f t="shared" si="0"/>
        <v>0.38161499999999998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266</v>
      </c>
      <c r="Y20" s="23">
        <f t="shared" si="0"/>
        <v>0.41097</v>
      </c>
    </row>
    <row r="21" spans="1:25" x14ac:dyDescent="0.25">
      <c r="J21" s="2" t="s">
        <v>123</v>
      </c>
      <c r="K21" s="18">
        <f>VLOOKUP($J$2,Tableau_fin[],8,FALSE)</f>
        <v>2070</v>
      </c>
      <c r="X21" s="21">
        <f t="shared" si="1"/>
        <v>285</v>
      </c>
      <c r="Y21" s="23">
        <f t="shared" si="0"/>
        <v>0.44032499999999997</v>
      </c>
    </row>
    <row r="22" spans="1:25" x14ac:dyDescent="0.25">
      <c r="J22" s="26" t="s">
        <v>119</v>
      </c>
      <c r="K22" s="18">
        <f>VLOOKUP($J$2,Tableau_fin[],9,FALSE)</f>
        <v>1.7260000000000001E-3</v>
      </c>
      <c r="X22" s="21">
        <f t="shared" si="1"/>
        <v>304</v>
      </c>
      <c r="Y22" s="23">
        <f t="shared" si="0"/>
        <v>0.46967999999999999</v>
      </c>
    </row>
    <row r="23" spans="1:25" x14ac:dyDescent="0.25">
      <c r="J23" s="26" t="s">
        <v>120</v>
      </c>
      <c r="K23" s="18">
        <f>VLOOKUP($J$2,Tableau_fin[],10,FALSE)</f>
        <v>1.64</v>
      </c>
      <c r="X23" s="21">
        <f t="shared" si="1"/>
        <v>323</v>
      </c>
      <c r="Y23" s="23">
        <f t="shared" si="0"/>
        <v>0.49903499999999995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342</v>
      </c>
      <c r="Y24" s="23">
        <f t="shared" si="0"/>
        <v>0.52839000000000003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361</v>
      </c>
      <c r="Y25" s="23">
        <f t="shared" si="0"/>
        <v>0.55774499999999994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380</v>
      </c>
      <c r="Y26" s="23">
        <f t="shared" si="0"/>
        <v>0.58709999999999996</v>
      </c>
    </row>
    <row r="27" spans="1:25" x14ac:dyDescent="0.25">
      <c r="X27" s="21">
        <f t="shared" si="1"/>
        <v>399</v>
      </c>
      <c r="Y27" s="23">
        <f t="shared" si="0"/>
        <v>0.61645499999999998</v>
      </c>
    </row>
    <row r="28" spans="1:25" x14ac:dyDescent="0.25">
      <c r="X28" s="21">
        <f t="shared" si="1"/>
        <v>418</v>
      </c>
      <c r="Y28" s="23">
        <f t="shared" si="0"/>
        <v>0.64581</v>
      </c>
    </row>
    <row r="29" spans="1:25" x14ac:dyDescent="0.25">
      <c r="X29" s="21">
        <f t="shared" si="1"/>
        <v>437</v>
      </c>
      <c r="Y29" s="23">
        <f t="shared" si="0"/>
        <v>0.67516500000000002</v>
      </c>
    </row>
    <row r="30" spans="1:25" x14ac:dyDescent="0.25">
      <c r="X30" s="21">
        <f t="shared" si="1"/>
        <v>456</v>
      </c>
      <c r="Y30" s="23">
        <f t="shared" si="0"/>
        <v>0.70451999999999992</v>
      </c>
    </row>
    <row r="31" spans="1:25" x14ac:dyDescent="0.25">
      <c r="A31" s="29"/>
      <c r="B31" s="10"/>
      <c r="C31" s="10"/>
      <c r="X31" s="21">
        <f t="shared" si="1"/>
        <v>475</v>
      </c>
      <c r="Y31" s="23">
        <f t="shared" si="0"/>
        <v>0.73387499999999994</v>
      </c>
    </row>
    <row r="32" spans="1:25" x14ac:dyDescent="0.25">
      <c r="B32" s="10"/>
      <c r="C32" s="10"/>
      <c r="X32" s="21">
        <f t="shared" si="1"/>
        <v>494</v>
      </c>
      <c r="Y32" s="23">
        <f t="shared" si="0"/>
        <v>0.76322999999999996</v>
      </c>
    </row>
    <row r="33" spans="2:25" x14ac:dyDescent="0.25">
      <c r="B33" s="10"/>
      <c r="C33" s="10"/>
      <c r="X33" s="21">
        <f t="shared" si="1"/>
        <v>513</v>
      </c>
      <c r="Y33" s="23">
        <f t="shared" si="0"/>
        <v>0.79258499999999998</v>
      </c>
    </row>
    <row r="34" spans="2:25" x14ac:dyDescent="0.25">
      <c r="X34" s="21">
        <f t="shared" si="1"/>
        <v>532</v>
      </c>
      <c r="Y34" s="23">
        <f t="shared" si="0"/>
        <v>0.82194</v>
      </c>
    </row>
    <row r="35" spans="2:25" x14ac:dyDescent="0.25">
      <c r="X35" s="21">
        <f t="shared" si="1"/>
        <v>551</v>
      </c>
      <c r="Y35" s="23">
        <f t="shared" si="0"/>
        <v>0.85129499999999991</v>
      </c>
    </row>
    <row r="36" spans="2:25" x14ac:dyDescent="0.25">
      <c r="X36" s="21">
        <f t="shared" si="1"/>
        <v>570</v>
      </c>
      <c r="Y36" s="23">
        <f t="shared" si="0"/>
        <v>0.88064999999999993</v>
      </c>
    </row>
    <row r="37" spans="2:25" x14ac:dyDescent="0.25">
      <c r="X37" s="21">
        <f t="shared" si="1"/>
        <v>589</v>
      </c>
      <c r="Y37" s="23">
        <f t="shared" si="0"/>
        <v>0.91000499999999995</v>
      </c>
    </row>
    <row r="38" spans="2:25" x14ac:dyDescent="0.25">
      <c r="X38" s="21">
        <f t="shared" si="1"/>
        <v>608</v>
      </c>
      <c r="Y38" s="23">
        <f t="shared" si="0"/>
        <v>0.93935999999999997</v>
      </c>
    </row>
    <row r="39" spans="2:25" x14ac:dyDescent="0.25">
      <c r="X39" s="21">
        <f t="shared" si="1"/>
        <v>627</v>
      </c>
      <c r="Y39" s="23">
        <f t="shared" si="0"/>
        <v>0.96871499999999999</v>
      </c>
    </row>
    <row r="40" spans="2:25" x14ac:dyDescent="0.25">
      <c r="X40" s="21">
        <f t="shared" si="1"/>
        <v>646</v>
      </c>
      <c r="Y40" s="23">
        <f t="shared" si="0"/>
        <v>0.9980699999999999</v>
      </c>
    </row>
    <row r="41" spans="2:25" x14ac:dyDescent="0.25">
      <c r="X41" s="21">
        <f t="shared" si="1"/>
        <v>665</v>
      </c>
      <c r="Y41" s="23">
        <f t="shared" si="0"/>
        <v>1.027425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684</v>
      </c>
      <c r="Y42" s="23">
        <f t="shared" si="0"/>
        <v>1.0567800000000001</v>
      </c>
    </row>
    <row r="43" spans="2:25" x14ac:dyDescent="0.25">
      <c r="X43" s="21">
        <f t="shared" si="1"/>
        <v>703</v>
      </c>
      <c r="Y43" s="23">
        <f t="shared" si="0"/>
        <v>1.0861349999999999</v>
      </c>
    </row>
    <row r="44" spans="2:25" x14ac:dyDescent="0.25">
      <c r="X44" s="21">
        <f t="shared" si="1"/>
        <v>722</v>
      </c>
      <c r="Y44" s="23">
        <f t="shared" si="0"/>
        <v>1.1154899999999999</v>
      </c>
    </row>
    <row r="45" spans="2:25" x14ac:dyDescent="0.25">
      <c r="X45" s="21">
        <f t="shared" si="1"/>
        <v>741</v>
      </c>
      <c r="Y45" s="23">
        <f t="shared" si="0"/>
        <v>1.1448449999999999</v>
      </c>
    </row>
    <row r="46" spans="2:25" x14ac:dyDescent="0.25">
      <c r="X46" s="21">
        <f t="shared" si="1"/>
        <v>760</v>
      </c>
      <c r="Y46" s="23">
        <f t="shared" si="0"/>
        <v>1.1741999999999999</v>
      </c>
    </row>
    <row r="47" spans="2:25" x14ac:dyDescent="0.25">
      <c r="X47" s="21">
        <f t="shared" si="1"/>
        <v>779</v>
      </c>
      <c r="Y47" s="23">
        <f t="shared" si="0"/>
        <v>1.2035549999999999</v>
      </c>
    </row>
    <row r="48" spans="2:25" x14ac:dyDescent="0.25">
      <c r="X48" s="21">
        <f t="shared" si="1"/>
        <v>798</v>
      </c>
      <c r="Y48" s="23">
        <f t="shared" si="0"/>
        <v>1.23291</v>
      </c>
    </row>
    <row r="49" spans="24:25" x14ac:dyDescent="0.25">
      <c r="X49" s="21">
        <f t="shared" si="1"/>
        <v>817</v>
      </c>
      <c r="Y49" s="23">
        <f t="shared" si="0"/>
        <v>1.262265</v>
      </c>
    </row>
    <row r="50" spans="24:25" x14ac:dyDescent="0.25">
      <c r="X50" s="21">
        <f t="shared" si="1"/>
        <v>836</v>
      </c>
      <c r="Y50" s="23">
        <f t="shared" si="0"/>
        <v>1.29162</v>
      </c>
    </row>
    <row r="51" spans="24:25" x14ac:dyDescent="0.25">
      <c r="X51" s="21">
        <f t="shared" si="1"/>
        <v>855</v>
      </c>
      <c r="Y51" s="23">
        <f t="shared" si="0"/>
        <v>1.320975</v>
      </c>
    </row>
    <row r="52" spans="24:25" x14ac:dyDescent="0.25">
      <c r="X52" s="21">
        <f t="shared" si="1"/>
        <v>874</v>
      </c>
      <c r="Y52" s="23">
        <f t="shared" si="0"/>
        <v>1.35033</v>
      </c>
    </row>
    <row r="53" spans="24:25" x14ac:dyDescent="0.25">
      <c r="X53" s="21">
        <f t="shared" si="1"/>
        <v>893</v>
      </c>
      <c r="Y53" s="23">
        <f t="shared" si="0"/>
        <v>1.3796850000000001</v>
      </c>
    </row>
    <row r="54" spans="24:25" x14ac:dyDescent="0.25">
      <c r="X54" s="21">
        <f t="shared" si="1"/>
        <v>912</v>
      </c>
      <c r="Y54" s="23">
        <f t="shared" si="0"/>
        <v>1.4090399999999998</v>
      </c>
    </row>
    <row r="55" spans="24:25" x14ac:dyDescent="0.25">
      <c r="X55" s="21">
        <f t="shared" si="1"/>
        <v>931</v>
      </c>
      <c r="Y55" s="23">
        <f t="shared" si="0"/>
        <v>1.4383949999999999</v>
      </c>
    </row>
    <row r="56" spans="24:25" x14ac:dyDescent="0.25">
      <c r="X56" s="21">
        <f t="shared" si="1"/>
        <v>950</v>
      </c>
      <c r="Y56" s="23">
        <f t="shared" si="0"/>
        <v>1.4677499999999999</v>
      </c>
    </row>
    <row r="57" spans="24:25" x14ac:dyDescent="0.25">
      <c r="X57" s="21">
        <f t="shared" si="1"/>
        <v>969</v>
      </c>
      <c r="Y57" s="23">
        <f t="shared" si="0"/>
        <v>1.4971049999999999</v>
      </c>
    </row>
    <row r="58" spans="24:25" x14ac:dyDescent="0.25">
      <c r="X58" s="21">
        <f t="shared" si="1"/>
        <v>988</v>
      </c>
      <c r="Y58" s="23">
        <f t="shared" si="0"/>
        <v>1.5264599999999999</v>
      </c>
    </row>
    <row r="59" spans="24:25" x14ac:dyDescent="0.25">
      <c r="X59" s="21">
        <f t="shared" si="1"/>
        <v>1007</v>
      </c>
      <c r="Y59" s="23">
        <f t="shared" si="0"/>
        <v>1.5558149999999999</v>
      </c>
    </row>
    <row r="60" spans="24:25" x14ac:dyDescent="0.25">
      <c r="X60" s="21">
        <f t="shared" si="1"/>
        <v>1026</v>
      </c>
      <c r="Y60" s="23">
        <f t="shared" si="0"/>
        <v>1.58517</v>
      </c>
    </row>
    <row r="61" spans="24:25" x14ac:dyDescent="0.25">
      <c r="X61" s="21">
        <f t="shared" si="1"/>
        <v>1045</v>
      </c>
      <c r="Y61" s="23">
        <f t="shared" si="0"/>
        <v>1.614525</v>
      </c>
    </row>
    <row r="62" spans="24:25" x14ac:dyDescent="0.25">
      <c r="X62" s="21">
        <f t="shared" si="1"/>
        <v>1064</v>
      </c>
      <c r="Y62" s="23">
        <f t="shared" si="0"/>
        <v>1.64388</v>
      </c>
    </row>
    <row r="63" spans="24:25" x14ac:dyDescent="0.25">
      <c r="X63" s="21">
        <f t="shared" si="1"/>
        <v>1083</v>
      </c>
      <c r="Y63" s="23">
        <f t="shared" si="0"/>
        <v>1.673235</v>
      </c>
    </row>
    <row r="64" spans="24:25" x14ac:dyDescent="0.25">
      <c r="X64" s="21">
        <f t="shared" si="1"/>
        <v>1102</v>
      </c>
      <c r="Y64" s="23">
        <f t="shared" si="0"/>
        <v>1.7025899999999998</v>
      </c>
    </row>
    <row r="65" spans="24:25" x14ac:dyDescent="0.25">
      <c r="X65" s="21">
        <f t="shared" si="1"/>
        <v>1121</v>
      </c>
      <c r="Y65" s="23">
        <f t="shared" si="0"/>
        <v>1.7319449999999998</v>
      </c>
    </row>
    <row r="66" spans="24:25" x14ac:dyDescent="0.25">
      <c r="X66" s="21">
        <f t="shared" si="1"/>
        <v>1140</v>
      </c>
      <c r="Y66" s="23">
        <f t="shared" si="0"/>
        <v>1.7612999999999999</v>
      </c>
    </row>
    <row r="67" spans="24:25" x14ac:dyDescent="0.25">
      <c r="X67" s="21">
        <f t="shared" si="1"/>
        <v>1159</v>
      </c>
      <c r="Y67" s="23">
        <f t="shared" si="0"/>
        <v>1.7906549999999999</v>
      </c>
    </row>
    <row r="68" spans="24:25" x14ac:dyDescent="0.25">
      <c r="X68" s="21">
        <f t="shared" si="1"/>
        <v>1178</v>
      </c>
      <c r="Y68" s="23">
        <f t="shared" si="0"/>
        <v>1.8200099999999999</v>
      </c>
    </row>
    <row r="69" spans="24:25" x14ac:dyDescent="0.25">
      <c r="X69" s="21">
        <f t="shared" si="1"/>
        <v>1197</v>
      </c>
      <c r="Y69" s="23">
        <f t="shared" si="0"/>
        <v>1.8493649999999999</v>
      </c>
    </row>
    <row r="70" spans="24:25" x14ac:dyDescent="0.25">
      <c r="X70" s="21">
        <f t="shared" si="1"/>
        <v>1216</v>
      </c>
      <c r="Y70" s="23">
        <f t="shared" ref="Y70:Y133" si="4">IF($K$24&gt;0,IF(X70&lt;$K$21,$K$20*X70,IF(X70&lt;$K$24,($K$22*X70)+$K$23,($K$25*X70)+$K$26)),IF(X70&lt;$K$21,$K$20*X70,($K$22*X70)+$K$23))</f>
        <v>1.8787199999999999</v>
      </c>
    </row>
    <row r="71" spans="24:25" x14ac:dyDescent="0.25">
      <c r="X71" s="21">
        <f t="shared" ref="X71:X134" si="5">X70+$AC$5</f>
        <v>1235</v>
      </c>
      <c r="Y71" s="23">
        <f t="shared" si="4"/>
        <v>1.908075</v>
      </c>
    </row>
    <row r="72" spans="24:25" x14ac:dyDescent="0.25">
      <c r="X72" s="21">
        <f t="shared" si="5"/>
        <v>1254</v>
      </c>
      <c r="Y72" s="23">
        <f t="shared" si="4"/>
        <v>1.93743</v>
      </c>
    </row>
    <row r="73" spans="24:25" x14ac:dyDescent="0.25">
      <c r="X73" s="21">
        <f t="shared" si="5"/>
        <v>1273</v>
      </c>
      <c r="Y73" s="23">
        <f t="shared" si="4"/>
        <v>1.966785</v>
      </c>
    </row>
    <row r="74" spans="24:25" x14ac:dyDescent="0.25">
      <c r="X74" s="21">
        <f t="shared" si="5"/>
        <v>1292</v>
      </c>
      <c r="Y74" s="23">
        <f t="shared" si="4"/>
        <v>1.9961399999999998</v>
      </c>
    </row>
    <row r="75" spans="24:25" x14ac:dyDescent="0.25">
      <c r="X75" s="21">
        <f t="shared" si="5"/>
        <v>1311</v>
      </c>
      <c r="Y75" s="23">
        <f t="shared" si="4"/>
        <v>2.0254949999999998</v>
      </c>
    </row>
    <row r="76" spans="24:25" x14ac:dyDescent="0.25">
      <c r="X76" s="21">
        <f t="shared" si="5"/>
        <v>1330</v>
      </c>
      <c r="Y76" s="23">
        <f t="shared" si="4"/>
        <v>2.0548500000000001</v>
      </c>
    </row>
    <row r="77" spans="24:25" x14ac:dyDescent="0.25">
      <c r="X77" s="21">
        <f t="shared" si="5"/>
        <v>1349</v>
      </c>
      <c r="Y77" s="23">
        <f t="shared" si="4"/>
        <v>2.0842049999999999</v>
      </c>
    </row>
    <row r="78" spans="24:25" x14ac:dyDescent="0.25">
      <c r="X78" s="21">
        <f t="shared" si="5"/>
        <v>1368</v>
      </c>
      <c r="Y78" s="23">
        <f t="shared" si="4"/>
        <v>2.1135600000000001</v>
      </c>
    </row>
    <row r="79" spans="24:25" x14ac:dyDescent="0.25">
      <c r="X79" s="21">
        <f t="shared" si="5"/>
        <v>1387</v>
      </c>
      <c r="Y79" s="23">
        <f t="shared" si="4"/>
        <v>2.1429149999999999</v>
      </c>
    </row>
    <row r="80" spans="24:25" x14ac:dyDescent="0.25">
      <c r="X80" s="21">
        <f t="shared" si="5"/>
        <v>1406</v>
      </c>
      <c r="Y80" s="23">
        <f t="shared" si="4"/>
        <v>2.1722699999999997</v>
      </c>
    </row>
    <row r="81" spans="24:25" x14ac:dyDescent="0.25">
      <c r="X81" s="21">
        <f t="shared" si="5"/>
        <v>1425</v>
      </c>
      <c r="Y81" s="23">
        <f t="shared" si="4"/>
        <v>2.2016249999999999</v>
      </c>
    </row>
    <row r="82" spans="24:25" x14ac:dyDescent="0.25">
      <c r="X82" s="21">
        <f t="shared" si="5"/>
        <v>1444</v>
      </c>
      <c r="Y82" s="23">
        <f t="shared" si="4"/>
        <v>2.2309799999999997</v>
      </c>
    </row>
    <row r="83" spans="24:25" x14ac:dyDescent="0.25">
      <c r="X83" s="21">
        <f t="shared" si="5"/>
        <v>1463</v>
      </c>
      <c r="Y83" s="23">
        <f t="shared" si="4"/>
        <v>2.260335</v>
      </c>
    </row>
    <row r="84" spans="24:25" x14ac:dyDescent="0.25">
      <c r="X84" s="21">
        <f t="shared" si="5"/>
        <v>1482</v>
      </c>
      <c r="Y84" s="23">
        <f t="shared" si="4"/>
        <v>2.2896899999999998</v>
      </c>
    </row>
    <row r="85" spans="24:25" x14ac:dyDescent="0.25">
      <c r="X85" s="21">
        <f t="shared" si="5"/>
        <v>1501</v>
      </c>
      <c r="Y85" s="23">
        <f t="shared" si="4"/>
        <v>2.319045</v>
      </c>
    </row>
    <row r="86" spans="24:25" x14ac:dyDescent="0.25">
      <c r="X86" s="21">
        <f t="shared" si="5"/>
        <v>1520</v>
      </c>
      <c r="Y86" s="23">
        <f t="shared" si="4"/>
        <v>2.3483999999999998</v>
      </c>
    </row>
    <row r="87" spans="24:25" x14ac:dyDescent="0.25">
      <c r="X87" s="21">
        <f t="shared" si="5"/>
        <v>1539</v>
      </c>
      <c r="Y87" s="23">
        <f t="shared" si="4"/>
        <v>2.3777550000000001</v>
      </c>
    </row>
    <row r="88" spans="24:25" x14ac:dyDescent="0.25">
      <c r="X88" s="21">
        <f t="shared" si="5"/>
        <v>1558</v>
      </c>
      <c r="Y88" s="23">
        <f t="shared" si="4"/>
        <v>2.4071099999999999</v>
      </c>
    </row>
    <row r="89" spans="24:25" x14ac:dyDescent="0.25">
      <c r="X89" s="21">
        <f t="shared" si="5"/>
        <v>1577</v>
      </c>
      <c r="Y89" s="23">
        <f t="shared" si="4"/>
        <v>2.4364650000000001</v>
      </c>
    </row>
    <row r="90" spans="24:25" x14ac:dyDescent="0.25">
      <c r="X90" s="21">
        <f t="shared" si="5"/>
        <v>1596</v>
      </c>
      <c r="Y90" s="23">
        <f t="shared" si="4"/>
        <v>2.4658199999999999</v>
      </c>
    </row>
    <row r="91" spans="24:25" x14ac:dyDescent="0.25">
      <c r="X91" s="21">
        <f t="shared" si="5"/>
        <v>1615</v>
      </c>
      <c r="Y91" s="23">
        <f t="shared" si="4"/>
        <v>2.4951749999999997</v>
      </c>
    </row>
    <row r="92" spans="24:25" x14ac:dyDescent="0.25">
      <c r="X92" s="21">
        <f t="shared" si="5"/>
        <v>1634</v>
      </c>
      <c r="Y92" s="23">
        <f t="shared" si="4"/>
        <v>2.5245299999999999</v>
      </c>
    </row>
    <row r="93" spans="24:25" x14ac:dyDescent="0.25">
      <c r="X93" s="21">
        <f t="shared" si="5"/>
        <v>1653</v>
      </c>
      <c r="Y93" s="23">
        <f t="shared" si="4"/>
        <v>2.5538849999999997</v>
      </c>
    </row>
    <row r="94" spans="24:25" x14ac:dyDescent="0.25">
      <c r="X94" s="21">
        <f t="shared" si="5"/>
        <v>1672</v>
      </c>
      <c r="Y94" s="23">
        <f t="shared" si="4"/>
        <v>2.58324</v>
      </c>
    </row>
    <row r="95" spans="24:25" x14ac:dyDescent="0.25">
      <c r="X95" s="21">
        <f t="shared" si="5"/>
        <v>1691</v>
      </c>
      <c r="Y95" s="23">
        <f t="shared" si="4"/>
        <v>2.6125949999999998</v>
      </c>
    </row>
    <row r="96" spans="24:25" x14ac:dyDescent="0.25">
      <c r="X96" s="21">
        <f t="shared" si="5"/>
        <v>1710</v>
      </c>
      <c r="Y96" s="23">
        <f t="shared" si="4"/>
        <v>2.64195</v>
      </c>
    </row>
    <row r="97" spans="24:25" x14ac:dyDescent="0.25">
      <c r="X97" s="21">
        <f t="shared" si="5"/>
        <v>1729</v>
      </c>
      <c r="Y97" s="23">
        <f t="shared" si="4"/>
        <v>2.6713049999999998</v>
      </c>
    </row>
    <row r="98" spans="24:25" x14ac:dyDescent="0.25">
      <c r="X98" s="21">
        <f t="shared" si="5"/>
        <v>1748</v>
      </c>
      <c r="Y98" s="23">
        <f t="shared" si="4"/>
        <v>2.7006600000000001</v>
      </c>
    </row>
    <row r="99" spans="24:25" x14ac:dyDescent="0.25">
      <c r="X99" s="21">
        <f t="shared" si="5"/>
        <v>1767</v>
      </c>
      <c r="Y99" s="23">
        <f t="shared" si="4"/>
        <v>2.7300149999999999</v>
      </c>
    </row>
    <row r="100" spans="24:25" x14ac:dyDescent="0.25">
      <c r="X100" s="21">
        <f t="shared" si="5"/>
        <v>1786</v>
      </c>
      <c r="Y100" s="23">
        <f t="shared" si="4"/>
        <v>2.7593700000000001</v>
      </c>
    </row>
    <row r="101" spans="24:25" x14ac:dyDescent="0.25">
      <c r="X101" s="21">
        <f t="shared" si="5"/>
        <v>1805</v>
      </c>
      <c r="Y101" s="23">
        <f t="shared" si="4"/>
        <v>2.7887249999999999</v>
      </c>
    </row>
    <row r="102" spans="24:25" x14ac:dyDescent="0.25">
      <c r="X102" s="21">
        <f t="shared" si="5"/>
        <v>1824</v>
      </c>
      <c r="Y102" s="23">
        <f t="shared" si="4"/>
        <v>2.8180799999999997</v>
      </c>
    </row>
    <row r="103" spans="24:25" x14ac:dyDescent="0.25">
      <c r="X103" s="21">
        <f t="shared" si="5"/>
        <v>1843</v>
      </c>
      <c r="Y103" s="23">
        <f t="shared" si="4"/>
        <v>2.8474349999999999</v>
      </c>
    </row>
    <row r="104" spans="24:25" x14ac:dyDescent="0.25">
      <c r="X104" s="21">
        <f t="shared" si="5"/>
        <v>1862</v>
      </c>
      <c r="Y104" s="23">
        <f t="shared" si="4"/>
        <v>2.8767899999999997</v>
      </c>
    </row>
    <row r="105" spans="24:25" x14ac:dyDescent="0.25">
      <c r="X105" s="21">
        <f t="shared" si="5"/>
        <v>1881</v>
      </c>
      <c r="Y105" s="23">
        <f t="shared" si="4"/>
        <v>2.906145</v>
      </c>
    </row>
    <row r="106" spans="24:25" x14ac:dyDescent="0.25">
      <c r="X106" s="21">
        <f t="shared" si="5"/>
        <v>1900</v>
      </c>
      <c r="Y106" s="23">
        <f t="shared" si="4"/>
        <v>2.9354999999999998</v>
      </c>
    </row>
    <row r="107" spans="24:25" x14ac:dyDescent="0.25">
      <c r="X107" s="21">
        <f t="shared" si="5"/>
        <v>1919</v>
      </c>
      <c r="Y107" s="23">
        <f t="shared" si="4"/>
        <v>2.964855</v>
      </c>
    </row>
    <row r="108" spans="24:25" x14ac:dyDescent="0.25">
      <c r="X108" s="21">
        <f t="shared" si="5"/>
        <v>1938</v>
      </c>
      <c r="Y108" s="23">
        <f t="shared" si="4"/>
        <v>2.9942099999999998</v>
      </c>
    </row>
    <row r="109" spans="24:25" x14ac:dyDescent="0.25">
      <c r="X109" s="21">
        <f t="shared" si="5"/>
        <v>1957</v>
      </c>
      <c r="Y109" s="23">
        <f t="shared" si="4"/>
        <v>3.0235650000000001</v>
      </c>
    </row>
    <row r="110" spans="24:25" x14ac:dyDescent="0.25">
      <c r="X110" s="21">
        <f t="shared" si="5"/>
        <v>1976</v>
      </c>
      <c r="Y110" s="23">
        <f t="shared" si="4"/>
        <v>3.0529199999999999</v>
      </c>
    </row>
    <row r="111" spans="24:25" x14ac:dyDescent="0.25">
      <c r="X111" s="21">
        <f t="shared" si="5"/>
        <v>1995</v>
      </c>
      <c r="Y111" s="23">
        <f t="shared" si="4"/>
        <v>3.0822749999999997</v>
      </c>
    </row>
    <row r="112" spans="24:25" x14ac:dyDescent="0.25">
      <c r="X112" s="21">
        <f t="shared" si="5"/>
        <v>2014</v>
      </c>
      <c r="Y112" s="23">
        <f t="shared" si="4"/>
        <v>3.1116299999999999</v>
      </c>
    </row>
    <row r="113" spans="24:25" x14ac:dyDescent="0.25">
      <c r="X113" s="21">
        <f t="shared" si="5"/>
        <v>2033</v>
      </c>
      <c r="Y113" s="23">
        <f t="shared" si="4"/>
        <v>3.1409849999999997</v>
      </c>
    </row>
    <row r="114" spans="24:25" x14ac:dyDescent="0.25">
      <c r="X114" s="21">
        <f t="shared" si="5"/>
        <v>2052</v>
      </c>
      <c r="Y114" s="23">
        <f t="shared" si="4"/>
        <v>3.1703399999999999</v>
      </c>
    </row>
    <row r="115" spans="24:25" x14ac:dyDescent="0.25">
      <c r="X115" s="21">
        <f t="shared" si="5"/>
        <v>2071</v>
      </c>
      <c r="Y115" s="23">
        <f t="shared" si="4"/>
        <v>5.2145460000000003</v>
      </c>
    </row>
    <row r="116" spans="24:25" x14ac:dyDescent="0.25">
      <c r="X116" s="21">
        <f t="shared" si="5"/>
        <v>2090</v>
      </c>
      <c r="Y116" s="23">
        <f t="shared" si="4"/>
        <v>5.2473400000000003</v>
      </c>
    </row>
    <row r="117" spans="24:25" x14ac:dyDescent="0.25">
      <c r="X117" s="21">
        <f t="shared" si="5"/>
        <v>2109</v>
      </c>
      <c r="Y117" s="23">
        <f t="shared" si="4"/>
        <v>5.2801340000000003</v>
      </c>
    </row>
    <row r="118" spans="24:25" x14ac:dyDescent="0.25">
      <c r="X118" s="21">
        <f t="shared" si="5"/>
        <v>2128</v>
      </c>
      <c r="Y118" s="23">
        <f t="shared" si="4"/>
        <v>5.3129280000000003</v>
      </c>
    </row>
    <row r="119" spans="24:25" x14ac:dyDescent="0.25">
      <c r="X119" s="21">
        <f t="shared" si="5"/>
        <v>2147</v>
      </c>
      <c r="Y119" s="23">
        <f t="shared" si="4"/>
        <v>5.3457220000000003</v>
      </c>
    </row>
    <row r="120" spans="24:25" x14ac:dyDescent="0.25">
      <c r="X120" s="21">
        <f t="shared" si="5"/>
        <v>2166</v>
      </c>
      <c r="Y120" s="23">
        <f t="shared" si="4"/>
        <v>5.3785160000000003</v>
      </c>
    </row>
    <row r="121" spans="24:25" x14ac:dyDescent="0.25">
      <c r="X121" s="21">
        <f t="shared" si="5"/>
        <v>2185</v>
      </c>
      <c r="Y121" s="23">
        <f t="shared" si="4"/>
        <v>5.4113100000000003</v>
      </c>
    </row>
    <row r="122" spans="24:25" x14ac:dyDescent="0.25">
      <c r="X122" s="21">
        <f t="shared" si="5"/>
        <v>2204</v>
      </c>
      <c r="Y122" s="23">
        <f t="shared" si="4"/>
        <v>5.4441040000000003</v>
      </c>
    </row>
    <row r="123" spans="24:25" x14ac:dyDescent="0.25">
      <c r="X123" s="21">
        <f t="shared" si="5"/>
        <v>2223</v>
      </c>
      <c r="Y123" s="23">
        <f t="shared" si="4"/>
        <v>5.4768980000000003</v>
      </c>
    </row>
    <row r="124" spans="24:25" x14ac:dyDescent="0.25">
      <c r="X124" s="21">
        <f t="shared" si="5"/>
        <v>2242</v>
      </c>
      <c r="Y124" s="23">
        <f t="shared" si="4"/>
        <v>5.5096920000000003</v>
      </c>
    </row>
    <row r="125" spans="24:25" x14ac:dyDescent="0.25">
      <c r="X125" s="21">
        <f t="shared" si="5"/>
        <v>2261</v>
      </c>
      <c r="Y125" s="23">
        <f t="shared" si="4"/>
        <v>5.5424860000000002</v>
      </c>
    </row>
    <row r="126" spans="24:25" x14ac:dyDescent="0.25">
      <c r="X126" s="21">
        <f t="shared" si="5"/>
        <v>2280</v>
      </c>
      <c r="Y126" s="23">
        <f t="shared" si="4"/>
        <v>5.5752800000000002</v>
      </c>
    </row>
    <row r="127" spans="24:25" x14ac:dyDescent="0.25">
      <c r="X127" s="21">
        <f t="shared" si="5"/>
        <v>2299</v>
      </c>
      <c r="Y127" s="23">
        <f t="shared" si="4"/>
        <v>5.6080740000000002</v>
      </c>
    </row>
    <row r="128" spans="24:25" x14ac:dyDescent="0.25">
      <c r="X128" s="21">
        <f t="shared" si="5"/>
        <v>2318</v>
      </c>
      <c r="Y128" s="23">
        <f t="shared" si="4"/>
        <v>5.6408680000000002</v>
      </c>
    </row>
    <row r="129" spans="24:25" x14ac:dyDescent="0.25">
      <c r="X129" s="21">
        <f t="shared" si="5"/>
        <v>2337</v>
      </c>
      <c r="Y129" s="23">
        <f t="shared" si="4"/>
        <v>5.6736620000000002</v>
      </c>
    </row>
    <row r="130" spans="24:25" x14ac:dyDescent="0.25">
      <c r="X130" s="21">
        <f t="shared" si="5"/>
        <v>2356</v>
      </c>
      <c r="Y130" s="23">
        <f t="shared" si="4"/>
        <v>5.7064560000000002</v>
      </c>
    </row>
    <row r="131" spans="24:25" x14ac:dyDescent="0.25">
      <c r="X131" s="21">
        <f t="shared" si="5"/>
        <v>2375</v>
      </c>
      <c r="Y131" s="23">
        <f t="shared" si="4"/>
        <v>5.7392500000000002</v>
      </c>
    </row>
    <row r="132" spans="24:25" x14ac:dyDescent="0.25">
      <c r="X132" s="21">
        <f t="shared" si="5"/>
        <v>2394</v>
      </c>
      <c r="Y132" s="23">
        <f t="shared" si="4"/>
        <v>5.7720440000000002</v>
      </c>
    </row>
    <row r="133" spans="24:25" x14ac:dyDescent="0.25">
      <c r="X133" s="21">
        <f t="shared" si="5"/>
        <v>2413</v>
      </c>
      <c r="Y133" s="23">
        <f t="shared" si="4"/>
        <v>5.8048380000000002</v>
      </c>
    </row>
    <row r="134" spans="24:25" x14ac:dyDescent="0.25">
      <c r="X134" s="21">
        <f t="shared" si="5"/>
        <v>2432</v>
      </c>
      <c r="Y134" s="23">
        <f t="shared" ref="Y134:Y197" si="6">IF($K$24&gt;0,IF(X134&lt;$K$21,$K$20*X134,IF(X134&lt;$K$24,($K$22*X134)+$K$23,($K$25*X134)+$K$26)),IF(X134&lt;$K$21,$K$20*X134,($K$22*X134)+$K$23))</f>
        <v>5.8376320000000002</v>
      </c>
    </row>
    <row r="135" spans="24:25" x14ac:dyDescent="0.25">
      <c r="X135" s="21">
        <f t="shared" ref="X135:X198" si="7">X134+$AC$5</f>
        <v>2451</v>
      </c>
      <c r="Y135" s="23">
        <f t="shared" si="6"/>
        <v>5.8704260000000001</v>
      </c>
    </row>
    <row r="136" spans="24:25" x14ac:dyDescent="0.25">
      <c r="X136" s="21">
        <f t="shared" si="7"/>
        <v>2470</v>
      </c>
      <c r="Y136" s="23">
        <f t="shared" si="6"/>
        <v>5.9032200000000001</v>
      </c>
    </row>
    <row r="137" spans="24:25" x14ac:dyDescent="0.25">
      <c r="X137" s="21">
        <f t="shared" si="7"/>
        <v>2489</v>
      </c>
      <c r="Y137" s="23">
        <f t="shared" si="6"/>
        <v>5.9360140000000001</v>
      </c>
    </row>
    <row r="138" spans="24:25" x14ac:dyDescent="0.25">
      <c r="X138" s="21">
        <f t="shared" si="7"/>
        <v>2508</v>
      </c>
      <c r="Y138" s="23">
        <f t="shared" si="6"/>
        <v>5.9688080000000001</v>
      </c>
    </row>
    <row r="139" spans="24:25" x14ac:dyDescent="0.25">
      <c r="X139" s="21">
        <f t="shared" si="7"/>
        <v>2527</v>
      </c>
      <c r="Y139" s="23">
        <f t="shared" si="6"/>
        <v>6.0016020000000001</v>
      </c>
    </row>
    <row r="140" spans="24:25" x14ac:dyDescent="0.25">
      <c r="X140" s="21">
        <f t="shared" si="7"/>
        <v>2546</v>
      </c>
      <c r="Y140" s="23">
        <f t="shared" si="6"/>
        <v>6.0343960000000001</v>
      </c>
    </row>
    <row r="141" spans="24:25" x14ac:dyDescent="0.25">
      <c r="X141" s="21">
        <f t="shared" si="7"/>
        <v>2565</v>
      </c>
      <c r="Y141" s="23">
        <f t="shared" si="6"/>
        <v>6.0671900000000001</v>
      </c>
    </row>
    <row r="142" spans="24:25" x14ac:dyDescent="0.25">
      <c r="X142" s="21">
        <f t="shared" si="7"/>
        <v>2584</v>
      </c>
      <c r="Y142" s="23">
        <f t="shared" si="6"/>
        <v>6.0999840000000001</v>
      </c>
    </row>
    <row r="143" spans="24:25" x14ac:dyDescent="0.25">
      <c r="X143" s="21">
        <f t="shared" si="7"/>
        <v>2603</v>
      </c>
      <c r="Y143" s="23">
        <f t="shared" si="6"/>
        <v>6.1327780000000001</v>
      </c>
    </row>
    <row r="144" spans="24:25" x14ac:dyDescent="0.25">
      <c r="X144" s="21">
        <f t="shared" si="7"/>
        <v>2622</v>
      </c>
      <c r="Y144" s="23">
        <f t="shared" si="6"/>
        <v>6.1655720000000001</v>
      </c>
    </row>
    <row r="145" spans="24:25" x14ac:dyDescent="0.25">
      <c r="X145" s="21">
        <f t="shared" si="7"/>
        <v>2641</v>
      </c>
      <c r="Y145" s="23">
        <f t="shared" si="6"/>
        <v>6.198366</v>
      </c>
    </row>
    <row r="146" spans="24:25" x14ac:dyDescent="0.25">
      <c r="X146" s="21">
        <f t="shared" si="7"/>
        <v>2660</v>
      </c>
      <c r="Y146" s="23">
        <f t="shared" si="6"/>
        <v>6.23116</v>
      </c>
    </row>
    <row r="147" spans="24:25" x14ac:dyDescent="0.25">
      <c r="X147" s="21">
        <f t="shared" si="7"/>
        <v>2679</v>
      </c>
      <c r="Y147" s="23">
        <f t="shared" si="6"/>
        <v>6.263954</v>
      </c>
    </row>
    <row r="148" spans="24:25" x14ac:dyDescent="0.25">
      <c r="X148" s="21">
        <f t="shared" si="7"/>
        <v>2698</v>
      </c>
      <c r="Y148" s="23">
        <f t="shared" si="6"/>
        <v>6.296748</v>
      </c>
    </row>
    <row r="149" spans="24:25" x14ac:dyDescent="0.25">
      <c r="X149" s="21">
        <f t="shared" si="7"/>
        <v>2717</v>
      </c>
      <c r="Y149" s="23">
        <f t="shared" si="6"/>
        <v>6.329542</v>
      </c>
    </row>
    <row r="150" spans="24:25" x14ac:dyDescent="0.25">
      <c r="X150" s="21">
        <f t="shared" si="7"/>
        <v>2736</v>
      </c>
      <c r="Y150" s="23">
        <f t="shared" si="6"/>
        <v>6.362336</v>
      </c>
    </row>
    <row r="151" spans="24:25" x14ac:dyDescent="0.25">
      <c r="X151" s="21">
        <f t="shared" si="7"/>
        <v>2755</v>
      </c>
      <c r="Y151" s="23">
        <f t="shared" si="6"/>
        <v>6.39513</v>
      </c>
    </row>
    <row r="152" spans="24:25" x14ac:dyDescent="0.25">
      <c r="X152" s="21">
        <f t="shared" si="7"/>
        <v>2774</v>
      </c>
      <c r="Y152" s="23">
        <f t="shared" si="6"/>
        <v>6.427924</v>
      </c>
    </row>
    <row r="153" spans="24:25" x14ac:dyDescent="0.25">
      <c r="X153" s="21">
        <f t="shared" si="7"/>
        <v>2793</v>
      </c>
      <c r="Y153" s="23">
        <f t="shared" si="6"/>
        <v>6.460718</v>
      </c>
    </row>
    <row r="154" spans="24:25" x14ac:dyDescent="0.25">
      <c r="X154" s="21">
        <f t="shared" si="7"/>
        <v>2812</v>
      </c>
      <c r="Y154" s="23">
        <f t="shared" si="6"/>
        <v>6.493512</v>
      </c>
    </row>
    <row r="155" spans="24:25" x14ac:dyDescent="0.25">
      <c r="X155" s="21">
        <f t="shared" si="7"/>
        <v>2831</v>
      </c>
      <c r="Y155" s="23">
        <f t="shared" si="6"/>
        <v>6.5263059999999999</v>
      </c>
    </row>
    <row r="156" spans="24:25" x14ac:dyDescent="0.25">
      <c r="X156" s="21">
        <f t="shared" si="7"/>
        <v>2850</v>
      </c>
      <c r="Y156" s="23">
        <f t="shared" si="6"/>
        <v>6.5590999999999999</v>
      </c>
    </row>
    <row r="157" spans="24:25" x14ac:dyDescent="0.25">
      <c r="X157" s="21">
        <f t="shared" si="7"/>
        <v>2869</v>
      </c>
      <c r="Y157" s="23">
        <f t="shared" si="6"/>
        <v>6.5918939999999999</v>
      </c>
    </row>
    <row r="158" spans="24:25" x14ac:dyDescent="0.25">
      <c r="X158" s="21">
        <f t="shared" si="7"/>
        <v>2888</v>
      </c>
      <c r="Y158" s="23">
        <f t="shared" si="6"/>
        <v>6.6246879999999999</v>
      </c>
    </row>
    <row r="159" spans="24:25" x14ac:dyDescent="0.25">
      <c r="X159" s="21">
        <f t="shared" si="7"/>
        <v>2907</v>
      </c>
      <c r="Y159" s="23">
        <f t="shared" si="6"/>
        <v>6.6574819999999999</v>
      </c>
    </row>
    <row r="160" spans="24:25" x14ac:dyDescent="0.25">
      <c r="X160" s="21">
        <f t="shared" si="7"/>
        <v>2926</v>
      </c>
      <c r="Y160" s="23">
        <f t="shared" si="6"/>
        <v>6.6902759999999999</v>
      </c>
    </row>
    <row r="161" spans="24:25" x14ac:dyDescent="0.25">
      <c r="X161" s="21">
        <f t="shared" si="7"/>
        <v>2945</v>
      </c>
      <c r="Y161" s="23">
        <f t="shared" si="6"/>
        <v>6.7230699999999999</v>
      </c>
    </row>
    <row r="162" spans="24:25" x14ac:dyDescent="0.25">
      <c r="X162" s="21">
        <f t="shared" si="7"/>
        <v>2964</v>
      </c>
      <c r="Y162" s="23">
        <f t="shared" si="6"/>
        <v>6.7558639999999999</v>
      </c>
    </row>
    <row r="163" spans="24:25" x14ac:dyDescent="0.25">
      <c r="X163" s="21">
        <f t="shared" si="7"/>
        <v>2983</v>
      </c>
      <c r="Y163" s="23">
        <f t="shared" si="6"/>
        <v>6.7886579999999999</v>
      </c>
    </row>
    <row r="164" spans="24:25" x14ac:dyDescent="0.25">
      <c r="X164" s="21">
        <f t="shared" si="7"/>
        <v>3002</v>
      </c>
      <c r="Y164" s="23">
        <f t="shared" si="6"/>
        <v>6.8214519999999998</v>
      </c>
    </row>
    <row r="165" spans="24:25" x14ac:dyDescent="0.25">
      <c r="X165" s="21">
        <f t="shared" si="7"/>
        <v>3021</v>
      </c>
      <c r="Y165" s="23">
        <f t="shared" si="6"/>
        <v>6.8542459999999998</v>
      </c>
    </row>
    <row r="166" spans="24:25" x14ac:dyDescent="0.25">
      <c r="X166" s="21">
        <f t="shared" si="7"/>
        <v>3040</v>
      </c>
      <c r="Y166" s="23">
        <f t="shared" si="6"/>
        <v>6.8870399999999998</v>
      </c>
    </row>
    <row r="167" spans="24:25" x14ac:dyDescent="0.25">
      <c r="X167" s="21">
        <f t="shared" si="7"/>
        <v>3059</v>
      </c>
      <c r="Y167" s="23">
        <f t="shared" si="6"/>
        <v>6.9198339999999998</v>
      </c>
    </row>
    <row r="168" spans="24:25" x14ac:dyDescent="0.25">
      <c r="X168" s="21">
        <f t="shared" si="7"/>
        <v>3078</v>
      </c>
      <c r="Y168" s="23">
        <f t="shared" si="6"/>
        <v>6.9526279999999998</v>
      </c>
    </row>
    <row r="169" spans="24:25" x14ac:dyDescent="0.25">
      <c r="X169" s="21">
        <f t="shared" si="7"/>
        <v>3097</v>
      </c>
      <c r="Y169" s="23">
        <f t="shared" si="6"/>
        <v>6.9854219999999998</v>
      </c>
    </row>
    <row r="170" spans="24:25" x14ac:dyDescent="0.25">
      <c r="X170" s="21">
        <f t="shared" si="7"/>
        <v>3116</v>
      </c>
      <c r="Y170" s="23">
        <f t="shared" si="6"/>
        <v>7.0182159999999998</v>
      </c>
    </row>
    <row r="171" spans="24:25" x14ac:dyDescent="0.25">
      <c r="X171" s="21">
        <f t="shared" si="7"/>
        <v>3135</v>
      </c>
      <c r="Y171" s="23">
        <f t="shared" si="6"/>
        <v>7.0510099999999998</v>
      </c>
    </row>
    <row r="172" spans="24:25" x14ac:dyDescent="0.25">
      <c r="X172" s="21">
        <f t="shared" si="7"/>
        <v>3154</v>
      </c>
      <c r="Y172" s="23">
        <f t="shared" si="6"/>
        <v>7.0838039999999998</v>
      </c>
    </row>
    <row r="173" spans="24:25" x14ac:dyDescent="0.25">
      <c r="X173" s="21">
        <f t="shared" si="7"/>
        <v>3173</v>
      </c>
      <c r="Y173" s="23">
        <f t="shared" si="6"/>
        <v>7.1165979999999998</v>
      </c>
    </row>
    <row r="174" spans="24:25" x14ac:dyDescent="0.25">
      <c r="X174" s="21">
        <f t="shared" si="7"/>
        <v>3192</v>
      </c>
      <c r="Y174" s="23">
        <f t="shared" si="6"/>
        <v>7.1493919999999997</v>
      </c>
    </row>
    <row r="175" spans="24:25" x14ac:dyDescent="0.25">
      <c r="X175" s="21">
        <f t="shared" si="7"/>
        <v>3211</v>
      </c>
      <c r="Y175" s="23">
        <f t="shared" si="6"/>
        <v>7.1821859999999997</v>
      </c>
    </row>
    <row r="176" spans="24:25" x14ac:dyDescent="0.25">
      <c r="X176" s="21">
        <f t="shared" si="7"/>
        <v>3230</v>
      </c>
      <c r="Y176" s="23">
        <f t="shared" si="6"/>
        <v>7.2149799999999997</v>
      </c>
    </row>
    <row r="177" spans="24:25" x14ac:dyDescent="0.25">
      <c r="X177" s="21">
        <f t="shared" si="7"/>
        <v>3249</v>
      </c>
      <c r="Y177" s="23">
        <f t="shared" si="6"/>
        <v>7.2477739999999997</v>
      </c>
    </row>
    <row r="178" spans="24:25" x14ac:dyDescent="0.25">
      <c r="X178" s="21">
        <f t="shared" si="7"/>
        <v>3268</v>
      </c>
      <c r="Y178" s="23">
        <f t="shared" si="6"/>
        <v>7.2805679999999997</v>
      </c>
    </row>
    <row r="179" spans="24:25" x14ac:dyDescent="0.25">
      <c r="X179" s="21">
        <f t="shared" si="7"/>
        <v>3287</v>
      </c>
      <c r="Y179" s="23">
        <f t="shared" si="6"/>
        <v>7.3133619999999997</v>
      </c>
    </row>
    <row r="180" spans="24:25" x14ac:dyDescent="0.25">
      <c r="X180" s="21">
        <f t="shared" si="7"/>
        <v>3306</v>
      </c>
      <c r="Y180" s="23">
        <f t="shared" si="6"/>
        <v>7.3461559999999997</v>
      </c>
    </row>
    <row r="181" spans="24:25" x14ac:dyDescent="0.25">
      <c r="X181" s="21">
        <f t="shared" si="7"/>
        <v>3325</v>
      </c>
      <c r="Y181" s="23">
        <f t="shared" si="6"/>
        <v>7.3789499999999997</v>
      </c>
    </row>
    <row r="182" spans="24:25" x14ac:dyDescent="0.25">
      <c r="X182" s="21">
        <f t="shared" si="7"/>
        <v>3344</v>
      </c>
      <c r="Y182" s="23">
        <f t="shared" si="6"/>
        <v>7.4117439999999997</v>
      </c>
    </row>
    <row r="183" spans="24:25" x14ac:dyDescent="0.25">
      <c r="X183" s="21">
        <f t="shared" si="7"/>
        <v>3363</v>
      </c>
      <c r="Y183" s="23">
        <f t="shared" si="6"/>
        <v>7.4445379999999997</v>
      </c>
    </row>
    <row r="184" spans="24:25" x14ac:dyDescent="0.25">
      <c r="X184" s="21">
        <f t="shared" si="7"/>
        <v>3382</v>
      </c>
      <c r="Y184" s="23">
        <f t="shared" si="6"/>
        <v>7.4773319999999996</v>
      </c>
    </row>
    <row r="185" spans="24:25" x14ac:dyDescent="0.25">
      <c r="X185" s="21">
        <f t="shared" si="7"/>
        <v>3401</v>
      </c>
      <c r="Y185" s="23">
        <f t="shared" si="6"/>
        <v>7.5101259999999996</v>
      </c>
    </row>
    <row r="186" spans="24:25" x14ac:dyDescent="0.25">
      <c r="X186" s="21">
        <f t="shared" si="7"/>
        <v>3420</v>
      </c>
      <c r="Y186" s="23">
        <f t="shared" si="6"/>
        <v>7.5429199999999996</v>
      </c>
    </row>
    <row r="187" spans="24:25" x14ac:dyDescent="0.25">
      <c r="X187" s="21">
        <f t="shared" si="7"/>
        <v>3439</v>
      </c>
      <c r="Y187" s="23">
        <f t="shared" si="6"/>
        <v>7.5757139999999996</v>
      </c>
    </row>
    <row r="188" spans="24:25" x14ac:dyDescent="0.25">
      <c r="X188" s="21">
        <f t="shared" si="7"/>
        <v>3458</v>
      </c>
      <c r="Y188" s="23">
        <f t="shared" si="6"/>
        <v>7.6085079999999996</v>
      </c>
    </row>
    <row r="189" spans="24:25" x14ac:dyDescent="0.25">
      <c r="X189" s="21">
        <f t="shared" si="7"/>
        <v>3477</v>
      </c>
      <c r="Y189" s="23">
        <f t="shared" si="6"/>
        <v>7.6413020000000005</v>
      </c>
    </row>
    <row r="190" spans="24:25" x14ac:dyDescent="0.25">
      <c r="X190" s="21">
        <f t="shared" si="7"/>
        <v>3496</v>
      </c>
      <c r="Y190" s="23">
        <f t="shared" si="6"/>
        <v>7.6740960000000005</v>
      </c>
    </row>
    <row r="191" spans="24:25" x14ac:dyDescent="0.25">
      <c r="X191" s="21">
        <f t="shared" si="7"/>
        <v>3515</v>
      </c>
      <c r="Y191" s="23">
        <f t="shared" si="6"/>
        <v>7.7068900000000005</v>
      </c>
    </row>
    <row r="192" spans="24:25" x14ac:dyDescent="0.25">
      <c r="X192" s="21">
        <f t="shared" si="7"/>
        <v>3534</v>
      </c>
      <c r="Y192" s="23">
        <f t="shared" si="6"/>
        <v>7.7396840000000005</v>
      </c>
    </row>
    <row r="193" spans="24:25" x14ac:dyDescent="0.25">
      <c r="X193" s="21">
        <f t="shared" si="7"/>
        <v>3553</v>
      </c>
      <c r="Y193" s="23">
        <f t="shared" si="6"/>
        <v>7.7724780000000004</v>
      </c>
    </row>
    <row r="194" spans="24:25" x14ac:dyDescent="0.25">
      <c r="X194" s="21">
        <f t="shared" si="7"/>
        <v>3572</v>
      </c>
      <c r="Y194" s="23">
        <f t="shared" si="6"/>
        <v>7.8052720000000004</v>
      </c>
    </row>
    <row r="195" spans="24:25" x14ac:dyDescent="0.25">
      <c r="X195" s="21">
        <f t="shared" si="7"/>
        <v>3591</v>
      </c>
      <c r="Y195" s="23">
        <f t="shared" si="6"/>
        <v>7.8380660000000004</v>
      </c>
    </row>
    <row r="196" spans="24:25" x14ac:dyDescent="0.25">
      <c r="X196" s="21">
        <f t="shared" si="7"/>
        <v>3610</v>
      </c>
      <c r="Y196" s="23">
        <f t="shared" si="6"/>
        <v>7.8708600000000004</v>
      </c>
    </row>
    <row r="197" spans="24:25" x14ac:dyDescent="0.25">
      <c r="X197" s="21">
        <f t="shared" si="7"/>
        <v>3629</v>
      </c>
      <c r="Y197" s="23">
        <f t="shared" si="6"/>
        <v>7.9036540000000004</v>
      </c>
    </row>
    <row r="198" spans="24:25" x14ac:dyDescent="0.25">
      <c r="X198" s="21">
        <f t="shared" si="7"/>
        <v>3648</v>
      </c>
      <c r="Y198" s="23">
        <f t="shared" ref="Y198:Y261" si="8">IF($K$24&gt;0,IF(X198&lt;$K$21,$K$20*X198,IF(X198&lt;$K$24,($K$22*X198)+$K$23,($K$25*X198)+$K$26)),IF(X198&lt;$K$21,$K$20*X198,($K$22*X198)+$K$23))</f>
        <v>7.9364480000000004</v>
      </c>
    </row>
    <row r="199" spans="24:25" x14ac:dyDescent="0.25">
      <c r="X199" s="21">
        <f t="shared" ref="X199:X262" si="9">X198+$AC$5</f>
        <v>3667</v>
      </c>
      <c r="Y199" s="23">
        <f t="shared" si="8"/>
        <v>7.9692420000000004</v>
      </c>
    </row>
    <row r="200" spans="24:25" x14ac:dyDescent="0.25">
      <c r="X200" s="21">
        <f t="shared" si="9"/>
        <v>3686</v>
      </c>
      <c r="Y200" s="23">
        <f t="shared" si="8"/>
        <v>8.0020360000000004</v>
      </c>
    </row>
    <row r="201" spans="24:25" x14ac:dyDescent="0.25">
      <c r="X201" s="21">
        <f t="shared" si="9"/>
        <v>3705</v>
      </c>
      <c r="Y201" s="23">
        <f t="shared" si="8"/>
        <v>8.0348300000000012</v>
      </c>
    </row>
    <row r="202" spans="24:25" x14ac:dyDescent="0.25">
      <c r="X202" s="21">
        <f t="shared" si="9"/>
        <v>3724</v>
      </c>
      <c r="Y202" s="23">
        <f t="shared" si="8"/>
        <v>8.0676240000000004</v>
      </c>
    </row>
    <row r="203" spans="24:25" x14ac:dyDescent="0.25">
      <c r="X203" s="21">
        <f t="shared" si="9"/>
        <v>3743</v>
      </c>
      <c r="Y203" s="23">
        <f t="shared" si="8"/>
        <v>8.1004180000000012</v>
      </c>
    </row>
    <row r="204" spans="24:25" x14ac:dyDescent="0.25">
      <c r="X204" s="21">
        <f t="shared" si="9"/>
        <v>3762</v>
      </c>
      <c r="Y204" s="23">
        <f t="shared" si="8"/>
        <v>8.1332120000000003</v>
      </c>
    </row>
    <row r="205" spans="24:25" x14ac:dyDescent="0.25">
      <c r="X205" s="21">
        <f t="shared" si="9"/>
        <v>3781</v>
      </c>
      <c r="Y205" s="23">
        <f t="shared" si="8"/>
        <v>8.1660060000000012</v>
      </c>
    </row>
    <row r="206" spans="24:25" x14ac:dyDescent="0.25">
      <c r="X206" s="21">
        <f t="shared" si="9"/>
        <v>3800</v>
      </c>
      <c r="Y206" s="23">
        <f t="shared" si="8"/>
        <v>8.1988000000000003</v>
      </c>
    </row>
    <row r="207" spans="24:25" x14ac:dyDescent="0.25">
      <c r="X207" s="21">
        <f t="shared" si="9"/>
        <v>3819</v>
      </c>
      <c r="Y207" s="23">
        <f t="shared" si="8"/>
        <v>8.2315940000000012</v>
      </c>
    </row>
    <row r="208" spans="24:25" x14ac:dyDescent="0.25">
      <c r="X208" s="21">
        <f t="shared" si="9"/>
        <v>3838</v>
      </c>
      <c r="Y208" s="23">
        <f t="shared" si="8"/>
        <v>8.2643880000000003</v>
      </c>
    </row>
    <row r="209" spans="24:25" x14ac:dyDescent="0.25">
      <c r="X209" s="21">
        <f t="shared" si="9"/>
        <v>3857</v>
      </c>
      <c r="Y209" s="23">
        <f t="shared" si="8"/>
        <v>8.2971820000000012</v>
      </c>
    </row>
    <row r="210" spans="24:25" x14ac:dyDescent="0.25">
      <c r="X210" s="21">
        <f t="shared" si="9"/>
        <v>3876</v>
      </c>
      <c r="Y210" s="23">
        <f t="shared" si="8"/>
        <v>8.3299760000000003</v>
      </c>
    </row>
    <row r="211" spans="24:25" x14ac:dyDescent="0.25">
      <c r="X211" s="21">
        <f t="shared" si="9"/>
        <v>3895</v>
      </c>
      <c r="Y211" s="23">
        <f t="shared" si="8"/>
        <v>8.3627700000000011</v>
      </c>
    </row>
    <row r="212" spans="24:25" x14ac:dyDescent="0.25">
      <c r="X212" s="21">
        <f t="shared" si="9"/>
        <v>3914</v>
      </c>
      <c r="Y212" s="23">
        <f t="shared" si="8"/>
        <v>8.3955640000000002</v>
      </c>
    </row>
    <row r="213" spans="24:25" x14ac:dyDescent="0.25">
      <c r="X213" s="21">
        <f t="shared" si="9"/>
        <v>3933</v>
      </c>
      <c r="Y213" s="23">
        <f t="shared" si="8"/>
        <v>8.4283580000000011</v>
      </c>
    </row>
    <row r="214" spans="24:25" x14ac:dyDescent="0.25">
      <c r="X214" s="21">
        <f t="shared" si="9"/>
        <v>3952</v>
      </c>
      <c r="Y214" s="23">
        <f t="shared" si="8"/>
        <v>8.4611520000000002</v>
      </c>
    </row>
    <row r="215" spans="24:25" x14ac:dyDescent="0.25">
      <c r="X215" s="21">
        <f t="shared" si="9"/>
        <v>3971</v>
      </c>
      <c r="Y215" s="23">
        <f t="shared" si="8"/>
        <v>8.4939460000000011</v>
      </c>
    </row>
    <row r="216" spans="24:25" x14ac:dyDescent="0.25">
      <c r="X216" s="21">
        <f t="shared" si="9"/>
        <v>3990</v>
      </c>
      <c r="Y216" s="23">
        <f t="shared" si="8"/>
        <v>8.5267400000000002</v>
      </c>
    </row>
    <row r="217" spans="24:25" x14ac:dyDescent="0.25">
      <c r="X217" s="21">
        <f t="shared" si="9"/>
        <v>4009</v>
      </c>
      <c r="Y217" s="23">
        <f t="shared" si="8"/>
        <v>8.5595340000000011</v>
      </c>
    </row>
    <row r="218" spans="24:25" x14ac:dyDescent="0.25">
      <c r="X218" s="21">
        <f t="shared" si="9"/>
        <v>4028</v>
      </c>
      <c r="Y218" s="23">
        <f t="shared" si="8"/>
        <v>8.5923280000000002</v>
      </c>
    </row>
    <row r="219" spans="24:25" x14ac:dyDescent="0.25">
      <c r="X219" s="21">
        <f t="shared" si="9"/>
        <v>4047</v>
      </c>
      <c r="Y219" s="23">
        <f t="shared" si="8"/>
        <v>8.6251220000000011</v>
      </c>
    </row>
    <row r="220" spans="24:25" x14ac:dyDescent="0.25">
      <c r="X220" s="21">
        <f t="shared" si="9"/>
        <v>4066</v>
      </c>
      <c r="Y220" s="23">
        <f t="shared" si="8"/>
        <v>8.6579160000000002</v>
      </c>
    </row>
    <row r="221" spans="24:25" x14ac:dyDescent="0.25">
      <c r="X221" s="21">
        <f t="shared" si="9"/>
        <v>4085</v>
      </c>
      <c r="Y221" s="23">
        <f t="shared" si="8"/>
        <v>8.690710000000001</v>
      </c>
    </row>
    <row r="222" spans="24:25" x14ac:dyDescent="0.25">
      <c r="X222" s="21">
        <f t="shared" si="9"/>
        <v>4104</v>
      </c>
      <c r="Y222" s="23">
        <f t="shared" si="8"/>
        <v>8.7235040000000001</v>
      </c>
    </row>
    <row r="223" spans="24:25" x14ac:dyDescent="0.25">
      <c r="X223" s="21">
        <f t="shared" si="9"/>
        <v>4123</v>
      </c>
      <c r="Y223" s="23">
        <f t="shared" si="8"/>
        <v>8.756298000000001</v>
      </c>
    </row>
    <row r="224" spans="24:25" x14ac:dyDescent="0.25">
      <c r="X224" s="21">
        <f t="shared" si="9"/>
        <v>4142</v>
      </c>
      <c r="Y224" s="23">
        <f t="shared" si="8"/>
        <v>8.7890920000000001</v>
      </c>
    </row>
    <row r="225" spans="24:25" x14ac:dyDescent="0.25">
      <c r="X225" s="21">
        <f t="shared" si="9"/>
        <v>4161</v>
      </c>
      <c r="Y225" s="23">
        <f t="shared" si="8"/>
        <v>8.821886000000001</v>
      </c>
    </row>
    <row r="226" spans="24:25" x14ac:dyDescent="0.25">
      <c r="X226" s="21">
        <f t="shared" si="9"/>
        <v>4180</v>
      </c>
      <c r="Y226" s="23">
        <f t="shared" si="8"/>
        <v>8.8546800000000001</v>
      </c>
    </row>
    <row r="227" spans="24:25" x14ac:dyDescent="0.25">
      <c r="X227" s="21">
        <f t="shared" si="9"/>
        <v>4199</v>
      </c>
      <c r="Y227" s="23">
        <f t="shared" si="8"/>
        <v>8.887474000000001</v>
      </c>
    </row>
    <row r="228" spans="24:25" x14ac:dyDescent="0.25">
      <c r="X228" s="21">
        <f t="shared" si="9"/>
        <v>4218</v>
      </c>
      <c r="Y228" s="23">
        <f t="shared" si="8"/>
        <v>8.9202680000000001</v>
      </c>
    </row>
    <row r="229" spans="24:25" x14ac:dyDescent="0.25">
      <c r="X229" s="21">
        <f t="shared" si="9"/>
        <v>4237</v>
      </c>
      <c r="Y229" s="23">
        <f t="shared" si="8"/>
        <v>8.953062000000001</v>
      </c>
    </row>
    <row r="230" spans="24:25" x14ac:dyDescent="0.25">
      <c r="X230" s="21">
        <f t="shared" si="9"/>
        <v>4256</v>
      </c>
      <c r="Y230" s="23">
        <f t="shared" si="8"/>
        <v>8.9858560000000001</v>
      </c>
    </row>
    <row r="231" spans="24:25" x14ac:dyDescent="0.25">
      <c r="X231" s="21">
        <f t="shared" si="9"/>
        <v>4275</v>
      </c>
      <c r="Y231" s="23">
        <f t="shared" si="8"/>
        <v>9.0186500000000009</v>
      </c>
    </row>
    <row r="232" spans="24:25" x14ac:dyDescent="0.25">
      <c r="X232" s="21">
        <f t="shared" si="9"/>
        <v>4294</v>
      </c>
      <c r="Y232" s="23">
        <f t="shared" si="8"/>
        <v>9.051444</v>
      </c>
    </row>
    <row r="233" spans="24:25" x14ac:dyDescent="0.25">
      <c r="X233" s="21">
        <f t="shared" si="9"/>
        <v>4313</v>
      </c>
      <c r="Y233" s="23">
        <f t="shared" si="8"/>
        <v>9.0842380000000009</v>
      </c>
    </row>
    <row r="234" spans="24:25" x14ac:dyDescent="0.25">
      <c r="X234" s="21">
        <f t="shared" si="9"/>
        <v>4332</v>
      </c>
      <c r="Y234" s="23">
        <f t="shared" si="8"/>
        <v>9.117032</v>
      </c>
    </row>
    <row r="235" spans="24:25" x14ac:dyDescent="0.25">
      <c r="X235" s="21">
        <f t="shared" si="9"/>
        <v>4351</v>
      </c>
      <c r="Y235" s="23">
        <f t="shared" si="8"/>
        <v>9.1498260000000009</v>
      </c>
    </row>
    <row r="236" spans="24:25" x14ac:dyDescent="0.25">
      <c r="X236" s="21">
        <f t="shared" si="9"/>
        <v>4370</v>
      </c>
      <c r="Y236" s="23">
        <f t="shared" si="8"/>
        <v>9.18262</v>
      </c>
    </row>
    <row r="237" spans="24:25" x14ac:dyDescent="0.25">
      <c r="X237" s="21">
        <f t="shared" si="9"/>
        <v>4389</v>
      </c>
      <c r="Y237" s="23">
        <f t="shared" si="8"/>
        <v>9.2154140000000009</v>
      </c>
    </row>
    <row r="238" spans="24:25" x14ac:dyDescent="0.25">
      <c r="X238" s="21">
        <f t="shared" si="9"/>
        <v>4408</v>
      </c>
      <c r="Y238" s="23">
        <f t="shared" si="8"/>
        <v>9.248208</v>
      </c>
    </row>
    <row r="239" spans="24:25" x14ac:dyDescent="0.25">
      <c r="X239" s="21">
        <f t="shared" si="9"/>
        <v>4427</v>
      </c>
      <c r="Y239" s="23">
        <f t="shared" si="8"/>
        <v>9.2810020000000009</v>
      </c>
    </row>
    <row r="240" spans="24:25" x14ac:dyDescent="0.25">
      <c r="X240" s="21">
        <f t="shared" si="9"/>
        <v>4446</v>
      </c>
      <c r="Y240" s="23">
        <f t="shared" si="8"/>
        <v>9.313796</v>
      </c>
    </row>
    <row r="241" spans="24:25" x14ac:dyDescent="0.25">
      <c r="X241" s="21">
        <f t="shared" si="9"/>
        <v>4465</v>
      </c>
      <c r="Y241" s="23">
        <f t="shared" si="8"/>
        <v>9.3465900000000008</v>
      </c>
    </row>
    <row r="242" spans="24:25" x14ac:dyDescent="0.25">
      <c r="X242" s="21">
        <f t="shared" si="9"/>
        <v>4484</v>
      </c>
      <c r="Y242" s="23">
        <f t="shared" si="8"/>
        <v>9.3793839999999999</v>
      </c>
    </row>
    <row r="243" spans="24:25" x14ac:dyDescent="0.25">
      <c r="X243" s="21">
        <f t="shared" si="9"/>
        <v>4503</v>
      </c>
      <c r="Y243" s="23">
        <f t="shared" si="8"/>
        <v>9.4121780000000008</v>
      </c>
    </row>
    <row r="244" spans="24:25" x14ac:dyDescent="0.25">
      <c r="X244" s="21">
        <f t="shared" si="9"/>
        <v>4522</v>
      </c>
      <c r="Y244" s="23">
        <f t="shared" si="8"/>
        <v>9.4449719999999999</v>
      </c>
    </row>
    <row r="245" spans="24:25" x14ac:dyDescent="0.25">
      <c r="X245" s="21">
        <f t="shared" si="9"/>
        <v>4541</v>
      </c>
      <c r="Y245" s="23">
        <f t="shared" si="8"/>
        <v>9.4777660000000008</v>
      </c>
    </row>
    <row r="246" spans="24:25" x14ac:dyDescent="0.25">
      <c r="X246" s="21">
        <f t="shared" si="9"/>
        <v>4560</v>
      </c>
      <c r="Y246" s="23">
        <f t="shared" si="8"/>
        <v>9.5105599999999999</v>
      </c>
    </row>
    <row r="247" spans="24:25" x14ac:dyDescent="0.25">
      <c r="X247" s="21">
        <f t="shared" si="9"/>
        <v>4579</v>
      </c>
      <c r="Y247" s="23">
        <f t="shared" si="8"/>
        <v>9.5433540000000008</v>
      </c>
    </row>
    <row r="248" spans="24:25" x14ac:dyDescent="0.25">
      <c r="X248" s="21">
        <f t="shared" si="9"/>
        <v>4598</v>
      </c>
      <c r="Y248" s="23">
        <f t="shared" si="8"/>
        <v>9.5761479999999999</v>
      </c>
    </row>
    <row r="249" spans="24:25" x14ac:dyDescent="0.25">
      <c r="X249" s="21">
        <f t="shared" si="9"/>
        <v>4617</v>
      </c>
      <c r="Y249" s="23">
        <f t="shared" si="8"/>
        <v>9.6089420000000008</v>
      </c>
    </row>
    <row r="250" spans="24:25" x14ac:dyDescent="0.25">
      <c r="X250" s="21">
        <f t="shared" si="9"/>
        <v>4636</v>
      </c>
      <c r="Y250" s="23">
        <f t="shared" si="8"/>
        <v>9.6417360000000016</v>
      </c>
    </row>
    <row r="251" spans="24:25" x14ac:dyDescent="0.25">
      <c r="X251" s="21">
        <f t="shared" si="9"/>
        <v>4655</v>
      </c>
      <c r="Y251" s="23">
        <f t="shared" si="8"/>
        <v>9.6745300000000007</v>
      </c>
    </row>
    <row r="252" spans="24:25" x14ac:dyDescent="0.25">
      <c r="X252" s="21">
        <f t="shared" si="9"/>
        <v>4674</v>
      </c>
      <c r="Y252" s="23">
        <f t="shared" si="8"/>
        <v>9.7073240000000016</v>
      </c>
    </row>
    <row r="253" spans="24:25" x14ac:dyDescent="0.25">
      <c r="X253" s="21">
        <f t="shared" si="9"/>
        <v>4693</v>
      </c>
      <c r="Y253" s="23">
        <f t="shared" si="8"/>
        <v>9.7401180000000007</v>
      </c>
    </row>
    <row r="254" spans="24:25" x14ac:dyDescent="0.25">
      <c r="X254" s="21">
        <f t="shared" si="9"/>
        <v>4712</v>
      </c>
      <c r="Y254" s="23">
        <f t="shared" si="8"/>
        <v>9.7729120000000016</v>
      </c>
    </row>
    <row r="255" spans="24:25" x14ac:dyDescent="0.25">
      <c r="X255" s="21">
        <f t="shared" si="9"/>
        <v>4731</v>
      </c>
      <c r="Y255" s="23">
        <f t="shared" si="8"/>
        <v>9.8057060000000007</v>
      </c>
    </row>
    <row r="256" spans="24:25" x14ac:dyDescent="0.25">
      <c r="X256" s="21">
        <f t="shared" si="9"/>
        <v>4750</v>
      </c>
      <c r="Y256" s="23">
        <f t="shared" si="8"/>
        <v>9.8385000000000016</v>
      </c>
    </row>
    <row r="257" spans="24:25" x14ac:dyDescent="0.25">
      <c r="X257" s="21">
        <f t="shared" si="9"/>
        <v>4769</v>
      </c>
      <c r="Y257" s="23">
        <f t="shared" si="8"/>
        <v>9.8712940000000007</v>
      </c>
    </row>
    <row r="258" spans="24:25" x14ac:dyDescent="0.25">
      <c r="X258" s="21">
        <f t="shared" si="9"/>
        <v>4788</v>
      </c>
      <c r="Y258" s="23">
        <f t="shared" si="8"/>
        <v>9.9040880000000016</v>
      </c>
    </row>
    <row r="259" spans="24:25" x14ac:dyDescent="0.25">
      <c r="X259" s="21">
        <f t="shared" si="9"/>
        <v>4807</v>
      </c>
      <c r="Y259" s="23">
        <f t="shared" si="8"/>
        <v>9.9368820000000007</v>
      </c>
    </row>
    <row r="260" spans="24:25" x14ac:dyDescent="0.25">
      <c r="X260" s="21">
        <f t="shared" si="9"/>
        <v>4826</v>
      </c>
      <c r="Y260" s="23">
        <f t="shared" si="8"/>
        <v>9.9696760000000015</v>
      </c>
    </row>
    <row r="261" spans="24:25" x14ac:dyDescent="0.25">
      <c r="X261" s="21">
        <f t="shared" si="9"/>
        <v>4845</v>
      </c>
      <c r="Y261" s="23">
        <f t="shared" si="8"/>
        <v>10.002470000000001</v>
      </c>
    </row>
    <row r="262" spans="24:25" x14ac:dyDescent="0.25">
      <c r="X262" s="21">
        <f t="shared" si="9"/>
        <v>4864</v>
      </c>
      <c r="Y262" s="23">
        <f t="shared" ref="Y262:Y325" si="10">IF($K$24&gt;0,IF(X262&lt;$K$21,$K$20*X262,IF(X262&lt;$K$24,($K$22*X262)+$K$23,($K$25*X262)+$K$26)),IF(X262&lt;$K$21,$K$20*X262,($K$22*X262)+$K$23))</f>
        <v>10.035264000000002</v>
      </c>
    </row>
    <row r="263" spans="24:25" x14ac:dyDescent="0.25">
      <c r="X263" s="21">
        <f t="shared" ref="X263:X326" si="11">X262+$AC$5</f>
        <v>4883</v>
      </c>
      <c r="Y263" s="23">
        <f t="shared" si="10"/>
        <v>10.068058000000001</v>
      </c>
    </row>
    <row r="264" spans="24:25" x14ac:dyDescent="0.25">
      <c r="X264" s="21">
        <f t="shared" si="11"/>
        <v>4902</v>
      </c>
      <c r="Y264" s="23">
        <f t="shared" si="10"/>
        <v>10.100852000000001</v>
      </c>
    </row>
    <row r="265" spans="24:25" x14ac:dyDescent="0.25">
      <c r="X265" s="21">
        <f t="shared" si="11"/>
        <v>4921</v>
      </c>
      <c r="Y265" s="23">
        <f t="shared" si="10"/>
        <v>10.133646000000001</v>
      </c>
    </row>
    <row r="266" spans="24:25" x14ac:dyDescent="0.25">
      <c r="X266" s="21">
        <f t="shared" si="11"/>
        <v>4940</v>
      </c>
      <c r="Y266" s="23">
        <f t="shared" si="10"/>
        <v>10.166440000000001</v>
      </c>
    </row>
    <row r="267" spans="24:25" x14ac:dyDescent="0.25">
      <c r="X267" s="21">
        <f t="shared" si="11"/>
        <v>4959</v>
      </c>
      <c r="Y267" s="23">
        <f t="shared" si="10"/>
        <v>10.199234000000001</v>
      </c>
    </row>
    <row r="268" spans="24:25" x14ac:dyDescent="0.25">
      <c r="X268" s="21">
        <f t="shared" si="11"/>
        <v>4978</v>
      </c>
      <c r="Y268" s="23">
        <f t="shared" si="10"/>
        <v>10.232028000000001</v>
      </c>
    </row>
    <row r="269" spans="24:25" x14ac:dyDescent="0.25">
      <c r="X269" s="21">
        <f t="shared" si="11"/>
        <v>4997</v>
      </c>
      <c r="Y269" s="23">
        <f t="shared" si="10"/>
        <v>10.264822000000001</v>
      </c>
    </row>
    <row r="270" spans="24:25" x14ac:dyDescent="0.25">
      <c r="X270" s="21">
        <f t="shared" si="11"/>
        <v>5016</v>
      </c>
      <c r="Y270" s="23">
        <f t="shared" si="10"/>
        <v>10.297616000000001</v>
      </c>
    </row>
    <row r="271" spans="24:25" x14ac:dyDescent="0.25">
      <c r="X271" s="21">
        <f t="shared" si="11"/>
        <v>5035</v>
      </c>
      <c r="Y271" s="23">
        <f t="shared" si="10"/>
        <v>10.330410000000001</v>
      </c>
    </row>
    <row r="272" spans="24:25" x14ac:dyDescent="0.25">
      <c r="X272" s="21">
        <f t="shared" si="11"/>
        <v>5054</v>
      </c>
      <c r="Y272" s="23">
        <f t="shared" si="10"/>
        <v>10.363204000000001</v>
      </c>
    </row>
    <row r="273" spans="24:25" x14ac:dyDescent="0.25">
      <c r="X273" s="21">
        <f t="shared" si="11"/>
        <v>5073</v>
      </c>
      <c r="Y273" s="23">
        <f t="shared" si="10"/>
        <v>10.395998000000001</v>
      </c>
    </row>
    <row r="274" spans="24:25" x14ac:dyDescent="0.25">
      <c r="X274" s="21">
        <f t="shared" si="11"/>
        <v>5092</v>
      </c>
      <c r="Y274" s="23">
        <f t="shared" si="10"/>
        <v>10.428792000000001</v>
      </c>
    </row>
    <row r="275" spans="24:25" x14ac:dyDescent="0.25">
      <c r="X275" s="21">
        <f t="shared" si="11"/>
        <v>5111</v>
      </c>
      <c r="Y275" s="23">
        <f t="shared" si="10"/>
        <v>10.461586</v>
      </c>
    </row>
    <row r="276" spans="24:25" x14ac:dyDescent="0.25">
      <c r="X276" s="21">
        <f t="shared" si="11"/>
        <v>5130</v>
      </c>
      <c r="Y276" s="23">
        <f t="shared" si="10"/>
        <v>10.494380000000001</v>
      </c>
    </row>
    <row r="277" spans="24:25" x14ac:dyDescent="0.25">
      <c r="X277" s="21">
        <f t="shared" si="11"/>
        <v>5149</v>
      </c>
      <c r="Y277" s="23">
        <f t="shared" si="10"/>
        <v>10.527174</v>
      </c>
    </row>
    <row r="278" spans="24:25" x14ac:dyDescent="0.25">
      <c r="X278" s="21">
        <f t="shared" si="11"/>
        <v>5168</v>
      </c>
      <c r="Y278" s="23">
        <f t="shared" si="10"/>
        <v>10.559968000000001</v>
      </c>
    </row>
    <row r="279" spans="24:25" x14ac:dyDescent="0.25">
      <c r="X279" s="21">
        <f t="shared" si="11"/>
        <v>5187</v>
      </c>
      <c r="Y279" s="23">
        <f t="shared" si="10"/>
        <v>10.592762</v>
      </c>
    </row>
    <row r="280" spans="24:25" x14ac:dyDescent="0.25">
      <c r="X280" s="21">
        <f t="shared" si="11"/>
        <v>5206</v>
      </c>
      <c r="Y280" s="23">
        <f t="shared" si="10"/>
        <v>10.625556000000001</v>
      </c>
    </row>
    <row r="281" spans="24:25" x14ac:dyDescent="0.25">
      <c r="X281" s="21">
        <f t="shared" si="11"/>
        <v>5225</v>
      </c>
      <c r="Y281" s="23">
        <f t="shared" si="10"/>
        <v>10.65835</v>
      </c>
    </row>
    <row r="282" spans="24:25" x14ac:dyDescent="0.25">
      <c r="X282" s="21">
        <f t="shared" si="11"/>
        <v>5244</v>
      </c>
      <c r="Y282" s="23">
        <f t="shared" si="10"/>
        <v>10.691144000000001</v>
      </c>
    </row>
    <row r="283" spans="24:25" x14ac:dyDescent="0.25">
      <c r="X283" s="21">
        <f t="shared" si="11"/>
        <v>5263</v>
      </c>
      <c r="Y283" s="23">
        <f t="shared" si="10"/>
        <v>10.723938</v>
      </c>
    </row>
    <row r="284" spans="24:25" x14ac:dyDescent="0.25">
      <c r="X284" s="21">
        <f t="shared" si="11"/>
        <v>5282</v>
      </c>
      <c r="Y284" s="23">
        <f t="shared" si="10"/>
        <v>10.756732000000001</v>
      </c>
    </row>
    <row r="285" spans="24:25" x14ac:dyDescent="0.25">
      <c r="X285" s="21">
        <f t="shared" si="11"/>
        <v>5301</v>
      </c>
      <c r="Y285" s="23">
        <f t="shared" si="10"/>
        <v>10.789526</v>
      </c>
    </row>
    <row r="286" spans="24:25" x14ac:dyDescent="0.25">
      <c r="X286" s="21">
        <f t="shared" si="11"/>
        <v>5320</v>
      </c>
      <c r="Y286" s="23">
        <f t="shared" si="10"/>
        <v>10.822320000000001</v>
      </c>
    </row>
    <row r="287" spans="24:25" x14ac:dyDescent="0.25">
      <c r="X287" s="21">
        <f t="shared" si="11"/>
        <v>5339</v>
      </c>
      <c r="Y287" s="23">
        <f t="shared" si="10"/>
        <v>10.855114</v>
      </c>
    </row>
    <row r="288" spans="24:25" x14ac:dyDescent="0.25">
      <c r="X288" s="21">
        <f t="shared" si="11"/>
        <v>5358</v>
      </c>
      <c r="Y288" s="23">
        <f t="shared" si="10"/>
        <v>10.887908000000001</v>
      </c>
    </row>
    <row r="289" spans="24:25" x14ac:dyDescent="0.25">
      <c r="X289" s="21">
        <f t="shared" si="11"/>
        <v>5377</v>
      </c>
      <c r="Y289" s="23">
        <f t="shared" si="10"/>
        <v>10.920702</v>
      </c>
    </row>
    <row r="290" spans="24:25" x14ac:dyDescent="0.25">
      <c r="X290" s="21">
        <f t="shared" si="11"/>
        <v>5396</v>
      </c>
      <c r="Y290" s="23">
        <f t="shared" si="10"/>
        <v>10.953496000000001</v>
      </c>
    </row>
    <row r="291" spans="24:25" x14ac:dyDescent="0.25">
      <c r="X291" s="21">
        <f t="shared" si="11"/>
        <v>5415</v>
      </c>
      <c r="Y291" s="23">
        <f t="shared" si="10"/>
        <v>10.98629</v>
      </c>
    </row>
    <row r="292" spans="24:25" x14ac:dyDescent="0.25">
      <c r="X292" s="21">
        <f t="shared" si="11"/>
        <v>5434</v>
      </c>
      <c r="Y292" s="23">
        <f t="shared" si="10"/>
        <v>11.019084000000001</v>
      </c>
    </row>
    <row r="293" spans="24:25" x14ac:dyDescent="0.25">
      <c r="X293" s="21">
        <f t="shared" si="11"/>
        <v>5453</v>
      </c>
      <c r="Y293" s="23">
        <f t="shared" si="10"/>
        <v>11.051878</v>
      </c>
    </row>
    <row r="294" spans="24:25" x14ac:dyDescent="0.25">
      <c r="X294" s="21">
        <f t="shared" si="11"/>
        <v>5472</v>
      </c>
      <c r="Y294" s="23">
        <f t="shared" si="10"/>
        <v>11.084672000000001</v>
      </c>
    </row>
    <row r="295" spans="24:25" x14ac:dyDescent="0.25">
      <c r="X295" s="21">
        <f t="shared" si="11"/>
        <v>5491</v>
      </c>
      <c r="Y295" s="23">
        <f t="shared" si="10"/>
        <v>11.117466</v>
      </c>
    </row>
    <row r="296" spans="24:25" x14ac:dyDescent="0.25">
      <c r="X296" s="21">
        <f t="shared" si="11"/>
        <v>5510</v>
      </c>
      <c r="Y296" s="23">
        <f t="shared" si="10"/>
        <v>11.150260000000001</v>
      </c>
    </row>
    <row r="297" spans="24:25" x14ac:dyDescent="0.25">
      <c r="X297" s="21">
        <f t="shared" si="11"/>
        <v>5529</v>
      </c>
      <c r="Y297" s="23">
        <f t="shared" si="10"/>
        <v>11.183054</v>
      </c>
    </row>
    <row r="298" spans="24:25" x14ac:dyDescent="0.25">
      <c r="X298" s="21">
        <f t="shared" si="11"/>
        <v>5548</v>
      </c>
      <c r="Y298" s="23">
        <f t="shared" si="10"/>
        <v>11.215848000000001</v>
      </c>
    </row>
    <row r="299" spans="24:25" x14ac:dyDescent="0.25">
      <c r="X299" s="21">
        <f t="shared" si="11"/>
        <v>5567</v>
      </c>
      <c r="Y299" s="23">
        <f t="shared" si="10"/>
        <v>11.248642000000002</v>
      </c>
    </row>
    <row r="300" spans="24:25" x14ac:dyDescent="0.25">
      <c r="X300" s="21">
        <f t="shared" si="11"/>
        <v>5586</v>
      </c>
      <c r="Y300" s="23">
        <f t="shared" si="10"/>
        <v>11.281436000000001</v>
      </c>
    </row>
    <row r="301" spans="24:25" x14ac:dyDescent="0.25">
      <c r="X301" s="21">
        <f t="shared" si="11"/>
        <v>5605</v>
      </c>
      <c r="Y301" s="23">
        <f t="shared" si="10"/>
        <v>11.314230000000002</v>
      </c>
    </row>
    <row r="302" spans="24:25" x14ac:dyDescent="0.25">
      <c r="X302" s="21">
        <f t="shared" si="11"/>
        <v>5624</v>
      </c>
      <c r="Y302" s="23">
        <f t="shared" si="10"/>
        <v>11.347024000000001</v>
      </c>
    </row>
    <row r="303" spans="24:25" x14ac:dyDescent="0.25">
      <c r="X303" s="21">
        <f t="shared" si="11"/>
        <v>5643</v>
      </c>
      <c r="Y303" s="23">
        <f t="shared" si="10"/>
        <v>11.379818000000002</v>
      </c>
    </row>
    <row r="304" spans="24:25" x14ac:dyDescent="0.25">
      <c r="X304" s="21">
        <f t="shared" si="11"/>
        <v>5662</v>
      </c>
      <c r="Y304" s="23">
        <f t="shared" si="10"/>
        <v>11.412612000000001</v>
      </c>
    </row>
    <row r="305" spans="24:25" x14ac:dyDescent="0.25">
      <c r="X305" s="21">
        <f t="shared" si="11"/>
        <v>5681</v>
      </c>
      <c r="Y305" s="23">
        <f t="shared" si="10"/>
        <v>11.445406000000002</v>
      </c>
    </row>
    <row r="306" spans="24:25" x14ac:dyDescent="0.25">
      <c r="X306" s="21">
        <f t="shared" si="11"/>
        <v>5700</v>
      </c>
      <c r="Y306" s="23">
        <f t="shared" si="10"/>
        <v>11.478200000000001</v>
      </c>
    </row>
    <row r="307" spans="24:25" x14ac:dyDescent="0.25">
      <c r="X307" s="21">
        <f t="shared" si="11"/>
        <v>5719</v>
      </c>
      <c r="Y307" s="23">
        <f t="shared" si="10"/>
        <v>11.510994000000002</v>
      </c>
    </row>
    <row r="308" spans="24:25" x14ac:dyDescent="0.25">
      <c r="X308" s="21">
        <f t="shared" si="11"/>
        <v>5738</v>
      </c>
      <c r="Y308" s="23">
        <f t="shared" si="10"/>
        <v>11.543788000000001</v>
      </c>
    </row>
    <row r="309" spans="24:25" x14ac:dyDescent="0.25">
      <c r="X309" s="21">
        <f t="shared" si="11"/>
        <v>5757</v>
      </c>
      <c r="Y309" s="23">
        <f t="shared" si="10"/>
        <v>11.576582000000002</v>
      </c>
    </row>
    <row r="310" spans="24:25" x14ac:dyDescent="0.25">
      <c r="X310" s="21">
        <f t="shared" si="11"/>
        <v>5776</v>
      </c>
      <c r="Y310" s="23">
        <f t="shared" si="10"/>
        <v>11.609376000000001</v>
      </c>
    </row>
    <row r="311" spans="24:25" x14ac:dyDescent="0.25">
      <c r="X311" s="21">
        <f t="shared" si="11"/>
        <v>5795</v>
      </c>
      <c r="Y311" s="23">
        <f t="shared" si="10"/>
        <v>11.642170000000002</v>
      </c>
    </row>
    <row r="312" spans="24:25" x14ac:dyDescent="0.25">
      <c r="X312" s="21">
        <f t="shared" si="11"/>
        <v>5814</v>
      </c>
      <c r="Y312" s="23">
        <f t="shared" si="10"/>
        <v>11.674964000000001</v>
      </c>
    </row>
    <row r="313" spans="24:25" x14ac:dyDescent="0.25">
      <c r="X313" s="21">
        <f t="shared" si="11"/>
        <v>5833</v>
      </c>
      <c r="Y313" s="23">
        <f t="shared" si="10"/>
        <v>11.707758000000002</v>
      </c>
    </row>
    <row r="314" spans="24:25" x14ac:dyDescent="0.25">
      <c r="X314" s="21">
        <f t="shared" si="11"/>
        <v>5852</v>
      </c>
      <c r="Y314" s="23">
        <f t="shared" si="10"/>
        <v>11.740552000000001</v>
      </c>
    </row>
    <row r="315" spans="24:25" x14ac:dyDescent="0.25">
      <c r="X315" s="21">
        <f t="shared" si="11"/>
        <v>5871</v>
      </c>
      <c r="Y315" s="23">
        <f t="shared" si="10"/>
        <v>11.773346000000002</v>
      </c>
    </row>
    <row r="316" spans="24:25" x14ac:dyDescent="0.25">
      <c r="X316" s="21">
        <f t="shared" si="11"/>
        <v>5890</v>
      </c>
      <c r="Y316" s="23">
        <f t="shared" si="10"/>
        <v>11.806140000000001</v>
      </c>
    </row>
    <row r="317" spans="24:25" x14ac:dyDescent="0.25">
      <c r="X317" s="21">
        <f t="shared" si="11"/>
        <v>5909</v>
      </c>
      <c r="Y317" s="23">
        <f t="shared" si="10"/>
        <v>11.838934000000002</v>
      </c>
    </row>
    <row r="318" spans="24:25" x14ac:dyDescent="0.25">
      <c r="X318" s="21">
        <f t="shared" si="11"/>
        <v>5928</v>
      </c>
      <c r="Y318" s="23">
        <f t="shared" si="10"/>
        <v>11.871728000000001</v>
      </c>
    </row>
    <row r="319" spans="24:25" x14ac:dyDescent="0.25">
      <c r="X319" s="21">
        <f t="shared" si="11"/>
        <v>5947</v>
      </c>
      <c r="Y319" s="23">
        <f t="shared" si="10"/>
        <v>11.904522000000002</v>
      </c>
    </row>
    <row r="320" spans="24:25" x14ac:dyDescent="0.25">
      <c r="X320" s="21">
        <f t="shared" si="11"/>
        <v>5966</v>
      </c>
      <c r="Y320" s="23">
        <f t="shared" si="10"/>
        <v>11.937316000000001</v>
      </c>
    </row>
    <row r="321" spans="24:25" x14ac:dyDescent="0.25">
      <c r="X321" s="21">
        <f t="shared" si="11"/>
        <v>5985</v>
      </c>
      <c r="Y321" s="23">
        <f t="shared" si="10"/>
        <v>11.970110000000002</v>
      </c>
    </row>
    <row r="322" spans="24:25" x14ac:dyDescent="0.25">
      <c r="X322" s="21">
        <f t="shared" si="11"/>
        <v>6004</v>
      </c>
      <c r="Y322" s="23">
        <f t="shared" si="10"/>
        <v>12.002904000000001</v>
      </c>
    </row>
    <row r="323" spans="24:25" x14ac:dyDescent="0.25">
      <c r="X323" s="21">
        <f t="shared" si="11"/>
        <v>6023</v>
      </c>
      <c r="Y323" s="23">
        <f t="shared" si="10"/>
        <v>12.035698000000002</v>
      </c>
    </row>
    <row r="324" spans="24:25" x14ac:dyDescent="0.25">
      <c r="X324" s="21">
        <f t="shared" si="11"/>
        <v>6042</v>
      </c>
      <c r="Y324" s="23">
        <f t="shared" si="10"/>
        <v>12.068492000000001</v>
      </c>
    </row>
    <row r="325" spans="24:25" x14ac:dyDescent="0.25">
      <c r="X325" s="21">
        <f t="shared" si="11"/>
        <v>6061</v>
      </c>
      <c r="Y325" s="23">
        <f t="shared" si="10"/>
        <v>12.101286000000002</v>
      </c>
    </row>
    <row r="326" spans="24:25" x14ac:dyDescent="0.25">
      <c r="X326" s="21">
        <f t="shared" si="11"/>
        <v>6080</v>
      </c>
      <c r="Y326" s="23">
        <f t="shared" ref="Y326:Y389" si="12">IF($K$24&gt;0,IF(X326&lt;$K$21,$K$20*X326,IF(X326&lt;$K$24,($K$22*X326)+$K$23,($K$25*X326)+$K$26)),IF(X326&lt;$K$21,$K$20*X326,($K$22*X326)+$K$23))</f>
        <v>12.134080000000001</v>
      </c>
    </row>
    <row r="327" spans="24:25" x14ac:dyDescent="0.25">
      <c r="X327" s="21">
        <f t="shared" ref="X327:X390" si="13">X326+$AC$5</f>
        <v>6099</v>
      </c>
      <c r="Y327" s="23">
        <f t="shared" si="12"/>
        <v>12.166874000000002</v>
      </c>
    </row>
    <row r="328" spans="24:25" x14ac:dyDescent="0.25">
      <c r="X328" s="21">
        <f t="shared" si="13"/>
        <v>6118</v>
      </c>
      <c r="Y328" s="23">
        <f t="shared" si="12"/>
        <v>12.199668000000001</v>
      </c>
    </row>
    <row r="329" spans="24:25" x14ac:dyDescent="0.25">
      <c r="X329" s="21">
        <f t="shared" si="13"/>
        <v>6137</v>
      </c>
      <c r="Y329" s="23">
        <f t="shared" si="12"/>
        <v>12.232462000000002</v>
      </c>
    </row>
    <row r="330" spans="24:25" x14ac:dyDescent="0.25">
      <c r="X330" s="21">
        <f t="shared" si="13"/>
        <v>6156</v>
      </c>
      <c r="Y330" s="23">
        <f t="shared" si="12"/>
        <v>12.265256000000001</v>
      </c>
    </row>
    <row r="331" spans="24:25" x14ac:dyDescent="0.25">
      <c r="X331" s="21">
        <f t="shared" si="13"/>
        <v>6175</v>
      </c>
      <c r="Y331" s="23">
        <f t="shared" si="12"/>
        <v>12.298050000000002</v>
      </c>
    </row>
    <row r="332" spans="24:25" x14ac:dyDescent="0.25">
      <c r="X332" s="21">
        <f t="shared" si="13"/>
        <v>6194</v>
      </c>
      <c r="Y332" s="23">
        <f t="shared" si="12"/>
        <v>12.330844000000001</v>
      </c>
    </row>
    <row r="333" spans="24:25" x14ac:dyDescent="0.25">
      <c r="X333" s="21">
        <f t="shared" si="13"/>
        <v>6213</v>
      </c>
      <c r="Y333" s="23">
        <f t="shared" si="12"/>
        <v>12.363638000000002</v>
      </c>
    </row>
    <row r="334" spans="24:25" x14ac:dyDescent="0.25">
      <c r="X334" s="21">
        <f t="shared" si="13"/>
        <v>6232</v>
      </c>
      <c r="Y334" s="23">
        <f t="shared" si="12"/>
        <v>12.396432000000001</v>
      </c>
    </row>
    <row r="335" spans="24:25" x14ac:dyDescent="0.25">
      <c r="X335" s="21">
        <f t="shared" si="13"/>
        <v>6251</v>
      </c>
      <c r="Y335" s="23">
        <f t="shared" si="12"/>
        <v>12.429226000000002</v>
      </c>
    </row>
    <row r="336" spans="24:25" x14ac:dyDescent="0.25">
      <c r="X336" s="21">
        <f t="shared" si="13"/>
        <v>6270</v>
      </c>
      <c r="Y336" s="23">
        <f t="shared" si="12"/>
        <v>12.462020000000001</v>
      </c>
    </row>
    <row r="337" spans="24:25" x14ac:dyDescent="0.25">
      <c r="X337" s="21">
        <f t="shared" si="13"/>
        <v>6289</v>
      </c>
      <c r="Y337" s="23">
        <f t="shared" si="12"/>
        <v>12.494814000000002</v>
      </c>
    </row>
    <row r="338" spans="24:25" x14ac:dyDescent="0.25">
      <c r="X338" s="21">
        <f t="shared" si="13"/>
        <v>6308</v>
      </c>
      <c r="Y338" s="23">
        <f t="shared" si="12"/>
        <v>12.527608000000001</v>
      </c>
    </row>
    <row r="339" spans="24:25" x14ac:dyDescent="0.25">
      <c r="X339" s="21">
        <f t="shared" si="13"/>
        <v>6327</v>
      </c>
      <c r="Y339" s="23">
        <f t="shared" si="12"/>
        <v>12.560402000000002</v>
      </c>
    </row>
    <row r="340" spans="24:25" x14ac:dyDescent="0.25">
      <c r="X340" s="21">
        <f t="shared" si="13"/>
        <v>6346</v>
      </c>
      <c r="Y340" s="23">
        <f t="shared" si="12"/>
        <v>12.593196000000001</v>
      </c>
    </row>
    <row r="341" spans="24:25" x14ac:dyDescent="0.25">
      <c r="X341" s="21">
        <f t="shared" si="13"/>
        <v>6365</v>
      </c>
      <c r="Y341" s="23">
        <f t="shared" si="12"/>
        <v>12.625990000000002</v>
      </c>
    </row>
    <row r="342" spans="24:25" x14ac:dyDescent="0.25">
      <c r="X342" s="21">
        <f t="shared" si="13"/>
        <v>6384</v>
      </c>
      <c r="Y342" s="23">
        <f t="shared" si="12"/>
        <v>12.658784000000001</v>
      </c>
    </row>
    <row r="343" spans="24:25" x14ac:dyDescent="0.25">
      <c r="X343" s="21">
        <f t="shared" si="13"/>
        <v>6403</v>
      </c>
      <c r="Y343" s="23">
        <f t="shared" si="12"/>
        <v>12.691578000000002</v>
      </c>
    </row>
    <row r="344" spans="24:25" x14ac:dyDescent="0.25">
      <c r="X344" s="21">
        <f t="shared" si="13"/>
        <v>6422</v>
      </c>
      <c r="Y344" s="23">
        <f t="shared" si="12"/>
        <v>12.724372000000001</v>
      </c>
    </row>
    <row r="345" spans="24:25" x14ac:dyDescent="0.25">
      <c r="X345" s="21">
        <f t="shared" si="13"/>
        <v>6441</v>
      </c>
      <c r="Y345" s="23">
        <f t="shared" si="12"/>
        <v>12.757166000000002</v>
      </c>
    </row>
    <row r="346" spans="24:25" x14ac:dyDescent="0.25">
      <c r="X346" s="21">
        <f t="shared" si="13"/>
        <v>6460</v>
      </c>
      <c r="Y346" s="23">
        <f t="shared" si="12"/>
        <v>12.789960000000001</v>
      </c>
    </row>
    <row r="347" spans="24:25" x14ac:dyDescent="0.25">
      <c r="X347" s="21">
        <f t="shared" si="13"/>
        <v>6479</v>
      </c>
      <c r="Y347" s="23">
        <f t="shared" si="12"/>
        <v>12.822754000000002</v>
      </c>
    </row>
    <row r="348" spans="24:25" x14ac:dyDescent="0.25">
      <c r="X348" s="21">
        <f t="shared" si="13"/>
        <v>6498</v>
      </c>
      <c r="Y348" s="23">
        <f t="shared" si="12"/>
        <v>12.855548000000001</v>
      </c>
    </row>
    <row r="349" spans="24:25" x14ac:dyDescent="0.25">
      <c r="X349" s="21">
        <f t="shared" si="13"/>
        <v>6517</v>
      </c>
      <c r="Y349" s="23">
        <f t="shared" si="12"/>
        <v>12.888342000000002</v>
      </c>
    </row>
    <row r="350" spans="24:25" x14ac:dyDescent="0.25">
      <c r="X350" s="21">
        <f t="shared" si="13"/>
        <v>6536</v>
      </c>
      <c r="Y350" s="23">
        <f t="shared" si="12"/>
        <v>12.921136000000001</v>
      </c>
    </row>
    <row r="351" spans="24:25" x14ac:dyDescent="0.25">
      <c r="X351" s="21">
        <f t="shared" si="13"/>
        <v>6555</v>
      </c>
      <c r="Y351" s="23">
        <f t="shared" si="12"/>
        <v>12.953930000000001</v>
      </c>
    </row>
    <row r="352" spans="24:25" x14ac:dyDescent="0.25">
      <c r="X352" s="21">
        <f t="shared" si="13"/>
        <v>6574</v>
      </c>
      <c r="Y352" s="23">
        <f t="shared" si="12"/>
        <v>12.986724000000001</v>
      </c>
    </row>
    <row r="353" spans="24:25" x14ac:dyDescent="0.25">
      <c r="X353" s="21">
        <f t="shared" si="13"/>
        <v>6593</v>
      </c>
      <c r="Y353" s="23">
        <f t="shared" si="12"/>
        <v>13.019518000000001</v>
      </c>
    </row>
    <row r="354" spans="24:25" x14ac:dyDescent="0.25">
      <c r="X354" s="21">
        <f t="shared" si="13"/>
        <v>6612</v>
      </c>
      <c r="Y354" s="23">
        <f t="shared" si="12"/>
        <v>13.052312000000001</v>
      </c>
    </row>
    <row r="355" spans="24:25" x14ac:dyDescent="0.25">
      <c r="X355" s="21">
        <f t="shared" si="13"/>
        <v>6631</v>
      </c>
      <c r="Y355" s="23">
        <f t="shared" si="12"/>
        <v>13.085106000000001</v>
      </c>
    </row>
    <row r="356" spans="24:25" x14ac:dyDescent="0.25">
      <c r="X356" s="21">
        <f t="shared" si="13"/>
        <v>6650</v>
      </c>
      <c r="Y356" s="23">
        <f t="shared" si="12"/>
        <v>13.117900000000001</v>
      </c>
    </row>
    <row r="357" spans="24:25" x14ac:dyDescent="0.25">
      <c r="X357" s="21">
        <f t="shared" si="13"/>
        <v>6669</v>
      </c>
      <c r="Y357" s="23">
        <f t="shared" si="12"/>
        <v>13.150694000000001</v>
      </c>
    </row>
    <row r="358" spans="24:25" x14ac:dyDescent="0.25">
      <c r="X358" s="21">
        <f t="shared" si="13"/>
        <v>6688</v>
      </c>
      <c r="Y358" s="23">
        <f t="shared" si="12"/>
        <v>13.183488000000001</v>
      </c>
    </row>
    <row r="359" spans="24:25" x14ac:dyDescent="0.25">
      <c r="X359" s="21">
        <f t="shared" si="13"/>
        <v>6707</v>
      </c>
      <c r="Y359" s="23">
        <f t="shared" si="12"/>
        <v>13.216282000000001</v>
      </c>
    </row>
    <row r="360" spans="24:25" x14ac:dyDescent="0.25">
      <c r="X360" s="21">
        <f t="shared" si="13"/>
        <v>6726</v>
      </c>
      <c r="Y360" s="23">
        <f t="shared" si="12"/>
        <v>13.249076000000001</v>
      </c>
    </row>
    <row r="361" spans="24:25" x14ac:dyDescent="0.25">
      <c r="X361" s="21">
        <f t="shared" si="13"/>
        <v>6745</v>
      </c>
      <c r="Y361" s="23">
        <f t="shared" si="12"/>
        <v>13.281870000000001</v>
      </c>
    </row>
    <row r="362" spans="24:25" x14ac:dyDescent="0.25">
      <c r="X362" s="21">
        <f t="shared" si="13"/>
        <v>6764</v>
      </c>
      <c r="Y362" s="23">
        <f t="shared" si="12"/>
        <v>13.314664</v>
      </c>
    </row>
    <row r="363" spans="24:25" x14ac:dyDescent="0.25">
      <c r="X363" s="21">
        <f t="shared" si="13"/>
        <v>6783</v>
      </c>
      <c r="Y363" s="23">
        <f t="shared" si="12"/>
        <v>13.347458000000001</v>
      </c>
    </row>
    <row r="364" spans="24:25" x14ac:dyDescent="0.25">
      <c r="X364" s="21">
        <f t="shared" si="13"/>
        <v>6802</v>
      </c>
      <c r="Y364" s="23">
        <f t="shared" si="12"/>
        <v>13.380252</v>
      </c>
    </row>
    <row r="365" spans="24:25" x14ac:dyDescent="0.25">
      <c r="X365" s="21">
        <f t="shared" si="13"/>
        <v>6821</v>
      </c>
      <c r="Y365" s="23">
        <f t="shared" si="12"/>
        <v>13.413046000000001</v>
      </c>
    </row>
    <row r="366" spans="24:25" x14ac:dyDescent="0.25">
      <c r="X366" s="21">
        <f t="shared" si="13"/>
        <v>6840</v>
      </c>
      <c r="Y366" s="23">
        <f t="shared" si="12"/>
        <v>13.44584</v>
      </c>
    </row>
    <row r="367" spans="24:25" x14ac:dyDescent="0.25">
      <c r="X367" s="21">
        <f t="shared" si="13"/>
        <v>6859</v>
      </c>
      <c r="Y367" s="23">
        <f t="shared" si="12"/>
        <v>13.478634000000001</v>
      </c>
    </row>
    <row r="368" spans="24:25" x14ac:dyDescent="0.25">
      <c r="X368" s="21">
        <f t="shared" si="13"/>
        <v>6878</v>
      </c>
      <c r="Y368" s="23">
        <f t="shared" si="12"/>
        <v>13.511428</v>
      </c>
    </row>
    <row r="369" spans="24:25" x14ac:dyDescent="0.25">
      <c r="X369" s="21">
        <f t="shared" si="13"/>
        <v>6897</v>
      </c>
      <c r="Y369" s="23">
        <f t="shared" si="12"/>
        <v>13.544222000000001</v>
      </c>
    </row>
    <row r="370" spans="24:25" x14ac:dyDescent="0.25">
      <c r="X370" s="21">
        <f t="shared" si="13"/>
        <v>6916</v>
      </c>
      <c r="Y370" s="23">
        <f t="shared" si="12"/>
        <v>13.577016</v>
      </c>
    </row>
    <row r="371" spans="24:25" x14ac:dyDescent="0.25">
      <c r="X371" s="21">
        <f t="shared" si="13"/>
        <v>6935</v>
      </c>
      <c r="Y371" s="23">
        <f t="shared" si="12"/>
        <v>13.609810000000001</v>
      </c>
    </row>
    <row r="372" spans="24:25" x14ac:dyDescent="0.25">
      <c r="X372" s="21">
        <f t="shared" si="13"/>
        <v>6954</v>
      </c>
      <c r="Y372" s="23">
        <f t="shared" si="12"/>
        <v>13.642604000000002</v>
      </c>
    </row>
    <row r="373" spans="24:25" x14ac:dyDescent="0.25">
      <c r="X373" s="21">
        <f t="shared" si="13"/>
        <v>6973</v>
      </c>
      <c r="Y373" s="23">
        <f t="shared" si="12"/>
        <v>13.675398000000001</v>
      </c>
    </row>
    <row r="374" spans="24:25" x14ac:dyDescent="0.25">
      <c r="X374" s="21">
        <f t="shared" si="13"/>
        <v>6992</v>
      </c>
      <c r="Y374" s="23">
        <f t="shared" si="12"/>
        <v>13.708192000000002</v>
      </c>
    </row>
    <row r="375" spans="24:25" x14ac:dyDescent="0.25">
      <c r="X375" s="21">
        <f t="shared" si="13"/>
        <v>7011</v>
      </c>
      <c r="Y375" s="23">
        <f t="shared" si="12"/>
        <v>13.740986000000001</v>
      </c>
    </row>
    <row r="376" spans="24:25" x14ac:dyDescent="0.25">
      <c r="X376" s="21">
        <f t="shared" si="13"/>
        <v>7030</v>
      </c>
      <c r="Y376" s="23">
        <f t="shared" si="12"/>
        <v>13.773780000000002</v>
      </c>
    </row>
    <row r="377" spans="24:25" x14ac:dyDescent="0.25">
      <c r="X377" s="21">
        <f t="shared" si="13"/>
        <v>7049</v>
      </c>
      <c r="Y377" s="23">
        <f t="shared" si="12"/>
        <v>13.806574000000001</v>
      </c>
    </row>
    <row r="378" spans="24:25" x14ac:dyDescent="0.25">
      <c r="X378" s="21">
        <f t="shared" si="13"/>
        <v>7068</v>
      </c>
      <c r="Y378" s="23">
        <f t="shared" si="12"/>
        <v>13.839368000000002</v>
      </c>
    </row>
    <row r="379" spans="24:25" x14ac:dyDescent="0.25">
      <c r="X379" s="21">
        <f t="shared" si="13"/>
        <v>7087</v>
      </c>
      <c r="Y379" s="23">
        <f t="shared" si="12"/>
        <v>13.872162000000001</v>
      </c>
    </row>
    <row r="380" spans="24:25" x14ac:dyDescent="0.25">
      <c r="X380" s="21">
        <f t="shared" si="13"/>
        <v>7106</v>
      </c>
      <c r="Y380" s="23">
        <f t="shared" si="12"/>
        <v>13.904956000000002</v>
      </c>
    </row>
    <row r="381" spans="24:25" x14ac:dyDescent="0.25">
      <c r="X381" s="21">
        <f t="shared" si="13"/>
        <v>7125</v>
      </c>
      <c r="Y381" s="23">
        <f t="shared" si="12"/>
        <v>13.937750000000001</v>
      </c>
    </row>
    <row r="382" spans="24:25" x14ac:dyDescent="0.25">
      <c r="X382" s="21">
        <f t="shared" si="13"/>
        <v>7144</v>
      </c>
      <c r="Y382" s="23">
        <f t="shared" si="12"/>
        <v>13.970544000000002</v>
      </c>
    </row>
    <row r="383" spans="24:25" x14ac:dyDescent="0.25">
      <c r="X383" s="21">
        <f t="shared" si="13"/>
        <v>7163</v>
      </c>
      <c r="Y383" s="23">
        <f t="shared" si="12"/>
        <v>14.003338000000001</v>
      </c>
    </row>
    <row r="384" spans="24:25" x14ac:dyDescent="0.25">
      <c r="X384" s="21">
        <f t="shared" si="13"/>
        <v>7182</v>
      </c>
      <c r="Y384" s="23">
        <f t="shared" si="12"/>
        <v>14.036132000000002</v>
      </c>
    </row>
    <row r="385" spans="24:25" x14ac:dyDescent="0.25">
      <c r="X385" s="21">
        <f t="shared" si="13"/>
        <v>7201</v>
      </c>
      <c r="Y385" s="23">
        <f t="shared" si="12"/>
        <v>14.068926000000001</v>
      </c>
    </row>
    <row r="386" spans="24:25" x14ac:dyDescent="0.25">
      <c r="X386" s="21">
        <f t="shared" si="13"/>
        <v>7220</v>
      </c>
      <c r="Y386" s="23">
        <f t="shared" si="12"/>
        <v>14.101720000000002</v>
      </c>
    </row>
    <row r="387" spans="24:25" x14ac:dyDescent="0.25">
      <c r="X387" s="21">
        <f t="shared" si="13"/>
        <v>7239</v>
      </c>
      <c r="Y387" s="23">
        <f t="shared" si="12"/>
        <v>14.134514000000001</v>
      </c>
    </row>
    <row r="388" spans="24:25" x14ac:dyDescent="0.25">
      <c r="X388" s="21">
        <f t="shared" si="13"/>
        <v>7258</v>
      </c>
      <c r="Y388" s="23">
        <f t="shared" si="12"/>
        <v>14.167308000000002</v>
      </c>
    </row>
    <row r="389" spans="24:25" x14ac:dyDescent="0.25">
      <c r="X389" s="21">
        <f t="shared" si="13"/>
        <v>7277</v>
      </c>
      <c r="Y389" s="23">
        <f t="shared" si="12"/>
        <v>14.200102000000001</v>
      </c>
    </row>
    <row r="390" spans="24:25" x14ac:dyDescent="0.25">
      <c r="X390" s="21">
        <f t="shared" si="13"/>
        <v>7296</v>
      </c>
      <c r="Y390" s="23">
        <f t="shared" ref="Y390:Y453" si="14">IF($K$24&gt;0,IF(X390&lt;$K$21,$K$20*X390,IF(X390&lt;$K$24,($K$22*X390)+$K$23,($K$25*X390)+$K$26)),IF(X390&lt;$K$21,$K$20*X390,($K$22*X390)+$K$23))</f>
        <v>14.232896000000002</v>
      </c>
    </row>
    <row r="391" spans="24:25" x14ac:dyDescent="0.25">
      <c r="X391" s="21">
        <f t="shared" ref="X391:X454" si="15">X390+$AC$5</f>
        <v>7315</v>
      </c>
      <c r="Y391" s="23">
        <f t="shared" si="14"/>
        <v>14.265690000000001</v>
      </c>
    </row>
    <row r="392" spans="24:25" x14ac:dyDescent="0.25">
      <c r="X392" s="21">
        <f t="shared" si="15"/>
        <v>7334</v>
      </c>
      <c r="Y392" s="23">
        <f t="shared" si="14"/>
        <v>14.298484000000002</v>
      </c>
    </row>
    <row r="393" spans="24:25" x14ac:dyDescent="0.25">
      <c r="X393" s="21">
        <f t="shared" si="15"/>
        <v>7353</v>
      </c>
      <c r="Y393" s="23">
        <f t="shared" si="14"/>
        <v>14.331278000000001</v>
      </c>
    </row>
    <row r="394" spans="24:25" x14ac:dyDescent="0.25">
      <c r="X394" s="21">
        <f t="shared" si="15"/>
        <v>7372</v>
      </c>
      <c r="Y394" s="23">
        <f t="shared" si="14"/>
        <v>14.364072000000002</v>
      </c>
    </row>
    <row r="395" spans="24:25" x14ac:dyDescent="0.25">
      <c r="X395" s="21">
        <f t="shared" si="15"/>
        <v>7391</v>
      </c>
      <c r="Y395" s="23">
        <f t="shared" si="14"/>
        <v>14.396866000000001</v>
      </c>
    </row>
    <row r="396" spans="24:25" x14ac:dyDescent="0.25">
      <c r="X396" s="21">
        <f t="shared" si="15"/>
        <v>7410</v>
      </c>
      <c r="Y396" s="23">
        <f t="shared" si="14"/>
        <v>14.429660000000002</v>
      </c>
    </row>
    <row r="397" spans="24:25" x14ac:dyDescent="0.25">
      <c r="X397" s="21">
        <f t="shared" si="15"/>
        <v>7429</v>
      </c>
      <c r="Y397" s="23">
        <f t="shared" si="14"/>
        <v>14.462454000000001</v>
      </c>
    </row>
    <row r="398" spans="24:25" x14ac:dyDescent="0.25">
      <c r="X398" s="21">
        <f t="shared" si="15"/>
        <v>7448</v>
      </c>
      <c r="Y398" s="23">
        <f t="shared" si="14"/>
        <v>14.495248000000002</v>
      </c>
    </row>
    <row r="399" spans="24:25" x14ac:dyDescent="0.25">
      <c r="X399" s="21">
        <f t="shared" si="15"/>
        <v>7467</v>
      </c>
      <c r="Y399" s="23">
        <f t="shared" si="14"/>
        <v>14.528042000000001</v>
      </c>
    </row>
    <row r="400" spans="24:25" x14ac:dyDescent="0.25">
      <c r="X400" s="21">
        <f t="shared" si="15"/>
        <v>7486</v>
      </c>
      <c r="Y400" s="23">
        <f t="shared" si="14"/>
        <v>14.560836000000002</v>
      </c>
    </row>
    <row r="401" spans="24:25" x14ac:dyDescent="0.25">
      <c r="X401" s="21">
        <f t="shared" si="15"/>
        <v>7505</v>
      </c>
      <c r="Y401" s="23">
        <f t="shared" si="14"/>
        <v>14.593630000000001</v>
      </c>
    </row>
    <row r="402" spans="24:25" x14ac:dyDescent="0.25">
      <c r="X402" s="21">
        <f t="shared" si="15"/>
        <v>7524</v>
      </c>
      <c r="Y402" s="23">
        <f t="shared" si="14"/>
        <v>14.626424000000002</v>
      </c>
    </row>
    <row r="403" spans="24:25" x14ac:dyDescent="0.25">
      <c r="X403" s="21">
        <f t="shared" si="15"/>
        <v>7543</v>
      </c>
      <c r="Y403" s="23">
        <f t="shared" si="14"/>
        <v>14.659218000000001</v>
      </c>
    </row>
    <row r="404" spans="24:25" x14ac:dyDescent="0.25">
      <c r="X404" s="21">
        <f t="shared" si="15"/>
        <v>7562</v>
      </c>
      <c r="Y404" s="23">
        <f t="shared" si="14"/>
        <v>14.692012000000002</v>
      </c>
    </row>
    <row r="405" spans="24:25" x14ac:dyDescent="0.25">
      <c r="X405" s="21">
        <f t="shared" si="15"/>
        <v>7581</v>
      </c>
      <c r="Y405" s="23">
        <f t="shared" si="14"/>
        <v>14.724806000000001</v>
      </c>
    </row>
    <row r="406" spans="24:25" x14ac:dyDescent="0.25">
      <c r="X406" s="21">
        <f t="shared" si="15"/>
        <v>7600</v>
      </c>
      <c r="Y406" s="23">
        <f t="shared" si="14"/>
        <v>14.757600000000002</v>
      </c>
    </row>
    <row r="407" spans="24:25" x14ac:dyDescent="0.25">
      <c r="X407" s="21">
        <f t="shared" si="15"/>
        <v>7619</v>
      </c>
      <c r="Y407" s="23">
        <f t="shared" si="14"/>
        <v>14.790394000000001</v>
      </c>
    </row>
    <row r="408" spans="24:25" x14ac:dyDescent="0.25">
      <c r="X408" s="21">
        <f t="shared" si="15"/>
        <v>7638</v>
      </c>
      <c r="Y408" s="23">
        <f t="shared" si="14"/>
        <v>14.823188000000002</v>
      </c>
    </row>
    <row r="409" spans="24:25" x14ac:dyDescent="0.25">
      <c r="X409" s="21">
        <f t="shared" si="15"/>
        <v>7657</v>
      </c>
      <c r="Y409" s="23">
        <f t="shared" si="14"/>
        <v>14.855982000000001</v>
      </c>
    </row>
    <row r="410" spans="24:25" x14ac:dyDescent="0.25">
      <c r="X410" s="21">
        <f t="shared" si="15"/>
        <v>7676</v>
      </c>
      <c r="Y410" s="23">
        <f t="shared" si="14"/>
        <v>14.888776000000002</v>
      </c>
    </row>
    <row r="411" spans="24:25" x14ac:dyDescent="0.25">
      <c r="X411" s="21">
        <f t="shared" si="15"/>
        <v>7695</v>
      </c>
      <c r="Y411" s="23">
        <f t="shared" si="14"/>
        <v>14.921570000000001</v>
      </c>
    </row>
    <row r="412" spans="24:25" x14ac:dyDescent="0.25">
      <c r="X412" s="21">
        <f t="shared" si="15"/>
        <v>7714</v>
      </c>
      <c r="Y412" s="23">
        <f t="shared" si="14"/>
        <v>14.954364000000002</v>
      </c>
    </row>
    <row r="413" spans="24:25" x14ac:dyDescent="0.25">
      <c r="X413" s="21">
        <f t="shared" si="15"/>
        <v>7733</v>
      </c>
      <c r="Y413" s="23">
        <f t="shared" si="14"/>
        <v>14.987158000000001</v>
      </c>
    </row>
    <row r="414" spans="24:25" x14ac:dyDescent="0.25">
      <c r="X414" s="21">
        <f t="shared" si="15"/>
        <v>7752</v>
      </c>
      <c r="Y414" s="23">
        <f t="shared" si="14"/>
        <v>15.019952000000002</v>
      </c>
    </row>
    <row r="415" spans="24:25" x14ac:dyDescent="0.25">
      <c r="X415" s="21">
        <f t="shared" si="15"/>
        <v>7771</v>
      </c>
      <c r="Y415" s="23">
        <f t="shared" si="14"/>
        <v>15.052746000000001</v>
      </c>
    </row>
    <row r="416" spans="24:25" x14ac:dyDescent="0.25">
      <c r="X416" s="21">
        <f t="shared" si="15"/>
        <v>7790</v>
      </c>
      <c r="Y416" s="23">
        <f t="shared" si="14"/>
        <v>15.085540000000002</v>
      </c>
    </row>
    <row r="417" spans="24:25" x14ac:dyDescent="0.25">
      <c r="X417" s="21">
        <f t="shared" si="15"/>
        <v>7809</v>
      </c>
      <c r="Y417" s="23">
        <f t="shared" si="14"/>
        <v>15.118334000000001</v>
      </c>
    </row>
    <row r="418" spans="24:25" x14ac:dyDescent="0.25">
      <c r="X418" s="21">
        <f t="shared" si="15"/>
        <v>7828</v>
      </c>
      <c r="Y418" s="23">
        <f t="shared" si="14"/>
        <v>15.151128000000002</v>
      </c>
    </row>
    <row r="419" spans="24:25" x14ac:dyDescent="0.25">
      <c r="X419" s="21">
        <f t="shared" si="15"/>
        <v>7847</v>
      </c>
      <c r="Y419" s="23">
        <f t="shared" si="14"/>
        <v>15.183922000000001</v>
      </c>
    </row>
    <row r="420" spans="24:25" x14ac:dyDescent="0.25">
      <c r="X420" s="21">
        <f t="shared" si="15"/>
        <v>7866</v>
      </c>
      <c r="Y420" s="23">
        <f t="shared" si="14"/>
        <v>15.216716000000002</v>
      </c>
    </row>
    <row r="421" spans="24:25" x14ac:dyDescent="0.25">
      <c r="X421" s="21">
        <f t="shared" si="15"/>
        <v>7885</v>
      </c>
      <c r="Y421" s="23">
        <f t="shared" si="14"/>
        <v>15.249510000000001</v>
      </c>
    </row>
    <row r="422" spans="24:25" x14ac:dyDescent="0.25">
      <c r="X422" s="21">
        <f t="shared" si="15"/>
        <v>7904</v>
      </c>
      <c r="Y422" s="23">
        <f t="shared" si="14"/>
        <v>15.282304000000002</v>
      </c>
    </row>
    <row r="423" spans="24:25" x14ac:dyDescent="0.25">
      <c r="X423" s="21">
        <f t="shared" si="15"/>
        <v>7923</v>
      </c>
      <c r="Y423" s="23">
        <f t="shared" si="14"/>
        <v>15.315098000000001</v>
      </c>
    </row>
    <row r="424" spans="24:25" x14ac:dyDescent="0.25">
      <c r="X424" s="21">
        <f t="shared" si="15"/>
        <v>7942</v>
      </c>
      <c r="Y424" s="23">
        <f t="shared" si="14"/>
        <v>15.347892000000002</v>
      </c>
    </row>
    <row r="425" spans="24:25" x14ac:dyDescent="0.25">
      <c r="X425" s="21">
        <f t="shared" si="15"/>
        <v>7961</v>
      </c>
      <c r="Y425" s="23">
        <f t="shared" si="14"/>
        <v>15.380686000000001</v>
      </c>
    </row>
    <row r="426" spans="24:25" x14ac:dyDescent="0.25">
      <c r="X426" s="21">
        <f t="shared" si="15"/>
        <v>7980</v>
      </c>
      <c r="Y426" s="23">
        <f t="shared" si="14"/>
        <v>15.413480000000002</v>
      </c>
    </row>
    <row r="427" spans="24:25" x14ac:dyDescent="0.25">
      <c r="X427" s="21">
        <f t="shared" si="15"/>
        <v>7999</v>
      </c>
      <c r="Y427" s="23">
        <f t="shared" si="14"/>
        <v>15.446274000000001</v>
      </c>
    </row>
    <row r="428" spans="24:25" x14ac:dyDescent="0.25">
      <c r="X428" s="21">
        <f t="shared" si="15"/>
        <v>8018</v>
      </c>
      <c r="Y428" s="23">
        <f t="shared" si="14"/>
        <v>15.479068000000002</v>
      </c>
    </row>
    <row r="429" spans="24:25" x14ac:dyDescent="0.25">
      <c r="X429" s="21">
        <f t="shared" si="15"/>
        <v>8037</v>
      </c>
      <c r="Y429" s="23">
        <f t="shared" si="14"/>
        <v>15.511862000000001</v>
      </c>
    </row>
    <row r="430" spans="24:25" x14ac:dyDescent="0.25">
      <c r="X430" s="21">
        <f t="shared" si="15"/>
        <v>8056</v>
      </c>
      <c r="Y430" s="23">
        <f t="shared" si="14"/>
        <v>15.544656000000002</v>
      </c>
    </row>
    <row r="431" spans="24:25" x14ac:dyDescent="0.25">
      <c r="X431" s="21">
        <f t="shared" si="15"/>
        <v>8075</v>
      </c>
      <c r="Y431" s="23">
        <f t="shared" si="14"/>
        <v>15.577450000000001</v>
      </c>
    </row>
    <row r="432" spans="24:25" x14ac:dyDescent="0.25">
      <c r="X432" s="21">
        <f t="shared" si="15"/>
        <v>8094</v>
      </c>
      <c r="Y432" s="23">
        <f t="shared" si="14"/>
        <v>15.610244000000002</v>
      </c>
    </row>
    <row r="433" spans="24:25" x14ac:dyDescent="0.25">
      <c r="X433" s="21">
        <f t="shared" si="15"/>
        <v>8113</v>
      </c>
      <c r="Y433" s="23">
        <f t="shared" si="14"/>
        <v>15.643038000000001</v>
      </c>
    </row>
    <row r="434" spans="24:25" x14ac:dyDescent="0.25">
      <c r="X434" s="21">
        <f t="shared" si="15"/>
        <v>8132</v>
      </c>
      <c r="Y434" s="23">
        <f t="shared" si="14"/>
        <v>15.675832000000002</v>
      </c>
    </row>
    <row r="435" spans="24:25" x14ac:dyDescent="0.25">
      <c r="X435" s="21">
        <f t="shared" si="15"/>
        <v>8151</v>
      </c>
      <c r="Y435" s="23">
        <f t="shared" si="14"/>
        <v>15.708626000000001</v>
      </c>
    </row>
    <row r="436" spans="24:25" x14ac:dyDescent="0.25">
      <c r="X436" s="21">
        <f t="shared" si="15"/>
        <v>8170</v>
      </c>
      <c r="Y436" s="23">
        <f t="shared" si="14"/>
        <v>15.741420000000002</v>
      </c>
    </row>
    <row r="437" spans="24:25" x14ac:dyDescent="0.25">
      <c r="X437" s="21">
        <f t="shared" si="15"/>
        <v>8189</v>
      </c>
      <c r="Y437" s="23">
        <f t="shared" si="14"/>
        <v>15.774214000000001</v>
      </c>
    </row>
    <row r="438" spans="24:25" x14ac:dyDescent="0.25">
      <c r="X438" s="21">
        <f t="shared" si="15"/>
        <v>8208</v>
      </c>
      <c r="Y438" s="23">
        <f t="shared" si="14"/>
        <v>15.807008000000002</v>
      </c>
    </row>
    <row r="439" spans="24:25" x14ac:dyDescent="0.25">
      <c r="X439" s="21">
        <f t="shared" si="15"/>
        <v>8227</v>
      </c>
      <c r="Y439" s="23">
        <f t="shared" si="14"/>
        <v>15.839802000000001</v>
      </c>
    </row>
    <row r="440" spans="24:25" x14ac:dyDescent="0.25">
      <c r="X440" s="21">
        <f t="shared" si="15"/>
        <v>8246</v>
      </c>
      <c r="Y440" s="23">
        <f t="shared" si="14"/>
        <v>15.872596000000001</v>
      </c>
    </row>
    <row r="441" spans="24:25" x14ac:dyDescent="0.25">
      <c r="X441" s="21">
        <f t="shared" si="15"/>
        <v>8265</v>
      </c>
      <c r="Y441" s="23">
        <f t="shared" si="14"/>
        <v>15.905390000000001</v>
      </c>
    </row>
    <row r="442" spans="24:25" x14ac:dyDescent="0.25">
      <c r="X442" s="21">
        <f t="shared" si="15"/>
        <v>8284</v>
      </c>
      <c r="Y442" s="23">
        <f t="shared" si="14"/>
        <v>15.938184000000001</v>
      </c>
    </row>
    <row r="443" spans="24:25" x14ac:dyDescent="0.25">
      <c r="X443" s="21">
        <f t="shared" si="15"/>
        <v>8303</v>
      </c>
      <c r="Y443" s="23">
        <f t="shared" si="14"/>
        <v>15.970978000000001</v>
      </c>
    </row>
    <row r="444" spans="24:25" x14ac:dyDescent="0.25">
      <c r="X444" s="21">
        <f t="shared" si="15"/>
        <v>8322</v>
      </c>
      <c r="Y444" s="23">
        <f t="shared" si="14"/>
        <v>16.003772000000001</v>
      </c>
    </row>
    <row r="445" spans="24:25" x14ac:dyDescent="0.25">
      <c r="X445" s="21">
        <f t="shared" si="15"/>
        <v>8341</v>
      </c>
      <c r="Y445" s="23">
        <f t="shared" si="14"/>
        <v>16.036566000000001</v>
      </c>
    </row>
    <row r="446" spans="24:25" x14ac:dyDescent="0.25">
      <c r="X446" s="21">
        <f t="shared" si="15"/>
        <v>8360</v>
      </c>
      <c r="Y446" s="23">
        <f t="shared" si="14"/>
        <v>16.06936</v>
      </c>
    </row>
    <row r="447" spans="24:25" x14ac:dyDescent="0.25">
      <c r="X447" s="21">
        <f t="shared" si="15"/>
        <v>8379</v>
      </c>
      <c r="Y447" s="23">
        <f t="shared" si="14"/>
        <v>16.102154000000002</v>
      </c>
    </row>
    <row r="448" spans="24:25" x14ac:dyDescent="0.25">
      <c r="X448" s="21">
        <f t="shared" si="15"/>
        <v>8398</v>
      </c>
      <c r="Y448" s="23">
        <f t="shared" si="14"/>
        <v>16.134948000000001</v>
      </c>
    </row>
    <row r="449" spans="24:25" x14ac:dyDescent="0.25">
      <c r="X449" s="21">
        <f t="shared" si="15"/>
        <v>8417</v>
      </c>
      <c r="Y449" s="23">
        <f t="shared" si="14"/>
        <v>16.167742000000001</v>
      </c>
    </row>
    <row r="450" spans="24:25" x14ac:dyDescent="0.25">
      <c r="X450" s="21">
        <f t="shared" si="15"/>
        <v>8436</v>
      </c>
      <c r="Y450" s="23">
        <f t="shared" si="14"/>
        <v>16.200536</v>
      </c>
    </row>
    <row r="451" spans="24:25" x14ac:dyDescent="0.25">
      <c r="X451" s="21">
        <f t="shared" si="15"/>
        <v>8455</v>
      </c>
      <c r="Y451" s="23">
        <f t="shared" si="14"/>
        <v>16.233330000000002</v>
      </c>
    </row>
    <row r="452" spans="24:25" x14ac:dyDescent="0.25">
      <c r="X452" s="21">
        <f t="shared" si="15"/>
        <v>8474</v>
      </c>
      <c r="Y452" s="23">
        <f t="shared" si="14"/>
        <v>16.266124000000001</v>
      </c>
    </row>
    <row r="453" spans="24:25" x14ac:dyDescent="0.25">
      <c r="X453" s="21">
        <f t="shared" si="15"/>
        <v>8493</v>
      </c>
      <c r="Y453" s="23">
        <f t="shared" si="14"/>
        <v>16.298918</v>
      </c>
    </row>
    <row r="454" spans="24:25" x14ac:dyDescent="0.25">
      <c r="X454" s="21">
        <f t="shared" si="15"/>
        <v>8512</v>
      </c>
      <c r="Y454" s="23">
        <f t="shared" ref="Y454:Y506" si="16">IF($K$24&gt;0,IF(X454&lt;$K$21,$K$20*X454,IF(X454&lt;$K$24,($K$22*X454)+$K$23,($K$25*X454)+$K$26)),IF(X454&lt;$K$21,$K$20*X454,($K$22*X454)+$K$23))</f>
        <v>16.331712</v>
      </c>
    </row>
    <row r="455" spans="24:25" x14ac:dyDescent="0.25">
      <c r="X455" s="21">
        <f t="shared" ref="X455:X506" si="17">X454+$AC$5</f>
        <v>8531</v>
      </c>
      <c r="Y455" s="23">
        <f t="shared" si="16"/>
        <v>16.364506000000002</v>
      </c>
    </row>
    <row r="456" spans="24:25" x14ac:dyDescent="0.25">
      <c r="X456" s="21">
        <f t="shared" si="17"/>
        <v>8550</v>
      </c>
      <c r="Y456" s="23">
        <f t="shared" si="16"/>
        <v>16.397300000000001</v>
      </c>
    </row>
    <row r="457" spans="24:25" x14ac:dyDescent="0.25">
      <c r="X457" s="21">
        <f t="shared" si="17"/>
        <v>8569</v>
      </c>
      <c r="Y457" s="23">
        <f t="shared" si="16"/>
        <v>16.430094</v>
      </c>
    </row>
    <row r="458" spans="24:25" x14ac:dyDescent="0.25">
      <c r="X458" s="21">
        <f t="shared" si="17"/>
        <v>8588</v>
      </c>
      <c r="Y458" s="23">
        <f t="shared" si="16"/>
        <v>16.462888</v>
      </c>
    </row>
    <row r="459" spans="24:25" x14ac:dyDescent="0.25">
      <c r="X459" s="21">
        <f t="shared" si="17"/>
        <v>8607</v>
      </c>
      <c r="Y459" s="23">
        <f t="shared" si="16"/>
        <v>16.495682000000002</v>
      </c>
    </row>
    <row r="460" spans="24:25" x14ac:dyDescent="0.25">
      <c r="X460" s="21">
        <f t="shared" si="17"/>
        <v>8626</v>
      </c>
      <c r="Y460" s="23">
        <f t="shared" si="16"/>
        <v>16.528476000000001</v>
      </c>
    </row>
    <row r="461" spans="24:25" x14ac:dyDescent="0.25">
      <c r="X461" s="21">
        <f t="shared" si="17"/>
        <v>8645</v>
      </c>
      <c r="Y461" s="23">
        <f t="shared" si="16"/>
        <v>16.56127</v>
      </c>
    </row>
    <row r="462" spans="24:25" x14ac:dyDescent="0.25">
      <c r="X462" s="21">
        <f t="shared" si="17"/>
        <v>8664</v>
      </c>
      <c r="Y462" s="23">
        <f t="shared" si="16"/>
        <v>16.594063999999999</v>
      </c>
    </row>
    <row r="463" spans="24:25" x14ac:dyDescent="0.25">
      <c r="X463" s="21">
        <f t="shared" si="17"/>
        <v>8683</v>
      </c>
      <c r="Y463" s="23">
        <f t="shared" si="16"/>
        <v>16.626858000000002</v>
      </c>
    </row>
    <row r="464" spans="24:25" x14ac:dyDescent="0.25">
      <c r="X464" s="21">
        <f t="shared" si="17"/>
        <v>8702</v>
      </c>
      <c r="Y464" s="23">
        <f t="shared" si="16"/>
        <v>16.659652000000001</v>
      </c>
    </row>
    <row r="465" spans="24:25" x14ac:dyDescent="0.25">
      <c r="X465" s="21">
        <f t="shared" si="17"/>
        <v>8721</v>
      </c>
      <c r="Y465" s="23">
        <f t="shared" si="16"/>
        <v>16.692446</v>
      </c>
    </row>
    <row r="466" spans="24:25" x14ac:dyDescent="0.25">
      <c r="X466" s="21">
        <f t="shared" si="17"/>
        <v>8740</v>
      </c>
      <c r="Y466" s="23">
        <f t="shared" si="16"/>
        <v>16.725239999999999</v>
      </c>
    </row>
    <row r="467" spans="24:25" x14ac:dyDescent="0.25">
      <c r="X467" s="21">
        <f t="shared" si="17"/>
        <v>8759</v>
      </c>
      <c r="Y467" s="23">
        <f t="shared" si="16"/>
        <v>16.758034000000002</v>
      </c>
    </row>
    <row r="468" spans="24:25" x14ac:dyDescent="0.25">
      <c r="X468" s="21">
        <f t="shared" si="17"/>
        <v>8778</v>
      </c>
      <c r="Y468" s="23">
        <f t="shared" si="16"/>
        <v>16.790828000000001</v>
      </c>
    </row>
    <row r="469" spans="24:25" x14ac:dyDescent="0.25">
      <c r="X469" s="21">
        <f t="shared" si="17"/>
        <v>8797</v>
      </c>
      <c r="Y469" s="23">
        <f t="shared" si="16"/>
        <v>16.823622</v>
      </c>
    </row>
    <row r="470" spans="24:25" x14ac:dyDescent="0.25">
      <c r="X470" s="21">
        <f t="shared" si="17"/>
        <v>8816</v>
      </c>
      <c r="Y470" s="23">
        <f t="shared" si="16"/>
        <v>16.856415999999999</v>
      </c>
    </row>
    <row r="471" spans="24:25" x14ac:dyDescent="0.25">
      <c r="X471" s="21">
        <f t="shared" si="17"/>
        <v>8835</v>
      </c>
      <c r="Y471" s="23">
        <f t="shared" si="16"/>
        <v>16.889210000000002</v>
      </c>
    </row>
    <row r="472" spans="24:25" x14ac:dyDescent="0.25">
      <c r="X472" s="21">
        <f t="shared" si="17"/>
        <v>8854</v>
      </c>
      <c r="Y472" s="23">
        <f t="shared" si="16"/>
        <v>16.922004000000001</v>
      </c>
    </row>
    <row r="473" spans="24:25" x14ac:dyDescent="0.25">
      <c r="X473" s="21">
        <f t="shared" si="17"/>
        <v>8873</v>
      </c>
      <c r="Y473" s="23">
        <f t="shared" si="16"/>
        <v>16.954798</v>
      </c>
    </row>
    <row r="474" spans="24:25" x14ac:dyDescent="0.25">
      <c r="X474" s="21">
        <f t="shared" si="17"/>
        <v>8892</v>
      </c>
      <c r="Y474" s="23">
        <f t="shared" si="16"/>
        <v>16.987591999999999</v>
      </c>
    </row>
    <row r="475" spans="24:25" x14ac:dyDescent="0.25">
      <c r="X475" s="21">
        <f t="shared" si="17"/>
        <v>8911</v>
      </c>
      <c r="Y475" s="23">
        <f t="shared" si="16"/>
        <v>17.020386000000002</v>
      </c>
    </row>
    <row r="476" spans="24:25" x14ac:dyDescent="0.25">
      <c r="X476" s="21">
        <f t="shared" si="17"/>
        <v>8930</v>
      </c>
      <c r="Y476" s="23">
        <f t="shared" si="16"/>
        <v>17.053180000000001</v>
      </c>
    </row>
    <row r="477" spans="24:25" x14ac:dyDescent="0.25">
      <c r="X477" s="21">
        <f t="shared" si="17"/>
        <v>8949</v>
      </c>
      <c r="Y477" s="23">
        <f t="shared" si="16"/>
        <v>17.085974</v>
      </c>
    </row>
    <row r="478" spans="24:25" x14ac:dyDescent="0.25">
      <c r="X478" s="21">
        <f t="shared" si="17"/>
        <v>8968</v>
      </c>
      <c r="Y478" s="23">
        <f t="shared" si="16"/>
        <v>17.118767999999999</v>
      </c>
    </row>
    <row r="479" spans="24:25" x14ac:dyDescent="0.25">
      <c r="X479" s="21">
        <f t="shared" si="17"/>
        <v>8987</v>
      </c>
      <c r="Y479" s="23">
        <f t="shared" si="16"/>
        <v>17.151562000000002</v>
      </c>
    </row>
    <row r="480" spans="24:25" x14ac:dyDescent="0.25">
      <c r="X480" s="21">
        <f t="shared" si="17"/>
        <v>9006</v>
      </c>
      <c r="Y480" s="23">
        <f t="shared" si="16"/>
        <v>17.184356000000001</v>
      </c>
    </row>
    <row r="481" spans="24:25" x14ac:dyDescent="0.25">
      <c r="X481" s="21">
        <f t="shared" si="17"/>
        <v>9025</v>
      </c>
      <c r="Y481" s="23">
        <f t="shared" si="16"/>
        <v>17.21715</v>
      </c>
    </row>
    <row r="482" spans="24:25" x14ac:dyDescent="0.25">
      <c r="X482" s="21">
        <f t="shared" si="17"/>
        <v>9044</v>
      </c>
      <c r="Y482" s="23">
        <f t="shared" si="16"/>
        <v>17.249943999999999</v>
      </c>
    </row>
    <row r="483" spans="24:25" x14ac:dyDescent="0.25">
      <c r="X483" s="21">
        <f t="shared" si="17"/>
        <v>9063</v>
      </c>
      <c r="Y483" s="23">
        <f t="shared" si="16"/>
        <v>17.282738000000002</v>
      </c>
    </row>
    <row r="484" spans="24:25" x14ac:dyDescent="0.25">
      <c r="X484" s="21">
        <f t="shared" si="17"/>
        <v>9082</v>
      </c>
      <c r="Y484" s="23">
        <f t="shared" si="16"/>
        <v>17.315532000000001</v>
      </c>
    </row>
    <row r="485" spans="24:25" x14ac:dyDescent="0.25">
      <c r="X485" s="21">
        <f t="shared" si="17"/>
        <v>9101</v>
      </c>
      <c r="Y485" s="23">
        <f t="shared" si="16"/>
        <v>17.348326</v>
      </c>
    </row>
    <row r="486" spans="24:25" x14ac:dyDescent="0.25">
      <c r="X486" s="21">
        <f t="shared" si="17"/>
        <v>9120</v>
      </c>
      <c r="Y486" s="23">
        <f t="shared" si="16"/>
        <v>17.381119999999999</v>
      </c>
    </row>
    <row r="487" spans="24:25" x14ac:dyDescent="0.25">
      <c r="X487" s="21">
        <f t="shared" si="17"/>
        <v>9139</v>
      </c>
      <c r="Y487" s="23">
        <f t="shared" si="16"/>
        <v>17.413914000000002</v>
      </c>
    </row>
    <row r="488" spans="24:25" x14ac:dyDescent="0.25">
      <c r="X488" s="21">
        <f t="shared" si="17"/>
        <v>9158</v>
      </c>
      <c r="Y488" s="23">
        <f t="shared" si="16"/>
        <v>17.446708000000001</v>
      </c>
    </row>
    <row r="489" spans="24:25" x14ac:dyDescent="0.25">
      <c r="X489" s="21">
        <f t="shared" si="17"/>
        <v>9177</v>
      </c>
      <c r="Y489" s="23">
        <f t="shared" si="16"/>
        <v>17.479502</v>
      </c>
    </row>
    <row r="490" spans="24:25" x14ac:dyDescent="0.25">
      <c r="X490" s="21">
        <f t="shared" si="17"/>
        <v>9196</v>
      </c>
      <c r="Y490" s="23">
        <f t="shared" si="16"/>
        <v>17.512295999999999</v>
      </c>
    </row>
    <row r="491" spans="24:25" x14ac:dyDescent="0.25">
      <c r="X491" s="21">
        <f t="shared" si="17"/>
        <v>9215</v>
      </c>
      <c r="Y491" s="23">
        <f t="shared" si="16"/>
        <v>17.545090000000002</v>
      </c>
    </row>
    <row r="492" spans="24:25" x14ac:dyDescent="0.25">
      <c r="X492" s="21">
        <f t="shared" si="17"/>
        <v>9234</v>
      </c>
      <c r="Y492" s="23">
        <f t="shared" si="16"/>
        <v>17.577884000000001</v>
      </c>
    </row>
    <row r="493" spans="24:25" x14ac:dyDescent="0.25">
      <c r="X493" s="21">
        <f t="shared" si="17"/>
        <v>9253</v>
      </c>
      <c r="Y493" s="23">
        <f t="shared" si="16"/>
        <v>17.610678</v>
      </c>
    </row>
    <row r="494" spans="24:25" x14ac:dyDescent="0.25">
      <c r="X494" s="21">
        <f t="shared" si="17"/>
        <v>9272</v>
      </c>
      <c r="Y494" s="23">
        <f t="shared" si="16"/>
        <v>17.643472000000003</v>
      </c>
    </row>
    <row r="495" spans="24:25" x14ac:dyDescent="0.25">
      <c r="X495" s="21">
        <f t="shared" si="17"/>
        <v>9291</v>
      </c>
      <c r="Y495" s="23">
        <f t="shared" si="16"/>
        <v>17.676266000000002</v>
      </c>
    </row>
    <row r="496" spans="24:25" x14ac:dyDescent="0.25">
      <c r="X496" s="21">
        <f t="shared" si="17"/>
        <v>9310</v>
      </c>
      <c r="Y496" s="23">
        <f t="shared" si="16"/>
        <v>17.709060000000001</v>
      </c>
    </row>
    <row r="497" spans="24:25" x14ac:dyDescent="0.25">
      <c r="X497" s="21">
        <f t="shared" si="17"/>
        <v>9329</v>
      </c>
      <c r="Y497" s="23">
        <f t="shared" si="16"/>
        <v>17.741854</v>
      </c>
    </row>
    <row r="498" spans="24:25" x14ac:dyDescent="0.25">
      <c r="X498" s="21">
        <f t="shared" si="17"/>
        <v>9348</v>
      </c>
      <c r="Y498" s="23">
        <f t="shared" si="16"/>
        <v>17.774648000000003</v>
      </c>
    </row>
    <row r="499" spans="24:25" x14ac:dyDescent="0.25">
      <c r="X499" s="21">
        <f t="shared" si="17"/>
        <v>9367</v>
      </c>
      <c r="Y499" s="23">
        <f t="shared" si="16"/>
        <v>17.807442000000002</v>
      </c>
    </row>
    <row r="500" spans="24:25" x14ac:dyDescent="0.25">
      <c r="X500" s="21">
        <f t="shared" si="17"/>
        <v>9386</v>
      </c>
      <c r="Y500" s="23">
        <f t="shared" si="16"/>
        <v>17.840236000000001</v>
      </c>
    </row>
    <row r="501" spans="24:25" x14ac:dyDescent="0.25">
      <c r="X501" s="21">
        <f t="shared" si="17"/>
        <v>9405</v>
      </c>
      <c r="Y501" s="23">
        <f t="shared" si="16"/>
        <v>17.87303</v>
      </c>
    </row>
    <row r="502" spans="24:25" x14ac:dyDescent="0.25">
      <c r="X502" s="21">
        <f t="shared" si="17"/>
        <v>9424</v>
      </c>
      <c r="Y502" s="23">
        <f t="shared" si="16"/>
        <v>17.905824000000003</v>
      </c>
    </row>
    <row r="503" spans="24:25" x14ac:dyDescent="0.25">
      <c r="X503" s="21">
        <f t="shared" si="17"/>
        <v>9443</v>
      </c>
      <c r="Y503" s="23">
        <f t="shared" si="16"/>
        <v>17.938618000000002</v>
      </c>
    </row>
    <row r="504" spans="24:25" x14ac:dyDescent="0.25">
      <c r="X504" s="21">
        <f t="shared" si="17"/>
        <v>9462</v>
      </c>
      <c r="Y504" s="23">
        <f t="shared" si="16"/>
        <v>17.971412000000001</v>
      </c>
    </row>
    <row r="505" spans="24:25" x14ac:dyDescent="0.25">
      <c r="X505" s="21">
        <f t="shared" si="17"/>
        <v>9481</v>
      </c>
      <c r="Y505" s="23">
        <f t="shared" si="16"/>
        <v>18.004206</v>
      </c>
    </row>
    <row r="506" spans="24:25" ht="16.5" thickBot="1" x14ac:dyDescent="0.3">
      <c r="X506" s="22">
        <f t="shared" si="17"/>
        <v>9500</v>
      </c>
      <c r="Y506" s="23">
        <f t="shared" si="16"/>
        <v>18.037000000000003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0E00-000000000000}"/>
  </hyperlinks>
  <pageMargins left="0.7" right="0.7" top="0.75" bottom="0.75" header="0.3" footer="0.3"/>
  <pageSetup scale="57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-0.249977111117893"/>
    <pageSetUpPr fitToPage="1"/>
  </sheetPr>
  <dimension ref="A1:AC506"/>
  <sheetViews>
    <sheetView zoomScale="80" zoomScaleNormal="80" workbookViewId="0">
      <selection activeCell="J15" sqref="J15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33</v>
      </c>
      <c r="K2" s="160" t="str">
        <f>VLOOKUP(J2,'Calcul financement'!B5:F100,2,FALSE)</f>
        <v>Sciences de la nature</v>
      </c>
      <c r="L2" s="160"/>
      <c r="M2" s="160"/>
      <c r="N2" s="161"/>
    </row>
    <row r="4" spans="9:29" ht="16.5" thickBot="1" x14ac:dyDescent="0.3">
      <c r="J4" s="16">
        <f>MAX(IF(K24=0,IF(K21=0,1000,K21*4),K24*2),K9:K15)</f>
        <v>18406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24.808958000000004</v>
      </c>
      <c r="K5" s="164" t="str">
        <f>CONCATENATE("ÉTC seront financés par les ",J4," PES ","du programme ",LEFT(J2,6))</f>
        <v>ÉTC seront financés par les 18406 PES du programme 200.B0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41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41</v>
      </c>
      <c r="Y7" s="23">
        <f t="shared" si="0"/>
        <v>6.3344999999999999E-2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82</v>
      </c>
      <c r="Y8" s="23">
        <f t="shared" si="0"/>
        <v>0.12669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18406</v>
      </c>
      <c r="L9" s="53">
        <f>IF(K9&gt;0,IF($K$24&gt;0,IF(K9&lt;$K$21,$K$20*K9,IF(K9&lt;$K$24,($K$22*K9)+$K$23,($K$25*K9)+$K$26)),IF(K9&lt;$K$21,$K$20*K9,($K$22*K9)+$K$23)),"")</f>
        <v>24.808958000000004</v>
      </c>
      <c r="M9" s="54">
        <f>IF(K9&gt;0,L9/K9*1000,"")</f>
        <v>1.34787341084429</v>
      </c>
      <c r="X9" s="21">
        <f t="shared" si="1"/>
        <v>123</v>
      </c>
      <c r="Y9" s="23">
        <f t="shared" si="0"/>
        <v>0.19003499999999998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17769</v>
      </c>
      <c r="L10" s="53">
        <f t="shared" ref="L10:L15" si="2">IF(K10&gt;0,IF($K$24&gt;0,IF(K10&lt;$K$21,$K$20*K10,IF(K10&lt;$K$24,($K$22*K10)+$K$23,($K$25*K10)+$K$26)),IF(K10&lt;$K$21,$K$20*K10,($K$22*K10)+$K$23)),"")</f>
        <v>23.985317000000002</v>
      </c>
      <c r="M10" s="54">
        <f t="shared" ref="M10:M15" si="3">IF(K10&gt;0,L10/K10*1000,"")</f>
        <v>1.3498405650289831</v>
      </c>
      <c r="X10" s="21">
        <f t="shared" si="1"/>
        <v>164</v>
      </c>
      <c r="Y10" s="23">
        <f t="shared" si="0"/>
        <v>0.25337999999999999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16491</v>
      </c>
      <c r="L11" s="53">
        <f t="shared" si="2"/>
        <v>22.332863000000003</v>
      </c>
      <c r="M11" s="54">
        <f t="shared" si="3"/>
        <v>1.3542455278636834</v>
      </c>
      <c r="X11" s="21">
        <f t="shared" si="1"/>
        <v>205</v>
      </c>
      <c r="Y11" s="23">
        <f t="shared" si="0"/>
        <v>1.2750650000000001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15603</v>
      </c>
      <c r="L12" s="53">
        <f t="shared" si="2"/>
        <v>21.184679000000003</v>
      </c>
      <c r="M12" s="54">
        <f t="shared" si="3"/>
        <v>1.3577311414471578</v>
      </c>
      <c r="X12" s="21">
        <f t="shared" si="1"/>
        <v>246</v>
      </c>
      <c r="Y12" s="23">
        <f t="shared" si="0"/>
        <v>1.3280780000000001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287</v>
      </c>
      <c r="Y13" s="23">
        <f t="shared" si="0"/>
        <v>1.3810910000000001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328</v>
      </c>
      <c r="Y14" s="23">
        <f t="shared" si="0"/>
        <v>1.434104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369</v>
      </c>
      <c r="Y15" s="23">
        <f t="shared" si="0"/>
        <v>1.487117</v>
      </c>
    </row>
    <row r="16" spans="9:29" x14ac:dyDescent="0.25">
      <c r="K16" s="10"/>
      <c r="L16" s="10"/>
      <c r="X16" s="21">
        <f t="shared" si="1"/>
        <v>410</v>
      </c>
      <c r="Y16" s="23">
        <f t="shared" si="0"/>
        <v>1.54013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451</v>
      </c>
      <c r="Y17" s="23">
        <f t="shared" si="0"/>
        <v>1.593143</v>
      </c>
    </row>
    <row r="18" spans="1:25" x14ac:dyDescent="0.25">
      <c r="X18" s="21">
        <f t="shared" si="1"/>
        <v>492</v>
      </c>
      <c r="Y18" s="23">
        <f t="shared" si="0"/>
        <v>1.646156</v>
      </c>
    </row>
    <row r="19" spans="1:25" x14ac:dyDescent="0.25">
      <c r="X19" s="21">
        <f t="shared" si="1"/>
        <v>533</v>
      </c>
      <c r="Y19" s="23">
        <f t="shared" si="0"/>
        <v>1.6991689999999999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574</v>
      </c>
      <c r="Y20" s="23">
        <f t="shared" si="0"/>
        <v>1.7521819999999999</v>
      </c>
    </row>
    <row r="21" spans="1:25" x14ac:dyDescent="0.25">
      <c r="J21" s="2" t="s">
        <v>123</v>
      </c>
      <c r="K21" s="18">
        <f>VLOOKUP($J$2,Tableau_fin[],8,FALSE)</f>
        <v>200</v>
      </c>
      <c r="X21" s="21">
        <f t="shared" si="1"/>
        <v>615</v>
      </c>
      <c r="Y21" s="23">
        <f t="shared" si="0"/>
        <v>1.8051950000000001</v>
      </c>
    </row>
    <row r="22" spans="1:25" x14ac:dyDescent="0.25">
      <c r="J22" s="26" t="s">
        <v>119</v>
      </c>
      <c r="K22" s="18">
        <f>VLOOKUP($J$2,Tableau_fin[],9,FALSE)</f>
        <v>1.2930000000000001E-3</v>
      </c>
      <c r="X22" s="21">
        <f t="shared" si="1"/>
        <v>656</v>
      </c>
      <c r="Y22" s="23">
        <f t="shared" si="0"/>
        <v>1.8582080000000001</v>
      </c>
    </row>
    <row r="23" spans="1:25" x14ac:dyDescent="0.25">
      <c r="J23" s="26" t="s">
        <v>120</v>
      </c>
      <c r="K23" s="18">
        <f>VLOOKUP($J$2,Tableau_fin[],10,FALSE)</f>
        <v>1.01</v>
      </c>
      <c r="X23" s="21">
        <f t="shared" si="1"/>
        <v>697</v>
      </c>
      <c r="Y23" s="23">
        <f t="shared" si="0"/>
        <v>1.9112210000000001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738</v>
      </c>
      <c r="Y24" s="23">
        <f t="shared" si="0"/>
        <v>1.964234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779</v>
      </c>
      <c r="Y25" s="23">
        <f t="shared" si="0"/>
        <v>2.0172470000000002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820</v>
      </c>
      <c r="Y26" s="23">
        <f t="shared" si="0"/>
        <v>2.0702600000000002</v>
      </c>
    </row>
    <row r="27" spans="1:25" x14ac:dyDescent="0.25">
      <c r="X27" s="21">
        <f t="shared" si="1"/>
        <v>861</v>
      </c>
      <c r="Y27" s="23">
        <f t="shared" si="0"/>
        <v>2.1232730000000002</v>
      </c>
    </row>
    <row r="28" spans="1:25" x14ac:dyDescent="0.25">
      <c r="X28" s="21">
        <f t="shared" si="1"/>
        <v>902</v>
      </c>
      <c r="Y28" s="23">
        <f t="shared" si="0"/>
        <v>2.1762860000000002</v>
      </c>
    </row>
    <row r="29" spans="1:25" x14ac:dyDescent="0.25">
      <c r="X29" s="21">
        <f t="shared" si="1"/>
        <v>943</v>
      </c>
      <c r="Y29" s="23">
        <f t="shared" si="0"/>
        <v>2.2292990000000001</v>
      </c>
    </row>
    <row r="30" spans="1:25" x14ac:dyDescent="0.25">
      <c r="X30" s="21">
        <f t="shared" si="1"/>
        <v>984</v>
      </c>
      <c r="Y30" s="23">
        <f t="shared" si="0"/>
        <v>2.2823120000000001</v>
      </c>
    </row>
    <row r="31" spans="1:25" x14ac:dyDescent="0.25">
      <c r="A31" s="29"/>
      <c r="B31" s="10"/>
      <c r="C31" s="10"/>
      <c r="X31" s="21">
        <f t="shared" si="1"/>
        <v>1025</v>
      </c>
      <c r="Y31" s="23">
        <f t="shared" si="0"/>
        <v>2.3353250000000001</v>
      </c>
    </row>
    <row r="32" spans="1:25" x14ac:dyDescent="0.25">
      <c r="B32" s="10"/>
      <c r="C32" s="10"/>
      <c r="X32" s="21">
        <f t="shared" si="1"/>
        <v>1066</v>
      </c>
      <c r="Y32" s="23">
        <f t="shared" si="0"/>
        <v>2.3883380000000001</v>
      </c>
    </row>
    <row r="33" spans="2:25" x14ac:dyDescent="0.25">
      <c r="B33" s="10"/>
      <c r="C33" s="10"/>
      <c r="X33" s="21">
        <f t="shared" si="1"/>
        <v>1107</v>
      </c>
      <c r="Y33" s="23">
        <f t="shared" si="0"/>
        <v>2.441351</v>
      </c>
    </row>
    <row r="34" spans="2:25" x14ac:dyDescent="0.25">
      <c r="X34" s="21">
        <f t="shared" si="1"/>
        <v>1148</v>
      </c>
      <c r="Y34" s="23">
        <f t="shared" si="0"/>
        <v>2.494364</v>
      </c>
    </row>
    <row r="35" spans="2:25" x14ac:dyDescent="0.25">
      <c r="X35" s="21">
        <f t="shared" si="1"/>
        <v>1189</v>
      </c>
      <c r="Y35" s="23">
        <f t="shared" si="0"/>
        <v>2.547377</v>
      </c>
    </row>
    <row r="36" spans="2:25" x14ac:dyDescent="0.25">
      <c r="X36" s="21">
        <f t="shared" si="1"/>
        <v>1230</v>
      </c>
      <c r="Y36" s="23">
        <f t="shared" si="0"/>
        <v>2.60039</v>
      </c>
    </row>
    <row r="37" spans="2:25" x14ac:dyDescent="0.25">
      <c r="X37" s="21">
        <f t="shared" si="1"/>
        <v>1271</v>
      </c>
      <c r="Y37" s="23">
        <f t="shared" si="0"/>
        <v>2.653403</v>
      </c>
    </row>
    <row r="38" spans="2:25" x14ac:dyDescent="0.25">
      <c r="X38" s="21">
        <f t="shared" si="1"/>
        <v>1312</v>
      </c>
      <c r="Y38" s="23">
        <f t="shared" si="0"/>
        <v>2.7064159999999999</v>
      </c>
    </row>
    <row r="39" spans="2:25" x14ac:dyDescent="0.25">
      <c r="X39" s="21">
        <f t="shared" si="1"/>
        <v>1353</v>
      </c>
      <c r="Y39" s="23">
        <f t="shared" si="0"/>
        <v>2.7594289999999999</v>
      </c>
    </row>
    <row r="40" spans="2:25" x14ac:dyDescent="0.25">
      <c r="X40" s="21">
        <f t="shared" si="1"/>
        <v>1394</v>
      </c>
      <c r="Y40" s="23">
        <f t="shared" si="0"/>
        <v>2.8124419999999999</v>
      </c>
    </row>
    <row r="41" spans="2:25" x14ac:dyDescent="0.25">
      <c r="X41" s="21">
        <f t="shared" si="1"/>
        <v>1435</v>
      </c>
      <c r="Y41" s="23">
        <f t="shared" si="0"/>
        <v>2.8654549999999999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1476</v>
      </c>
      <c r="Y42" s="23">
        <f t="shared" si="0"/>
        <v>2.9184679999999998</v>
      </c>
    </row>
    <row r="43" spans="2:25" x14ac:dyDescent="0.25">
      <c r="X43" s="21">
        <f t="shared" si="1"/>
        <v>1517</v>
      </c>
      <c r="Y43" s="23">
        <f t="shared" si="0"/>
        <v>2.9714810000000003</v>
      </c>
    </row>
    <row r="44" spans="2:25" x14ac:dyDescent="0.25">
      <c r="X44" s="21">
        <f t="shared" si="1"/>
        <v>1558</v>
      </c>
      <c r="Y44" s="23">
        <f t="shared" si="0"/>
        <v>3.0244939999999998</v>
      </c>
    </row>
    <row r="45" spans="2:25" x14ac:dyDescent="0.25">
      <c r="X45" s="21">
        <f t="shared" si="1"/>
        <v>1599</v>
      </c>
      <c r="Y45" s="23">
        <f t="shared" si="0"/>
        <v>3.0775069999999998</v>
      </c>
    </row>
    <row r="46" spans="2:25" x14ac:dyDescent="0.25">
      <c r="X46" s="21">
        <f t="shared" si="1"/>
        <v>1640</v>
      </c>
      <c r="Y46" s="23">
        <f t="shared" si="0"/>
        <v>3.1305199999999997</v>
      </c>
    </row>
    <row r="47" spans="2:25" x14ac:dyDescent="0.25">
      <c r="X47" s="21">
        <f t="shared" si="1"/>
        <v>1681</v>
      </c>
      <c r="Y47" s="23">
        <f t="shared" si="0"/>
        <v>3.1835330000000006</v>
      </c>
    </row>
    <row r="48" spans="2:25" x14ac:dyDescent="0.25">
      <c r="X48" s="21">
        <f t="shared" si="1"/>
        <v>1722</v>
      </c>
      <c r="Y48" s="23">
        <f t="shared" si="0"/>
        <v>3.2365460000000006</v>
      </c>
    </row>
    <row r="49" spans="24:25" x14ac:dyDescent="0.25">
      <c r="X49" s="21">
        <f t="shared" si="1"/>
        <v>1763</v>
      </c>
      <c r="Y49" s="23">
        <f t="shared" si="0"/>
        <v>3.2895590000000006</v>
      </c>
    </row>
    <row r="50" spans="24:25" x14ac:dyDescent="0.25">
      <c r="X50" s="21">
        <f t="shared" si="1"/>
        <v>1804</v>
      </c>
      <c r="Y50" s="23">
        <f t="shared" si="0"/>
        <v>3.3425720000000005</v>
      </c>
    </row>
    <row r="51" spans="24:25" x14ac:dyDescent="0.25">
      <c r="X51" s="21">
        <f t="shared" si="1"/>
        <v>1845</v>
      </c>
      <c r="Y51" s="23">
        <f t="shared" si="0"/>
        <v>3.3955850000000005</v>
      </c>
    </row>
    <row r="52" spans="24:25" x14ac:dyDescent="0.25">
      <c r="X52" s="21">
        <f t="shared" si="1"/>
        <v>1886</v>
      </c>
      <c r="Y52" s="23">
        <f t="shared" si="0"/>
        <v>3.4485980000000005</v>
      </c>
    </row>
    <row r="53" spans="24:25" x14ac:dyDescent="0.25">
      <c r="X53" s="21">
        <f t="shared" si="1"/>
        <v>1927</v>
      </c>
      <c r="Y53" s="23">
        <f t="shared" si="0"/>
        <v>3.5016110000000005</v>
      </c>
    </row>
    <row r="54" spans="24:25" x14ac:dyDescent="0.25">
      <c r="X54" s="21">
        <f t="shared" si="1"/>
        <v>1968</v>
      </c>
      <c r="Y54" s="23">
        <f t="shared" si="0"/>
        <v>3.5546240000000004</v>
      </c>
    </row>
    <row r="55" spans="24:25" x14ac:dyDescent="0.25">
      <c r="X55" s="21">
        <f t="shared" si="1"/>
        <v>2009</v>
      </c>
      <c r="Y55" s="23">
        <f t="shared" si="0"/>
        <v>3.6076370000000004</v>
      </c>
    </row>
    <row r="56" spans="24:25" x14ac:dyDescent="0.25">
      <c r="X56" s="21">
        <f t="shared" si="1"/>
        <v>2050</v>
      </c>
      <c r="Y56" s="23">
        <f t="shared" si="0"/>
        <v>3.6606500000000004</v>
      </c>
    </row>
    <row r="57" spans="24:25" x14ac:dyDescent="0.25">
      <c r="X57" s="21">
        <f t="shared" si="1"/>
        <v>2091</v>
      </c>
      <c r="Y57" s="23">
        <f t="shared" si="0"/>
        <v>3.7136630000000004</v>
      </c>
    </row>
    <row r="58" spans="24:25" x14ac:dyDescent="0.25">
      <c r="X58" s="21">
        <f t="shared" si="1"/>
        <v>2132</v>
      </c>
      <c r="Y58" s="23">
        <f t="shared" si="0"/>
        <v>3.7666760000000004</v>
      </c>
    </row>
    <row r="59" spans="24:25" x14ac:dyDescent="0.25">
      <c r="X59" s="21">
        <f t="shared" si="1"/>
        <v>2173</v>
      </c>
      <c r="Y59" s="23">
        <f t="shared" si="0"/>
        <v>3.8196890000000003</v>
      </c>
    </row>
    <row r="60" spans="24:25" x14ac:dyDescent="0.25">
      <c r="X60" s="21">
        <f t="shared" si="1"/>
        <v>2214</v>
      </c>
      <c r="Y60" s="23">
        <f t="shared" si="0"/>
        <v>3.8727020000000003</v>
      </c>
    </row>
    <row r="61" spans="24:25" x14ac:dyDescent="0.25">
      <c r="X61" s="21">
        <f t="shared" si="1"/>
        <v>2255</v>
      </c>
      <c r="Y61" s="23">
        <f t="shared" si="0"/>
        <v>3.9257150000000003</v>
      </c>
    </row>
    <row r="62" spans="24:25" x14ac:dyDescent="0.25">
      <c r="X62" s="21">
        <f t="shared" si="1"/>
        <v>2296</v>
      </c>
      <c r="Y62" s="23">
        <f t="shared" si="0"/>
        <v>3.9787280000000003</v>
      </c>
    </row>
    <row r="63" spans="24:25" x14ac:dyDescent="0.25">
      <c r="X63" s="21">
        <f t="shared" si="1"/>
        <v>2337</v>
      </c>
      <c r="Y63" s="23">
        <f t="shared" si="0"/>
        <v>4.0317410000000002</v>
      </c>
    </row>
    <row r="64" spans="24:25" x14ac:dyDescent="0.25">
      <c r="X64" s="21">
        <f t="shared" si="1"/>
        <v>2378</v>
      </c>
      <c r="Y64" s="23">
        <f t="shared" si="0"/>
        <v>4.0847540000000002</v>
      </c>
    </row>
    <row r="65" spans="24:25" x14ac:dyDescent="0.25">
      <c r="X65" s="21">
        <f t="shared" si="1"/>
        <v>2419</v>
      </c>
      <c r="Y65" s="23">
        <f t="shared" si="0"/>
        <v>4.1377670000000002</v>
      </c>
    </row>
    <row r="66" spans="24:25" x14ac:dyDescent="0.25">
      <c r="X66" s="21">
        <f t="shared" si="1"/>
        <v>2460</v>
      </c>
      <c r="Y66" s="23">
        <f t="shared" si="0"/>
        <v>4.1907800000000002</v>
      </c>
    </row>
    <row r="67" spans="24:25" x14ac:dyDescent="0.25">
      <c r="X67" s="21">
        <f t="shared" si="1"/>
        <v>2501</v>
      </c>
      <c r="Y67" s="23">
        <f t="shared" si="0"/>
        <v>4.2437930000000001</v>
      </c>
    </row>
    <row r="68" spans="24:25" x14ac:dyDescent="0.25">
      <c r="X68" s="21">
        <f t="shared" si="1"/>
        <v>2542</v>
      </c>
      <c r="Y68" s="23">
        <f t="shared" si="0"/>
        <v>4.2968060000000001</v>
      </c>
    </row>
    <row r="69" spans="24:25" x14ac:dyDescent="0.25">
      <c r="X69" s="21">
        <f t="shared" si="1"/>
        <v>2583</v>
      </c>
      <c r="Y69" s="23">
        <f t="shared" si="0"/>
        <v>4.3498190000000001</v>
      </c>
    </row>
    <row r="70" spans="24:25" x14ac:dyDescent="0.25">
      <c r="X70" s="21">
        <f t="shared" si="1"/>
        <v>2624</v>
      </c>
      <c r="Y70" s="23">
        <f t="shared" ref="Y70:Y133" si="4">IF($K$24&gt;0,IF(X70&lt;$K$21,$K$20*X70,IF(X70&lt;$K$24,($K$22*X70)+$K$23,($K$25*X70)+$K$26)),IF(X70&lt;$K$21,$K$20*X70,($K$22*X70)+$K$23))</f>
        <v>4.4028320000000001</v>
      </c>
    </row>
    <row r="71" spans="24:25" x14ac:dyDescent="0.25">
      <c r="X71" s="21">
        <f t="shared" ref="X71:X134" si="5">X70+$AC$5</f>
        <v>2665</v>
      </c>
      <c r="Y71" s="23">
        <f t="shared" si="4"/>
        <v>4.4558450000000001</v>
      </c>
    </row>
    <row r="72" spans="24:25" x14ac:dyDescent="0.25">
      <c r="X72" s="21">
        <f t="shared" si="5"/>
        <v>2706</v>
      </c>
      <c r="Y72" s="23">
        <f t="shared" si="4"/>
        <v>4.508858</v>
      </c>
    </row>
    <row r="73" spans="24:25" x14ac:dyDescent="0.25">
      <c r="X73" s="21">
        <f t="shared" si="5"/>
        <v>2747</v>
      </c>
      <c r="Y73" s="23">
        <f t="shared" si="4"/>
        <v>4.561871</v>
      </c>
    </row>
    <row r="74" spans="24:25" x14ac:dyDescent="0.25">
      <c r="X74" s="21">
        <f t="shared" si="5"/>
        <v>2788</v>
      </c>
      <c r="Y74" s="23">
        <f t="shared" si="4"/>
        <v>4.614884</v>
      </c>
    </row>
    <row r="75" spans="24:25" x14ac:dyDescent="0.25">
      <c r="X75" s="21">
        <f t="shared" si="5"/>
        <v>2829</v>
      </c>
      <c r="Y75" s="23">
        <f t="shared" si="4"/>
        <v>4.667897</v>
      </c>
    </row>
    <row r="76" spans="24:25" x14ac:dyDescent="0.25">
      <c r="X76" s="21">
        <f t="shared" si="5"/>
        <v>2870</v>
      </c>
      <c r="Y76" s="23">
        <f t="shared" si="4"/>
        <v>4.7209099999999999</v>
      </c>
    </row>
    <row r="77" spans="24:25" x14ac:dyDescent="0.25">
      <c r="X77" s="21">
        <f t="shared" si="5"/>
        <v>2911</v>
      </c>
      <c r="Y77" s="23">
        <f t="shared" si="4"/>
        <v>4.7739229999999999</v>
      </c>
    </row>
    <row r="78" spans="24:25" x14ac:dyDescent="0.25">
      <c r="X78" s="21">
        <f t="shared" si="5"/>
        <v>2952</v>
      </c>
      <c r="Y78" s="23">
        <f t="shared" si="4"/>
        <v>4.8269359999999999</v>
      </c>
    </row>
    <row r="79" spans="24:25" x14ac:dyDescent="0.25">
      <c r="X79" s="21">
        <f t="shared" si="5"/>
        <v>2993</v>
      </c>
      <c r="Y79" s="23">
        <f t="shared" si="4"/>
        <v>4.8799489999999999</v>
      </c>
    </row>
    <row r="80" spans="24:25" x14ac:dyDescent="0.25">
      <c r="X80" s="21">
        <f t="shared" si="5"/>
        <v>3034</v>
      </c>
      <c r="Y80" s="23">
        <f t="shared" si="4"/>
        <v>4.9329620000000007</v>
      </c>
    </row>
    <row r="81" spans="24:25" x14ac:dyDescent="0.25">
      <c r="X81" s="21">
        <f t="shared" si="5"/>
        <v>3075</v>
      </c>
      <c r="Y81" s="23">
        <f t="shared" si="4"/>
        <v>4.9859750000000007</v>
      </c>
    </row>
    <row r="82" spans="24:25" x14ac:dyDescent="0.25">
      <c r="X82" s="21">
        <f t="shared" si="5"/>
        <v>3116</v>
      </c>
      <c r="Y82" s="23">
        <f t="shared" si="4"/>
        <v>5.0389879999999998</v>
      </c>
    </row>
    <row r="83" spans="24:25" x14ac:dyDescent="0.25">
      <c r="X83" s="21">
        <f t="shared" si="5"/>
        <v>3157</v>
      </c>
      <c r="Y83" s="23">
        <f t="shared" si="4"/>
        <v>5.0920009999999998</v>
      </c>
    </row>
    <row r="84" spans="24:25" x14ac:dyDescent="0.25">
      <c r="X84" s="21">
        <f t="shared" si="5"/>
        <v>3198</v>
      </c>
      <c r="Y84" s="23">
        <f t="shared" si="4"/>
        <v>5.1450139999999998</v>
      </c>
    </row>
    <row r="85" spans="24:25" x14ac:dyDescent="0.25">
      <c r="X85" s="21">
        <f t="shared" si="5"/>
        <v>3239</v>
      </c>
      <c r="Y85" s="23">
        <f t="shared" si="4"/>
        <v>5.1980269999999997</v>
      </c>
    </row>
    <row r="86" spans="24:25" x14ac:dyDescent="0.25">
      <c r="X86" s="21">
        <f t="shared" si="5"/>
        <v>3280</v>
      </c>
      <c r="Y86" s="23">
        <f t="shared" si="4"/>
        <v>5.2510399999999997</v>
      </c>
    </row>
    <row r="87" spans="24:25" x14ac:dyDescent="0.25">
      <c r="X87" s="21">
        <f t="shared" si="5"/>
        <v>3321</v>
      </c>
      <c r="Y87" s="23">
        <f t="shared" si="4"/>
        <v>5.3040529999999997</v>
      </c>
    </row>
    <row r="88" spans="24:25" x14ac:dyDescent="0.25">
      <c r="X88" s="21">
        <f t="shared" si="5"/>
        <v>3362</v>
      </c>
      <c r="Y88" s="23">
        <f t="shared" si="4"/>
        <v>5.3570660000000005</v>
      </c>
    </row>
    <row r="89" spans="24:25" x14ac:dyDescent="0.25">
      <c r="X89" s="21">
        <f t="shared" si="5"/>
        <v>3403</v>
      </c>
      <c r="Y89" s="23">
        <f t="shared" si="4"/>
        <v>5.4100790000000005</v>
      </c>
    </row>
    <row r="90" spans="24:25" x14ac:dyDescent="0.25">
      <c r="X90" s="21">
        <f t="shared" si="5"/>
        <v>3444</v>
      </c>
      <c r="Y90" s="23">
        <f t="shared" si="4"/>
        <v>5.4630920000000005</v>
      </c>
    </row>
    <row r="91" spans="24:25" x14ac:dyDescent="0.25">
      <c r="X91" s="21">
        <f t="shared" si="5"/>
        <v>3485</v>
      </c>
      <c r="Y91" s="23">
        <f t="shared" si="4"/>
        <v>5.5161050000000005</v>
      </c>
    </row>
    <row r="92" spans="24:25" x14ac:dyDescent="0.25">
      <c r="X92" s="21">
        <f t="shared" si="5"/>
        <v>3526</v>
      </c>
      <c r="Y92" s="23">
        <f t="shared" si="4"/>
        <v>5.5691180000000005</v>
      </c>
    </row>
    <row r="93" spans="24:25" x14ac:dyDescent="0.25">
      <c r="X93" s="21">
        <f t="shared" si="5"/>
        <v>3567</v>
      </c>
      <c r="Y93" s="23">
        <f t="shared" si="4"/>
        <v>5.6221310000000004</v>
      </c>
    </row>
    <row r="94" spans="24:25" x14ac:dyDescent="0.25">
      <c r="X94" s="21">
        <f t="shared" si="5"/>
        <v>3608</v>
      </c>
      <c r="Y94" s="23">
        <f t="shared" si="4"/>
        <v>5.6751440000000004</v>
      </c>
    </row>
    <row r="95" spans="24:25" x14ac:dyDescent="0.25">
      <c r="X95" s="21">
        <f t="shared" si="5"/>
        <v>3649</v>
      </c>
      <c r="Y95" s="23">
        <f t="shared" si="4"/>
        <v>5.7281570000000004</v>
      </c>
    </row>
    <row r="96" spans="24:25" x14ac:dyDescent="0.25">
      <c r="X96" s="21">
        <f t="shared" si="5"/>
        <v>3690</v>
      </c>
      <c r="Y96" s="23">
        <f t="shared" si="4"/>
        <v>5.7811700000000004</v>
      </c>
    </row>
    <row r="97" spans="24:25" x14ac:dyDescent="0.25">
      <c r="X97" s="21">
        <f t="shared" si="5"/>
        <v>3731</v>
      </c>
      <c r="Y97" s="23">
        <f t="shared" si="4"/>
        <v>5.8341830000000003</v>
      </c>
    </row>
    <row r="98" spans="24:25" x14ac:dyDescent="0.25">
      <c r="X98" s="21">
        <f t="shared" si="5"/>
        <v>3772</v>
      </c>
      <c r="Y98" s="23">
        <f t="shared" si="4"/>
        <v>5.8871960000000003</v>
      </c>
    </row>
    <row r="99" spans="24:25" x14ac:dyDescent="0.25">
      <c r="X99" s="21">
        <f t="shared" si="5"/>
        <v>3813</v>
      </c>
      <c r="Y99" s="23">
        <f t="shared" si="4"/>
        <v>5.9402090000000003</v>
      </c>
    </row>
    <row r="100" spans="24:25" x14ac:dyDescent="0.25">
      <c r="X100" s="21">
        <f t="shared" si="5"/>
        <v>3854</v>
      </c>
      <c r="Y100" s="23">
        <f t="shared" si="4"/>
        <v>5.9932220000000003</v>
      </c>
    </row>
    <row r="101" spans="24:25" x14ac:dyDescent="0.25">
      <c r="X101" s="21">
        <f t="shared" si="5"/>
        <v>3895</v>
      </c>
      <c r="Y101" s="23">
        <f t="shared" si="4"/>
        <v>6.0462350000000002</v>
      </c>
    </row>
    <row r="102" spans="24:25" x14ac:dyDescent="0.25">
      <c r="X102" s="21">
        <f t="shared" si="5"/>
        <v>3936</v>
      </c>
      <c r="Y102" s="23">
        <f t="shared" si="4"/>
        <v>6.0992480000000002</v>
      </c>
    </row>
    <row r="103" spans="24:25" x14ac:dyDescent="0.25">
      <c r="X103" s="21">
        <f t="shared" si="5"/>
        <v>3977</v>
      </c>
      <c r="Y103" s="23">
        <f t="shared" si="4"/>
        <v>6.1522610000000002</v>
      </c>
    </row>
    <row r="104" spans="24:25" x14ac:dyDescent="0.25">
      <c r="X104" s="21">
        <f t="shared" si="5"/>
        <v>4018</v>
      </c>
      <c r="Y104" s="23">
        <f t="shared" si="4"/>
        <v>6.2052740000000002</v>
      </c>
    </row>
    <row r="105" spans="24:25" x14ac:dyDescent="0.25">
      <c r="X105" s="21">
        <f t="shared" si="5"/>
        <v>4059</v>
      </c>
      <c r="Y105" s="23">
        <f t="shared" si="4"/>
        <v>6.2582870000000002</v>
      </c>
    </row>
    <row r="106" spans="24:25" x14ac:dyDescent="0.25">
      <c r="X106" s="21">
        <f t="shared" si="5"/>
        <v>4100</v>
      </c>
      <c r="Y106" s="23">
        <f t="shared" si="4"/>
        <v>6.3113000000000001</v>
      </c>
    </row>
    <row r="107" spans="24:25" x14ac:dyDescent="0.25">
      <c r="X107" s="21">
        <f t="shared" si="5"/>
        <v>4141</v>
      </c>
      <c r="Y107" s="23">
        <f t="shared" si="4"/>
        <v>6.3643130000000001</v>
      </c>
    </row>
    <row r="108" spans="24:25" x14ac:dyDescent="0.25">
      <c r="X108" s="21">
        <f t="shared" si="5"/>
        <v>4182</v>
      </c>
      <c r="Y108" s="23">
        <f t="shared" si="4"/>
        <v>6.4173260000000001</v>
      </c>
    </row>
    <row r="109" spans="24:25" x14ac:dyDescent="0.25">
      <c r="X109" s="21">
        <f t="shared" si="5"/>
        <v>4223</v>
      </c>
      <c r="Y109" s="23">
        <f t="shared" si="4"/>
        <v>6.4703390000000001</v>
      </c>
    </row>
    <row r="110" spans="24:25" x14ac:dyDescent="0.25">
      <c r="X110" s="21">
        <f t="shared" si="5"/>
        <v>4264</v>
      </c>
      <c r="Y110" s="23">
        <f t="shared" si="4"/>
        <v>6.523352</v>
      </c>
    </row>
    <row r="111" spans="24:25" x14ac:dyDescent="0.25">
      <c r="X111" s="21">
        <f t="shared" si="5"/>
        <v>4305</v>
      </c>
      <c r="Y111" s="23">
        <f t="shared" si="4"/>
        <v>6.576365</v>
      </c>
    </row>
    <row r="112" spans="24:25" x14ac:dyDescent="0.25">
      <c r="X112" s="21">
        <f t="shared" si="5"/>
        <v>4346</v>
      </c>
      <c r="Y112" s="23">
        <f t="shared" si="4"/>
        <v>6.629378</v>
      </c>
    </row>
    <row r="113" spans="24:25" x14ac:dyDescent="0.25">
      <c r="X113" s="21">
        <f t="shared" si="5"/>
        <v>4387</v>
      </c>
      <c r="Y113" s="23">
        <f t="shared" si="4"/>
        <v>6.682391</v>
      </c>
    </row>
    <row r="114" spans="24:25" x14ac:dyDescent="0.25">
      <c r="X114" s="21">
        <f t="shared" si="5"/>
        <v>4428</v>
      </c>
      <c r="Y114" s="23">
        <f t="shared" si="4"/>
        <v>6.7354039999999999</v>
      </c>
    </row>
    <row r="115" spans="24:25" x14ac:dyDescent="0.25">
      <c r="X115" s="21">
        <f t="shared" si="5"/>
        <v>4469</v>
      </c>
      <c r="Y115" s="23">
        <f t="shared" si="4"/>
        <v>6.7884169999999999</v>
      </c>
    </row>
    <row r="116" spans="24:25" x14ac:dyDescent="0.25">
      <c r="X116" s="21">
        <f t="shared" si="5"/>
        <v>4510</v>
      </c>
      <c r="Y116" s="23">
        <f t="shared" si="4"/>
        <v>6.8414299999999999</v>
      </c>
    </row>
    <row r="117" spans="24:25" x14ac:dyDescent="0.25">
      <c r="X117" s="21">
        <f t="shared" si="5"/>
        <v>4551</v>
      </c>
      <c r="Y117" s="23">
        <f t="shared" si="4"/>
        <v>6.8944429999999999</v>
      </c>
    </row>
    <row r="118" spans="24:25" x14ac:dyDescent="0.25">
      <c r="X118" s="21">
        <f t="shared" si="5"/>
        <v>4592</v>
      </c>
      <c r="Y118" s="23">
        <f t="shared" si="4"/>
        <v>6.9474559999999999</v>
      </c>
    </row>
    <row r="119" spans="24:25" x14ac:dyDescent="0.25">
      <c r="X119" s="21">
        <f t="shared" si="5"/>
        <v>4633</v>
      </c>
      <c r="Y119" s="23">
        <f t="shared" si="4"/>
        <v>7.0004689999999998</v>
      </c>
    </row>
    <row r="120" spans="24:25" x14ac:dyDescent="0.25">
      <c r="X120" s="21">
        <f t="shared" si="5"/>
        <v>4674</v>
      </c>
      <c r="Y120" s="23">
        <f t="shared" si="4"/>
        <v>7.0534819999999998</v>
      </c>
    </row>
    <row r="121" spans="24:25" x14ac:dyDescent="0.25">
      <c r="X121" s="21">
        <f t="shared" si="5"/>
        <v>4715</v>
      </c>
      <c r="Y121" s="23">
        <f t="shared" si="4"/>
        <v>7.1064950000000007</v>
      </c>
    </row>
    <row r="122" spans="24:25" x14ac:dyDescent="0.25">
      <c r="X122" s="21">
        <f t="shared" si="5"/>
        <v>4756</v>
      </c>
      <c r="Y122" s="23">
        <f t="shared" si="4"/>
        <v>7.1595080000000006</v>
      </c>
    </row>
    <row r="123" spans="24:25" x14ac:dyDescent="0.25">
      <c r="X123" s="21">
        <f t="shared" si="5"/>
        <v>4797</v>
      </c>
      <c r="Y123" s="23">
        <f t="shared" si="4"/>
        <v>7.2125210000000006</v>
      </c>
    </row>
    <row r="124" spans="24:25" x14ac:dyDescent="0.25">
      <c r="X124" s="21">
        <f t="shared" si="5"/>
        <v>4838</v>
      </c>
      <c r="Y124" s="23">
        <f t="shared" si="4"/>
        <v>7.2655340000000006</v>
      </c>
    </row>
    <row r="125" spans="24:25" x14ac:dyDescent="0.25">
      <c r="X125" s="21">
        <f t="shared" si="5"/>
        <v>4879</v>
      </c>
      <c r="Y125" s="23">
        <f t="shared" si="4"/>
        <v>7.3185470000000006</v>
      </c>
    </row>
    <row r="126" spans="24:25" x14ac:dyDescent="0.25">
      <c r="X126" s="21">
        <f t="shared" si="5"/>
        <v>4920</v>
      </c>
      <c r="Y126" s="23">
        <f t="shared" si="4"/>
        <v>7.3715600000000006</v>
      </c>
    </row>
    <row r="127" spans="24:25" x14ac:dyDescent="0.25">
      <c r="X127" s="21">
        <f t="shared" si="5"/>
        <v>4961</v>
      </c>
      <c r="Y127" s="23">
        <f t="shared" si="4"/>
        <v>7.4245730000000005</v>
      </c>
    </row>
    <row r="128" spans="24:25" x14ac:dyDescent="0.25">
      <c r="X128" s="21">
        <f t="shared" si="5"/>
        <v>5002</v>
      </c>
      <c r="Y128" s="23">
        <f t="shared" si="4"/>
        <v>7.4775860000000005</v>
      </c>
    </row>
    <row r="129" spans="24:25" x14ac:dyDescent="0.25">
      <c r="X129" s="21">
        <f t="shared" si="5"/>
        <v>5043</v>
      </c>
      <c r="Y129" s="23">
        <f t="shared" si="4"/>
        <v>7.5305990000000005</v>
      </c>
    </row>
    <row r="130" spans="24:25" x14ac:dyDescent="0.25">
      <c r="X130" s="21">
        <f t="shared" si="5"/>
        <v>5084</v>
      </c>
      <c r="Y130" s="23">
        <f t="shared" si="4"/>
        <v>7.5836120000000005</v>
      </c>
    </row>
    <row r="131" spans="24:25" x14ac:dyDescent="0.25">
      <c r="X131" s="21">
        <f t="shared" si="5"/>
        <v>5125</v>
      </c>
      <c r="Y131" s="23">
        <f t="shared" si="4"/>
        <v>7.6366250000000004</v>
      </c>
    </row>
    <row r="132" spans="24:25" x14ac:dyDescent="0.25">
      <c r="X132" s="21">
        <f t="shared" si="5"/>
        <v>5166</v>
      </c>
      <c r="Y132" s="23">
        <f t="shared" si="4"/>
        <v>7.6896380000000004</v>
      </c>
    </row>
    <row r="133" spans="24:25" x14ac:dyDescent="0.25">
      <c r="X133" s="21">
        <f t="shared" si="5"/>
        <v>5207</v>
      </c>
      <c r="Y133" s="23">
        <f t="shared" si="4"/>
        <v>7.7426510000000004</v>
      </c>
    </row>
    <row r="134" spans="24:25" x14ac:dyDescent="0.25">
      <c r="X134" s="21">
        <f t="shared" si="5"/>
        <v>5248</v>
      </c>
      <c r="Y134" s="23">
        <f t="shared" ref="Y134:Y197" si="6">IF($K$24&gt;0,IF(X134&lt;$K$21,$K$20*X134,IF(X134&lt;$K$24,($K$22*X134)+$K$23,($K$25*X134)+$K$26)),IF(X134&lt;$K$21,$K$20*X134,($K$22*X134)+$K$23))</f>
        <v>7.7956640000000004</v>
      </c>
    </row>
    <row r="135" spans="24:25" x14ac:dyDescent="0.25">
      <c r="X135" s="21">
        <f t="shared" ref="X135:X198" si="7">X134+$AC$5</f>
        <v>5289</v>
      </c>
      <c r="Y135" s="23">
        <f t="shared" si="6"/>
        <v>7.8486770000000003</v>
      </c>
    </row>
    <row r="136" spans="24:25" x14ac:dyDescent="0.25">
      <c r="X136" s="21">
        <f t="shared" si="7"/>
        <v>5330</v>
      </c>
      <c r="Y136" s="23">
        <f t="shared" si="6"/>
        <v>7.9016900000000003</v>
      </c>
    </row>
    <row r="137" spans="24:25" x14ac:dyDescent="0.25">
      <c r="X137" s="21">
        <f t="shared" si="7"/>
        <v>5371</v>
      </c>
      <c r="Y137" s="23">
        <f t="shared" si="6"/>
        <v>7.9547030000000003</v>
      </c>
    </row>
    <row r="138" spans="24:25" x14ac:dyDescent="0.25">
      <c r="X138" s="21">
        <f t="shared" si="7"/>
        <v>5412</v>
      </c>
      <c r="Y138" s="23">
        <f t="shared" si="6"/>
        <v>8.0077160000000003</v>
      </c>
    </row>
    <row r="139" spans="24:25" x14ac:dyDescent="0.25">
      <c r="X139" s="21">
        <f t="shared" si="7"/>
        <v>5453</v>
      </c>
      <c r="Y139" s="23">
        <f t="shared" si="6"/>
        <v>8.0607290000000003</v>
      </c>
    </row>
    <row r="140" spans="24:25" x14ac:dyDescent="0.25">
      <c r="X140" s="21">
        <f t="shared" si="7"/>
        <v>5494</v>
      </c>
      <c r="Y140" s="23">
        <f t="shared" si="6"/>
        <v>8.1137420000000002</v>
      </c>
    </row>
    <row r="141" spans="24:25" x14ac:dyDescent="0.25">
      <c r="X141" s="21">
        <f t="shared" si="7"/>
        <v>5535</v>
      </c>
      <c r="Y141" s="23">
        <f t="shared" si="6"/>
        <v>8.1667550000000002</v>
      </c>
    </row>
    <row r="142" spans="24:25" x14ac:dyDescent="0.25">
      <c r="X142" s="21">
        <f t="shared" si="7"/>
        <v>5576</v>
      </c>
      <c r="Y142" s="23">
        <f t="shared" si="6"/>
        <v>8.2197680000000002</v>
      </c>
    </row>
    <row r="143" spans="24:25" x14ac:dyDescent="0.25">
      <c r="X143" s="21">
        <f t="shared" si="7"/>
        <v>5617</v>
      </c>
      <c r="Y143" s="23">
        <f t="shared" si="6"/>
        <v>8.2727810000000002</v>
      </c>
    </row>
    <row r="144" spans="24:25" x14ac:dyDescent="0.25">
      <c r="X144" s="21">
        <f t="shared" si="7"/>
        <v>5658</v>
      </c>
      <c r="Y144" s="23">
        <f t="shared" si="6"/>
        <v>8.3257940000000001</v>
      </c>
    </row>
    <row r="145" spans="24:25" x14ac:dyDescent="0.25">
      <c r="X145" s="21">
        <f t="shared" si="7"/>
        <v>5699</v>
      </c>
      <c r="Y145" s="23">
        <f t="shared" si="6"/>
        <v>8.3788070000000001</v>
      </c>
    </row>
    <row r="146" spans="24:25" x14ac:dyDescent="0.25">
      <c r="X146" s="21">
        <f t="shared" si="7"/>
        <v>5740</v>
      </c>
      <c r="Y146" s="23">
        <f t="shared" si="6"/>
        <v>8.4318200000000001</v>
      </c>
    </row>
    <row r="147" spans="24:25" x14ac:dyDescent="0.25">
      <c r="X147" s="21">
        <f t="shared" si="7"/>
        <v>5781</v>
      </c>
      <c r="Y147" s="23">
        <f t="shared" si="6"/>
        <v>8.4848330000000001</v>
      </c>
    </row>
    <row r="148" spans="24:25" x14ac:dyDescent="0.25">
      <c r="X148" s="21">
        <f t="shared" si="7"/>
        <v>5822</v>
      </c>
      <c r="Y148" s="23">
        <f t="shared" si="6"/>
        <v>8.537846</v>
      </c>
    </row>
    <row r="149" spans="24:25" x14ac:dyDescent="0.25">
      <c r="X149" s="21">
        <f t="shared" si="7"/>
        <v>5863</v>
      </c>
      <c r="Y149" s="23">
        <f t="shared" si="6"/>
        <v>8.590859</v>
      </c>
    </row>
    <row r="150" spans="24:25" x14ac:dyDescent="0.25">
      <c r="X150" s="21">
        <f t="shared" si="7"/>
        <v>5904</v>
      </c>
      <c r="Y150" s="23">
        <f t="shared" si="6"/>
        <v>8.643872</v>
      </c>
    </row>
    <row r="151" spans="24:25" x14ac:dyDescent="0.25">
      <c r="X151" s="21">
        <f t="shared" si="7"/>
        <v>5945</v>
      </c>
      <c r="Y151" s="23">
        <f t="shared" si="6"/>
        <v>8.696885</v>
      </c>
    </row>
    <row r="152" spans="24:25" x14ac:dyDescent="0.25">
      <c r="X152" s="21">
        <f t="shared" si="7"/>
        <v>5986</v>
      </c>
      <c r="Y152" s="23">
        <f t="shared" si="6"/>
        <v>8.749898</v>
      </c>
    </row>
    <row r="153" spans="24:25" x14ac:dyDescent="0.25">
      <c r="X153" s="21">
        <f t="shared" si="7"/>
        <v>6027</v>
      </c>
      <c r="Y153" s="23">
        <f t="shared" si="6"/>
        <v>8.8029109999999999</v>
      </c>
    </row>
    <row r="154" spans="24:25" x14ac:dyDescent="0.25">
      <c r="X154" s="21">
        <f t="shared" si="7"/>
        <v>6068</v>
      </c>
      <c r="Y154" s="23">
        <f t="shared" si="6"/>
        <v>8.8559240000000017</v>
      </c>
    </row>
    <row r="155" spans="24:25" x14ac:dyDescent="0.25">
      <c r="X155" s="21">
        <f t="shared" si="7"/>
        <v>6109</v>
      </c>
      <c r="Y155" s="23">
        <f t="shared" si="6"/>
        <v>8.9089370000000017</v>
      </c>
    </row>
    <row r="156" spans="24:25" x14ac:dyDescent="0.25">
      <c r="X156" s="21">
        <f t="shared" si="7"/>
        <v>6150</v>
      </c>
      <c r="Y156" s="23">
        <f t="shared" si="6"/>
        <v>8.9619500000000016</v>
      </c>
    </row>
    <row r="157" spans="24:25" x14ac:dyDescent="0.25">
      <c r="X157" s="21">
        <f t="shared" si="7"/>
        <v>6191</v>
      </c>
      <c r="Y157" s="23">
        <f t="shared" si="6"/>
        <v>9.0149629999999998</v>
      </c>
    </row>
    <row r="158" spans="24:25" x14ac:dyDescent="0.25">
      <c r="X158" s="21">
        <f t="shared" si="7"/>
        <v>6232</v>
      </c>
      <c r="Y158" s="23">
        <f t="shared" si="6"/>
        <v>9.0679759999999998</v>
      </c>
    </row>
    <row r="159" spans="24:25" x14ac:dyDescent="0.25">
      <c r="X159" s="21">
        <f t="shared" si="7"/>
        <v>6273</v>
      </c>
      <c r="Y159" s="23">
        <f t="shared" si="6"/>
        <v>9.1209889999999998</v>
      </c>
    </row>
    <row r="160" spans="24:25" x14ac:dyDescent="0.25">
      <c r="X160" s="21">
        <f t="shared" si="7"/>
        <v>6314</v>
      </c>
      <c r="Y160" s="23">
        <f t="shared" si="6"/>
        <v>9.1740019999999998</v>
      </c>
    </row>
    <row r="161" spans="24:25" x14ac:dyDescent="0.25">
      <c r="X161" s="21">
        <f t="shared" si="7"/>
        <v>6355</v>
      </c>
      <c r="Y161" s="23">
        <f t="shared" si="6"/>
        <v>9.2270149999999997</v>
      </c>
    </row>
    <row r="162" spans="24:25" x14ac:dyDescent="0.25">
      <c r="X162" s="21">
        <f t="shared" si="7"/>
        <v>6396</v>
      </c>
      <c r="Y162" s="23">
        <f t="shared" si="6"/>
        <v>9.2800279999999997</v>
      </c>
    </row>
    <row r="163" spans="24:25" x14ac:dyDescent="0.25">
      <c r="X163" s="21">
        <f t="shared" si="7"/>
        <v>6437</v>
      </c>
      <c r="Y163" s="23">
        <f t="shared" si="6"/>
        <v>9.3330409999999997</v>
      </c>
    </row>
    <row r="164" spans="24:25" x14ac:dyDescent="0.25">
      <c r="X164" s="21">
        <f t="shared" si="7"/>
        <v>6478</v>
      </c>
      <c r="Y164" s="23">
        <f t="shared" si="6"/>
        <v>9.3860539999999997</v>
      </c>
    </row>
    <row r="165" spans="24:25" x14ac:dyDescent="0.25">
      <c r="X165" s="21">
        <f t="shared" si="7"/>
        <v>6519</v>
      </c>
      <c r="Y165" s="23">
        <f t="shared" si="6"/>
        <v>9.4390669999999997</v>
      </c>
    </row>
    <row r="166" spans="24:25" x14ac:dyDescent="0.25">
      <c r="X166" s="21">
        <f t="shared" si="7"/>
        <v>6560</v>
      </c>
      <c r="Y166" s="23">
        <f t="shared" si="6"/>
        <v>9.4920799999999996</v>
      </c>
    </row>
    <row r="167" spans="24:25" x14ac:dyDescent="0.25">
      <c r="X167" s="21">
        <f t="shared" si="7"/>
        <v>6601</v>
      </c>
      <c r="Y167" s="23">
        <f t="shared" si="6"/>
        <v>9.5450929999999996</v>
      </c>
    </row>
    <row r="168" spans="24:25" x14ac:dyDescent="0.25">
      <c r="X168" s="21">
        <f t="shared" si="7"/>
        <v>6642</v>
      </c>
      <c r="Y168" s="23">
        <f t="shared" si="6"/>
        <v>9.5981059999999996</v>
      </c>
    </row>
    <row r="169" spans="24:25" x14ac:dyDescent="0.25">
      <c r="X169" s="21">
        <f t="shared" si="7"/>
        <v>6683</v>
      </c>
      <c r="Y169" s="23">
        <f t="shared" si="6"/>
        <v>9.6511189999999996</v>
      </c>
    </row>
    <row r="170" spans="24:25" x14ac:dyDescent="0.25">
      <c r="X170" s="21">
        <f t="shared" si="7"/>
        <v>6724</v>
      </c>
      <c r="Y170" s="23">
        <f t="shared" si="6"/>
        <v>9.7041320000000013</v>
      </c>
    </row>
    <row r="171" spans="24:25" x14ac:dyDescent="0.25">
      <c r="X171" s="21">
        <f t="shared" si="7"/>
        <v>6765</v>
      </c>
      <c r="Y171" s="23">
        <f t="shared" si="6"/>
        <v>9.7571450000000013</v>
      </c>
    </row>
    <row r="172" spans="24:25" x14ac:dyDescent="0.25">
      <c r="X172" s="21">
        <f t="shared" si="7"/>
        <v>6806</v>
      </c>
      <c r="Y172" s="23">
        <f t="shared" si="6"/>
        <v>9.8101580000000013</v>
      </c>
    </row>
    <row r="173" spans="24:25" x14ac:dyDescent="0.25">
      <c r="X173" s="21">
        <f t="shared" si="7"/>
        <v>6847</v>
      </c>
      <c r="Y173" s="23">
        <f t="shared" si="6"/>
        <v>9.8631710000000012</v>
      </c>
    </row>
    <row r="174" spans="24:25" x14ac:dyDescent="0.25">
      <c r="X174" s="21">
        <f t="shared" si="7"/>
        <v>6888</v>
      </c>
      <c r="Y174" s="23">
        <f t="shared" si="6"/>
        <v>9.9161840000000012</v>
      </c>
    </row>
    <row r="175" spans="24:25" x14ac:dyDescent="0.25">
      <c r="X175" s="21">
        <f t="shared" si="7"/>
        <v>6929</v>
      </c>
      <c r="Y175" s="23">
        <f t="shared" si="6"/>
        <v>9.9691970000000012</v>
      </c>
    </row>
    <row r="176" spans="24:25" x14ac:dyDescent="0.25">
      <c r="X176" s="21">
        <f t="shared" si="7"/>
        <v>6970</v>
      </c>
      <c r="Y176" s="23">
        <f t="shared" si="6"/>
        <v>10.022210000000001</v>
      </c>
    </row>
    <row r="177" spans="24:25" x14ac:dyDescent="0.25">
      <c r="X177" s="21">
        <f t="shared" si="7"/>
        <v>7011</v>
      </c>
      <c r="Y177" s="23">
        <f t="shared" si="6"/>
        <v>10.075223000000001</v>
      </c>
    </row>
    <row r="178" spans="24:25" x14ac:dyDescent="0.25">
      <c r="X178" s="21">
        <f t="shared" si="7"/>
        <v>7052</v>
      </c>
      <c r="Y178" s="23">
        <f t="shared" si="6"/>
        <v>10.128236000000001</v>
      </c>
    </row>
    <row r="179" spans="24:25" x14ac:dyDescent="0.25">
      <c r="X179" s="21">
        <f t="shared" si="7"/>
        <v>7093</v>
      </c>
      <c r="Y179" s="23">
        <f t="shared" si="6"/>
        <v>10.181249000000001</v>
      </c>
    </row>
    <row r="180" spans="24:25" x14ac:dyDescent="0.25">
      <c r="X180" s="21">
        <f t="shared" si="7"/>
        <v>7134</v>
      </c>
      <c r="Y180" s="23">
        <f t="shared" si="6"/>
        <v>10.234262000000001</v>
      </c>
    </row>
    <row r="181" spans="24:25" x14ac:dyDescent="0.25">
      <c r="X181" s="21">
        <f t="shared" si="7"/>
        <v>7175</v>
      </c>
      <c r="Y181" s="23">
        <f t="shared" si="6"/>
        <v>10.287275000000001</v>
      </c>
    </row>
    <row r="182" spans="24:25" x14ac:dyDescent="0.25">
      <c r="X182" s="21">
        <f t="shared" si="7"/>
        <v>7216</v>
      </c>
      <c r="Y182" s="23">
        <f t="shared" si="6"/>
        <v>10.340288000000001</v>
      </c>
    </row>
    <row r="183" spans="24:25" x14ac:dyDescent="0.25">
      <c r="X183" s="21">
        <f t="shared" si="7"/>
        <v>7257</v>
      </c>
      <c r="Y183" s="23">
        <f t="shared" si="6"/>
        <v>10.393301000000001</v>
      </c>
    </row>
    <row r="184" spans="24:25" x14ac:dyDescent="0.25">
      <c r="X184" s="21">
        <f t="shared" si="7"/>
        <v>7298</v>
      </c>
      <c r="Y184" s="23">
        <f t="shared" si="6"/>
        <v>10.446314000000001</v>
      </c>
    </row>
    <row r="185" spans="24:25" x14ac:dyDescent="0.25">
      <c r="X185" s="21">
        <f t="shared" si="7"/>
        <v>7339</v>
      </c>
      <c r="Y185" s="23">
        <f t="shared" si="6"/>
        <v>10.499327000000001</v>
      </c>
    </row>
    <row r="186" spans="24:25" x14ac:dyDescent="0.25">
      <c r="X186" s="21">
        <f t="shared" si="7"/>
        <v>7380</v>
      </c>
      <c r="Y186" s="23">
        <f t="shared" si="6"/>
        <v>10.552340000000001</v>
      </c>
    </row>
    <row r="187" spans="24:25" x14ac:dyDescent="0.25">
      <c r="X187" s="21">
        <f t="shared" si="7"/>
        <v>7421</v>
      </c>
      <c r="Y187" s="23">
        <f t="shared" si="6"/>
        <v>10.605353000000001</v>
      </c>
    </row>
    <row r="188" spans="24:25" x14ac:dyDescent="0.25">
      <c r="X188" s="21">
        <f t="shared" si="7"/>
        <v>7462</v>
      </c>
      <c r="Y188" s="23">
        <f t="shared" si="6"/>
        <v>10.658366000000001</v>
      </c>
    </row>
    <row r="189" spans="24:25" x14ac:dyDescent="0.25">
      <c r="X189" s="21">
        <f t="shared" si="7"/>
        <v>7503</v>
      </c>
      <c r="Y189" s="23">
        <f t="shared" si="6"/>
        <v>10.711379000000001</v>
      </c>
    </row>
    <row r="190" spans="24:25" x14ac:dyDescent="0.25">
      <c r="X190" s="21">
        <f t="shared" si="7"/>
        <v>7544</v>
      </c>
      <c r="Y190" s="23">
        <f t="shared" si="6"/>
        <v>10.764392000000001</v>
      </c>
    </row>
    <row r="191" spans="24:25" x14ac:dyDescent="0.25">
      <c r="X191" s="21">
        <f t="shared" si="7"/>
        <v>7585</v>
      </c>
      <c r="Y191" s="23">
        <f t="shared" si="6"/>
        <v>10.817405000000001</v>
      </c>
    </row>
    <row r="192" spans="24:25" x14ac:dyDescent="0.25">
      <c r="X192" s="21">
        <f t="shared" si="7"/>
        <v>7626</v>
      </c>
      <c r="Y192" s="23">
        <f t="shared" si="6"/>
        <v>10.870418000000001</v>
      </c>
    </row>
    <row r="193" spans="24:25" x14ac:dyDescent="0.25">
      <c r="X193" s="21">
        <f t="shared" si="7"/>
        <v>7667</v>
      </c>
      <c r="Y193" s="23">
        <f t="shared" si="6"/>
        <v>10.923431000000001</v>
      </c>
    </row>
    <row r="194" spans="24:25" x14ac:dyDescent="0.25">
      <c r="X194" s="21">
        <f t="shared" si="7"/>
        <v>7708</v>
      </c>
      <c r="Y194" s="23">
        <f t="shared" si="6"/>
        <v>10.976444000000001</v>
      </c>
    </row>
    <row r="195" spans="24:25" x14ac:dyDescent="0.25">
      <c r="X195" s="21">
        <f t="shared" si="7"/>
        <v>7749</v>
      </c>
      <c r="Y195" s="23">
        <f t="shared" si="6"/>
        <v>11.029457000000001</v>
      </c>
    </row>
    <row r="196" spans="24:25" x14ac:dyDescent="0.25">
      <c r="X196" s="21">
        <f t="shared" si="7"/>
        <v>7790</v>
      </c>
      <c r="Y196" s="23">
        <f t="shared" si="6"/>
        <v>11.082470000000001</v>
      </c>
    </row>
    <row r="197" spans="24:25" x14ac:dyDescent="0.25">
      <c r="X197" s="21">
        <f t="shared" si="7"/>
        <v>7831</v>
      </c>
      <c r="Y197" s="23">
        <f t="shared" si="6"/>
        <v>11.135483000000001</v>
      </c>
    </row>
    <row r="198" spans="24:25" x14ac:dyDescent="0.25">
      <c r="X198" s="21">
        <f t="shared" si="7"/>
        <v>7872</v>
      </c>
      <c r="Y198" s="23">
        <f t="shared" ref="Y198:Y261" si="8">IF($K$24&gt;0,IF(X198&lt;$K$21,$K$20*X198,IF(X198&lt;$K$24,($K$22*X198)+$K$23,($K$25*X198)+$K$26)),IF(X198&lt;$K$21,$K$20*X198,($K$22*X198)+$K$23))</f>
        <v>11.188496000000001</v>
      </c>
    </row>
    <row r="199" spans="24:25" x14ac:dyDescent="0.25">
      <c r="X199" s="21">
        <f t="shared" ref="X199:X262" si="9">X198+$AC$5</f>
        <v>7913</v>
      </c>
      <c r="Y199" s="23">
        <f t="shared" si="8"/>
        <v>11.241509000000001</v>
      </c>
    </row>
    <row r="200" spans="24:25" x14ac:dyDescent="0.25">
      <c r="X200" s="21">
        <f t="shared" si="9"/>
        <v>7954</v>
      </c>
      <c r="Y200" s="23">
        <f t="shared" si="8"/>
        <v>11.294522000000001</v>
      </c>
    </row>
    <row r="201" spans="24:25" x14ac:dyDescent="0.25">
      <c r="X201" s="21">
        <f t="shared" si="9"/>
        <v>7995</v>
      </c>
      <c r="Y201" s="23">
        <f t="shared" si="8"/>
        <v>11.347535000000001</v>
      </c>
    </row>
    <row r="202" spans="24:25" x14ac:dyDescent="0.25">
      <c r="X202" s="21">
        <f t="shared" si="9"/>
        <v>8036</v>
      </c>
      <c r="Y202" s="23">
        <f t="shared" si="8"/>
        <v>11.400548000000001</v>
      </c>
    </row>
    <row r="203" spans="24:25" x14ac:dyDescent="0.25">
      <c r="X203" s="21">
        <f t="shared" si="9"/>
        <v>8077</v>
      </c>
      <c r="Y203" s="23">
        <f t="shared" si="8"/>
        <v>11.453561000000001</v>
      </c>
    </row>
    <row r="204" spans="24:25" x14ac:dyDescent="0.25">
      <c r="X204" s="21">
        <f t="shared" si="9"/>
        <v>8118</v>
      </c>
      <c r="Y204" s="23">
        <f t="shared" si="8"/>
        <v>11.506574000000001</v>
      </c>
    </row>
    <row r="205" spans="24:25" x14ac:dyDescent="0.25">
      <c r="X205" s="21">
        <f t="shared" si="9"/>
        <v>8159</v>
      </c>
      <c r="Y205" s="23">
        <f t="shared" si="8"/>
        <v>11.559587000000001</v>
      </c>
    </row>
    <row r="206" spans="24:25" x14ac:dyDescent="0.25">
      <c r="X206" s="21">
        <f t="shared" si="9"/>
        <v>8200</v>
      </c>
      <c r="Y206" s="23">
        <f t="shared" si="8"/>
        <v>11.6126</v>
      </c>
    </row>
    <row r="207" spans="24:25" x14ac:dyDescent="0.25">
      <c r="X207" s="21">
        <f t="shared" si="9"/>
        <v>8241</v>
      </c>
      <c r="Y207" s="23">
        <f t="shared" si="8"/>
        <v>11.665613</v>
      </c>
    </row>
    <row r="208" spans="24:25" x14ac:dyDescent="0.25">
      <c r="X208" s="21">
        <f t="shared" si="9"/>
        <v>8282</v>
      </c>
      <c r="Y208" s="23">
        <f t="shared" si="8"/>
        <v>11.718626</v>
      </c>
    </row>
    <row r="209" spans="24:25" x14ac:dyDescent="0.25">
      <c r="X209" s="21">
        <f t="shared" si="9"/>
        <v>8323</v>
      </c>
      <c r="Y209" s="23">
        <f t="shared" si="8"/>
        <v>11.771639</v>
      </c>
    </row>
    <row r="210" spans="24:25" x14ac:dyDescent="0.25">
      <c r="X210" s="21">
        <f t="shared" si="9"/>
        <v>8364</v>
      </c>
      <c r="Y210" s="23">
        <f t="shared" si="8"/>
        <v>11.824652</v>
      </c>
    </row>
    <row r="211" spans="24:25" x14ac:dyDescent="0.25">
      <c r="X211" s="21">
        <f t="shared" si="9"/>
        <v>8405</v>
      </c>
      <c r="Y211" s="23">
        <f t="shared" si="8"/>
        <v>11.877665</v>
      </c>
    </row>
    <row r="212" spans="24:25" x14ac:dyDescent="0.25">
      <c r="X212" s="21">
        <f t="shared" si="9"/>
        <v>8446</v>
      </c>
      <c r="Y212" s="23">
        <f t="shared" si="8"/>
        <v>11.930678</v>
      </c>
    </row>
    <row r="213" spans="24:25" x14ac:dyDescent="0.25">
      <c r="X213" s="21">
        <f t="shared" si="9"/>
        <v>8487</v>
      </c>
      <c r="Y213" s="23">
        <f t="shared" si="8"/>
        <v>11.983691</v>
      </c>
    </row>
    <row r="214" spans="24:25" x14ac:dyDescent="0.25">
      <c r="X214" s="21">
        <f t="shared" si="9"/>
        <v>8528</v>
      </c>
      <c r="Y214" s="23">
        <f t="shared" si="8"/>
        <v>12.036704</v>
      </c>
    </row>
    <row r="215" spans="24:25" x14ac:dyDescent="0.25">
      <c r="X215" s="21">
        <f t="shared" si="9"/>
        <v>8569</v>
      </c>
      <c r="Y215" s="23">
        <f t="shared" si="8"/>
        <v>12.089717</v>
      </c>
    </row>
    <row r="216" spans="24:25" x14ac:dyDescent="0.25">
      <c r="X216" s="21">
        <f t="shared" si="9"/>
        <v>8610</v>
      </c>
      <c r="Y216" s="23">
        <f t="shared" si="8"/>
        <v>12.14273</v>
      </c>
    </row>
    <row r="217" spans="24:25" x14ac:dyDescent="0.25">
      <c r="X217" s="21">
        <f t="shared" si="9"/>
        <v>8651</v>
      </c>
      <c r="Y217" s="23">
        <f t="shared" si="8"/>
        <v>12.195743</v>
      </c>
    </row>
    <row r="218" spans="24:25" x14ac:dyDescent="0.25">
      <c r="X218" s="21">
        <f t="shared" si="9"/>
        <v>8692</v>
      </c>
      <c r="Y218" s="23">
        <f t="shared" si="8"/>
        <v>12.248756</v>
      </c>
    </row>
    <row r="219" spans="24:25" x14ac:dyDescent="0.25">
      <c r="X219" s="21">
        <f t="shared" si="9"/>
        <v>8733</v>
      </c>
      <c r="Y219" s="23">
        <f t="shared" si="8"/>
        <v>12.301769</v>
      </c>
    </row>
    <row r="220" spans="24:25" x14ac:dyDescent="0.25">
      <c r="X220" s="21">
        <f t="shared" si="9"/>
        <v>8774</v>
      </c>
      <c r="Y220" s="23">
        <f t="shared" si="8"/>
        <v>12.354782</v>
      </c>
    </row>
    <row r="221" spans="24:25" x14ac:dyDescent="0.25">
      <c r="X221" s="21">
        <f t="shared" si="9"/>
        <v>8815</v>
      </c>
      <c r="Y221" s="23">
        <f t="shared" si="8"/>
        <v>12.407795</v>
      </c>
    </row>
    <row r="222" spans="24:25" x14ac:dyDescent="0.25">
      <c r="X222" s="21">
        <f t="shared" si="9"/>
        <v>8856</v>
      </c>
      <c r="Y222" s="23">
        <f t="shared" si="8"/>
        <v>12.460808</v>
      </c>
    </row>
    <row r="223" spans="24:25" x14ac:dyDescent="0.25">
      <c r="X223" s="21">
        <f t="shared" si="9"/>
        <v>8897</v>
      </c>
      <c r="Y223" s="23">
        <f t="shared" si="8"/>
        <v>12.513821</v>
      </c>
    </row>
    <row r="224" spans="24:25" x14ac:dyDescent="0.25">
      <c r="X224" s="21">
        <f t="shared" si="9"/>
        <v>8938</v>
      </c>
      <c r="Y224" s="23">
        <f t="shared" si="8"/>
        <v>12.566834</v>
      </c>
    </row>
    <row r="225" spans="24:25" x14ac:dyDescent="0.25">
      <c r="X225" s="21">
        <f t="shared" si="9"/>
        <v>8979</v>
      </c>
      <c r="Y225" s="23">
        <f t="shared" si="8"/>
        <v>12.619847</v>
      </c>
    </row>
    <row r="226" spans="24:25" x14ac:dyDescent="0.25">
      <c r="X226" s="21">
        <f t="shared" si="9"/>
        <v>9020</v>
      </c>
      <c r="Y226" s="23">
        <f t="shared" si="8"/>
        <v>12.67286</v>
      </c>
    </row>
    <row r="227" spans="24:25" x14ac:dyDescent="0.25">
      <c r="X227" s="21">
        <f t="shared" si="9"/>
        <v>9061</v>
      </c>
      <c r="Y227" s="23">
        <f t="shared" si="8"/>
        <v>12.725873</v>
      </c>
    </row>
    <row r="228" spans="24:25" x14ac:dyDescent="0.25">
      <c r="X228" s="21">
        <f t="shared" si="9"/>
        <v>9102</v>
      </c>
      <c r="Y228" s="23">
        <f t="shared" si="8"/>
        <v>12.778886</v>
      </c>
    </row>
    <row r="229" spans="24:25" x14ac:dyDescent="0.25">
      <c r="X229" s="21">
        <f t="shared" si="9"/>
        <v>9143</v>
      </c>
      <c r="Y229" s="23">
        <f t="shared" si="8"/>
        <v>12.831899</v>
      </c>
    </row>
    <row r="230" spans="24:25" x14ac:dyDescent="0.25">
      <c r="X230" s="21">
        <f t="shared" si="9"/>
        <v>9184</v>
      </c>
      <c r="Y230" s="23">
        <f t="shared" si="8"/>
        <v>12.884912</v>
      </c>
    </row>
    <row r="231" spans="24:25" x14ac:dyDescent="0.25">
      <c r="X231" s="21">
        <f t="shared" si="9"/>
        <v>9225</v>
      </c>
      <c r="Y231" s="23">
        <f t="shared" si="8"/>
        <v>12.937925</v>
      </c>
    </row>
    <row r="232" spans="24:25" x14ac:dyDescent="0.25">
      <c r="X232" s="21">
        <f t="shared" si="9"/>
        <v>9266</v>
      </c>
      <c r="Y232" s="23">
        <f t="shared" si="8"/>
        <v>12.990938</v>
      </c>
    </row>
    <row r="233" spans="24:25" x14ac:dyDescent="0.25">
      <c r="X233" s="21">
        <f t="shared" si="9"/>
        <v>9307</v>
      </c>
      <c r="Y233" s="23">
        <f t="shared" si="8"/>
        <v>13.043951</v>
      </c>
    </row>
    <row r="234" spans="24:25" x14ac:dyDescent="0.25">
      <c r="X234" s="21">
        <f t="shared" si="9"/>
        <v>9348</v>
      </c>
      <c r="Y234" s="23">
        <f t="shared" si="8"/>
        <v>13.096964</v>
      </c>
    </row>
    <row r="235" spans="24:25" x14ac:dyDescent="0.25">
      <c r="X235" s="21">
        <f t="shared" si="9"/>
        <v>9389</v>
      </c>
      <c r="Y235" s="23">
        <f t="shared" si="8"/>
        <v>13.149977</v>
      </c>
    </row>
    <row r="236" spans="24:25" x14ac:dyDescent="0.25">
      <c r="X236" s="21">
        <f t="shared" si="9"/>
        <v>9430</v>
      </c>
      <c r="Y236" s="23">
        <f t="shared" si="8"/>
        <v>13.202990000000002</v>
      </c>
    </row>
    <row r="237" spans="24:25" x14ac:dyDescent="0.25">
      <c r="X237" s="21">
        <f t="shared" si="9"/>
        <v>9471</v>
      </c>
      <c r="Y237" s="23">
        <f t="shared" si="8"/>
        <v>13.256003000000002</v>
      </c>
    </row>
    <row r="238" spans="24:25" x14ac:dyDescent="0.25">
      <c r="X238" s="21">
        <f t="shared" si="9"/>
        <v>9512</v>
      </c>
      <c r="Y238" s="23">
        <f t="shared" si="8"/>
        <v>13.309016000000002</v>
      </c>
    </row>
    <row r="239" spans="24:25" x14ac:dyDescent="0.25">
      <c r="X239" s="21">
        <f t="shared" si="9"/>
        <v>9553</v>
      </c>
      <c r="Y239" s="23">
        <f t="shared" si="8"/>
        <v>13.362029000000001</v>
      </c>
    </row>
    <row r="240" spans="24:25" x14ac:dyDescent="0.25">
      <c r="X240" s="21">
        <f t="shared" si="9"/>
        <v>9594</v>
      </c>
      <c r="Y240" s="23">
        <f t="shared" si="8"/>
        <v>13.415042000000001</v>
      </c>
    </row>
    <row r="241" spans="24:25" x14ac:dyDescent="0.25">
      <c r="X241" s="21">
        <f t="shared" si="9"/>
        <v>9635</v>
      </c>
      <c r="Y241" s="23">
        <f t="shared" si="8"/>
        <v>13.468055000000001</v>
      </c>
    </row>
    <row r="242" spans="24:25" x14ac:dyDescent="0.25">
      <c r="X242" s="21">
        <f t="shared" si="9"/>
        <v>9676</v>
      </c>
      <c r="Y242" s="23">
        <f t="shared" si="8"/>
        <v>13.521068000000001</v>
      </c>
    </row>
    <row r="243" spans="24:25" x14ac:dyDescent="0.25">
      <c r="X243" s="21">
        <f t="shared" si="9"/>
        <v>9717</v>
      </c>
      <c r="Y243" s="23">
        <f t="shared" si="8"/>
        <v>13.574081000000001</v>
      </c>
    </row>
    <row r="244" spans="24:25" x14ac:dyDescent="0.25">
      <c r="X244" s="21">
        <f t="shared" si="9"/>
        <v>9758</v>
      </c>
      <c r="Y244" s="23">
        <f t="shared" si="8"/>
        <v>13.627094000000001</v>
      </c>
    </row>
    <row r="245" spans="24:25" x14ac:dyDescent="0.25">
      <c r="X245" s="21">
        <f t="shared" si="9"/>
        <v>9799</v>
      </c>
      <c r="Y245" s="23">
        <f t="shared" si="8"/>
        <v>13.680107000000001</v>
      </c>
    </row>
    <row r="246" spans="24:25" x14ac:dyDescent="0.25">
      <c r="X246" s="21">
        <f t="shared" si="9"/>
        <v>9840</v>
      </c>
      <c r="Y246" s="23">
        <f t="shared" si="8"/>
        <v>13.733120000000001</v>
      </c>
    </row>
    <row r="247" spans="24:25" x14ac:dyDescent="0.25">
      <c r="X247" s="21">
        <f t="shared" si="9"/>
        <v>9881</v>
      </c>
      <c r="Y247" s="23">
        <f t="shared" si="8"/>
        <v>13.786133000000001</v>
      </c>
    </row>
    <row r="248" spans="24:25" x14ac:dyDescent="0.25">
      <c r="X248" s="21">
        <f t="shared" si="9"/>
        <v>9922</v>
      </c>
      <c r="Y248" s="23">
        <f t="shared" si="8"/>
        <v>13.839146000000001</v>
      </c>
    </row>
    <row r="249" spans="24:25" x14ac:dyDescent="0.25">
      <c r="X249" s="21">
        <f t="shared" si="9"/>
        <v>9963</v>
      </c>
      <c r="Y249" s="23">
        <f t="shared" si="8"/>
        <v>13.892159000000001</v>
      </c>
    </row>
    <row r="250" spans="24:25" x14ac:dyDescent="0.25">
      <c r="X250" s="21">
        <f t="shared" si="9"/>
        <v>10004</v>
      </c>
      <c r="Y250" s="23">
        <f t="shared" si="8"/>
        <v>13.945172000000001</v>
      </c>
    </row>
    <row r="251" spans="24:25" x14ac:dyDescent="0.25">
      <c r="X251" s="21">
        <f t="shared" si="9"/>
        <v>10045</v>
      </c>
      <c r="Y251" s="23">
        <f t="shared" si="8"/>
        <v>13.998185000000001</v>
      </c>
    </row>
    <row r="252" spans="24:25" x14ac:dyDescent="0.25">
      <c r="X252" s="21">
        <f t="shared" si="9"/>
        <v>10086</v>
      </c>
      <c r="Y252" s="23">
        <f t="shared" si="8"/>
        <v>14.051198000000001</v>
      </c>
    </row>
    <row r="253" spans="24:25" x14ac:dyDescent="0.25">
      <c r="X253" s="21">
        <f t="shared" si="9"/>
        <v>10127</v>
      </c>
      <c r="Y253" s="23">
        <f t="shared" si="8"/>
        <v>14.104211000000001</v>
      </c>
    </row>
    <row r="254" spans="24:25" x14ac:dyDescent="0.25">
      <c r="X254" s="21">
        <f t="shared" si="9"/>
        <v>10168</v>
      </c>
      <c r="Y254" s="23">
        <f t="shared" si="8"/>
        <v>14.157224000000001</v>
      </c>
    </row>
    <row r="255" spans="24:25" x14ac:dyDescent="0.25">
      <c r="X255" s="21">
        <f t="shared" si="9"/>
        <v>10209</v>
      </c>
      <c r="Y255" s="23">
        <f t="shared" si="8"/>
        <v>14.210237000000001</v>
      </c>
    </row>
    <row r="256" spans="24:25" x14ac:dyDescent="0.25">
      <c r="X256" s="21">
        <f t="shared" si="9"/>
        <v>10250</v>
      </c>
      <c r="Y256" s="23">
        <f t="shared" si="8"/>
        <v>14.263250000000001</v>
      </c>
    </row>
    <row r="257" spans="24:25" x14ac:dyDescent="0.25">
      <c r="X257" s="21">
        <f t="shared" si="9"/>
        <v>10291</v>
      </c>
      <c r="Y257" s="23">
        <f t="shared" si="8"/>
        <v>14.316263000000001</v>
      </c>
    </row>
    <row r="258" spans="24:25" x14ac:dyDescent="0.25">
      <c r="X258" s="21">
        <f t="shared" si="9"/>
        <v>10332</v>
      </c>
      <c r="Y258" s="23">
        <f t="shared" si="8"/>
        <v>14.369276000000001</v>
      </c>
    </row>
    <row r="259" spans="24:25" x14ac:dyDescent="0.25">
      <c r="X259" s="21">
        <f t="shared" si="9"/>
        <v>10373</v>
      </c>
      <c r="Y259" s="23">
        <f t="shared" si="8"/>
        <v>14.422289000000001</v>
      </c>
    </row>
    <row r="260" spans="24:25" x14ac:dyDescent="0.25">
      <c r="X260" s="21">
        <f t="shared" si="9"/>
        <v>10414</v>
      </c>
      <c r="Y260" s="23">
        <f t="shared" si="8"/>
        <v>14.475302000000001</v>
      </c>
    </row>
    <row r="261" spans="24:25" x14ac:dyDescent="0.25">
      <c r="X261" s="21">
        <f t="shared" si="9"/>
        <v>10455</v>
      </c>
      <c r="Y261" s="23">
        <f t="shared" si="8"/>
        <v>14.528315000000001</v>
      </c>
    </row>
    <row r="262" spans="24:25" x14ac:dyDescent="0.25">
      <c r="X262" s="21">
        <f t="shared" si="9"/>
        <v>10496</v>
      </c>
      <c r="Y262" s="23">
        <f t="shared" ref="Y262:Y325" si="10">IF($K$24&gt;0,IF(X262&lt;$K$21,$K$20*X262,IF(X262&lt;$K$24,($K$22*X262)+$K$23,($K$25*X262)+$K$26)),IF(X262&lt;$K$21,$K$20*X262,($K$22*X262)+$K$23))</f>
        <v>14.581328000000001</v>
      </c>
    </row>
    <row r="263" spans="24:25" x14ac:dyDescent="0.25">
      <c r="X263" s="21">
        <f t="shared" ref="X263:X326" si="11">X262+$AC$5</f>
        <v>10537</v>
      </c>
      <c r="Y263" s="23">
        <f t="shared" si="10"/>
        <v>14.634341000000001</v>
      </c>
    </row>
    <row r="264" spans="24:25" x14ac:dyDescent="0.25">
      <c r="X264" s="21">
        <f t="shared" si="11"/>
        <v>10578</v>
      </c>
      <c r="Y264" s="23">
        <f t="shared" si="10"/>
        <v>14.687354000000001</v>
      </c>
    </row>
    <row r="265" spans="24:25" x14ac:dyDescent="0.25">
      <c r="X265" s="21">
        <f t="shared" si="11"/>
        <v>10619</v>
      </c>
      <c r="Y265" s="23">
        <f t="shared" si="10"/>
        <v>14.740367000000001</v>
      </c>
    </row>
    <row r="266" spans="24:25" x14ac:dyDescent="0.25">
      <c r="X266" s="21">
        <f t="shared" si="11"/>
        <v>10660</v>
      </c>
      <c r="Y266" s="23">
        <f t="shared" si="10"/>
        <v>14.793380000000001</v>
      </c>
    </row>
    <row r="267" spans="24:25" x14ac:dyDescent="0.25">
      <c r="X267" s="21">
        <f t="shared" si="11"/>
        <v>10701</v>
      </c>
      <c r="Y267" s="23">
        <f t="shared" si="10"/>
        <v>14.846393000000001</v>
      </c>
    </row>
    <row r="268" spans="24:25" x14ac:dyDescent="0.25">
      <c r="X268" s="21">
        <f t="shared" si="11"/>
        <v>10742</v>
      </c>
      <c r="Y268" s="23">
        <f t="shared" si="10"/>
        <v>14.899406000000001</v>
      </c>
    </row>
    <row r="269" spans="24:25" x14ac:dyDescent="0.25">
      <c r="X269" s="21">
        <f t="shared" si="11"/>
        <v>10783</v>
      </c>
      <c r="Y269" s="23">
        <f t="shared" si="10"/>
        <v>14.952419000000001</v>
      </c>
    </row>
    <row r="270" spans="24:25" x14ac:dyDescent="0.25">
      <c r="X270" s="21">
        <f t="shared" si="11"/>
        <v>10824</v>
      </c>
      <c r="Y270" s="23">
        <f t="shared" si="10"/>
        <v>15.005432000000001</v>
      </c>
    </row>
    <row r="271" spans="24:25" x14ac:dyDescent="0.25">
      <c r="X271" s="21">
        <f t="shared" si="11"/>
        <v>10865</v>
      </c>
      <c r="Y271" s="23">
        <f t="shared" si="10"/>
        <v>15.058445000000001</v>
      </c>
    </row>
    <row r="272" spans="24:25" x14ac:dyDescent="0.25">
      <c r="X272" s="21">
        <f t="shared" si="11"/>
        <v>10906</v>
      </c>
      <c r="Y272" s="23">
        <f t="shared" si="10"/>
        <v>15.111458000000001</v>
      </c>
    </row>
    <row r="273" spans="24:25" x14ac:dyDescent="0.25">
      <c r="X273" s="21">
        <f t="shared" si="11"/>
        <v>10947</v>
      </c>
      <c r="Y273" s="23">
        <f t="shared" si="10"/>
        <v>15.164471000000001</v>
      </c>
    </row>
    <row r="274" spans="24:25" x14ac:dyDescent="0.25">
      <c r="X274" s="21">
        <f t="shared" si="11"/>
        <v>10988</v>
      </c>
      <c r="Y274" s="23">
        <f t="shared" si="10"/>
        <v>15.217484000000001</v>
      </c>
    </row>
    <row r="275" spans="24:25" x14ac:dyDescent="0.25">
      <c r="X275" s="21">
        <f t="shared" si="11"/>
        <v>11029</v>
      </c>
      <c r="Y275" s="23">
        <f t="shared" si="10"/>
        <v>15.270497000000001</v>
      </c>
    </row>
    <row r="276" spans="24:25" x14ac:dyDescent="0.25">
      <c r="X276" s="21">
        <f t="shared" si="11"/>
        <v>11070</v>
      </c>
      <c r="Y276" s="23">
        <f t="shared" si="10"/>
        <v>15.323510000000001</v>
      </c>
    </row>
    <row r="277" spans="24:25" x14ac:dyDescent="0.25">
      <c r="X277" s="21">
        <f t="shared" si="11"/>
        <v>11111</v>
      </c>
      <c r="Y277" s="23">
        <f t="shared" si="10"/>
        <v>15.376523000000001</v>
      </c>
    </row>
    <row r="278" spans="24:25" x14ac:dyDescent="0.25">
      <c r="X278" s="21">
        <f t="shared" si="11"/>
        <v>11152</v>
      </c>
      <c r="Y278" s="23">
        <f t="shared" si="10"/>
        <v>15.429536000000001</v>
      </c>
    </row>
    <row r="279" spans="24:25" x14ac:dyDescent="0.25">
      <c r="X279" s="21">
        <f t="shared" si="11"/>
        <v>11193</v>
      </c>
      <c r="Y279" s="23">
        <f t="shared" si="10"/>
        <v>15.482549000000001</v>
      </c>
    </row>
    <row r="280" spans="24:25" x14ac:dyDescent="0.25">
      <c r="X280" s="21">
        <f t="shared" si="11"/>
        <v>11234</v>
      </c>
      <c r="Y280" s="23">
        <f t="shared" si="10"/>
        <v>15.535562000000001</v>
      </c>
    </row>
    <row r="281" spans="24:25" x14ac:dyDescent="0.25">
      <c r="X281" s="21">
        <f t="shared" si="11"/>
        <v>11275</v>
      </c>
      <c r="Y281" s="23">
        <f t="shared" si="10"/>
        <v>15.588575000000001</v>
      </c>
    </row>
    <row r="282" spans="24:25" x14ac:dyDescent="0.25">
      <c r="X282" s="21">
        <f t="shared" si="11"/>
        <v>11316</v>
      </c>
      <c r="Y282" s="23">
        <f t="shared" si="10"/>
        <v>15.641588</v>
      </c>
    </row>
    <row r="283" spans="24:25" x14ac:dyDescent="0.25">
      <c r="X283" s="21">
        <f t="shared" si="11"/>
        <v>11357</v>
      </c>
      <c r="Y283" s="23">
        <f t="shared" si="10"/>
        <v>15.694601</v>
      </c>
    </row>
    <row r="284" spans="24:25" x14ac:dyDescent="0.25">
      <c r="X284" s="21">
        <f t="shared" si="11"/>
        <v>11398</v>
      </c>
      <c r="Y284" s="23">
        <f t="shared" si="10"/>
        <v>15.747614</v>
      </c>
    </row>
    <row r="285" spans="24:25" x14ac:dyDescent="0.25">
      <c r="X285" s="21">
        <f t="shared" si="11"/>
        <v>11439</v>
      </c>
      <c r="Y285" s="23">
        <f t="shared" si="10"/>
        <v>15.800627</v>
      </c>
    </row>
    <row r="286" spans="24:25" x14ac:dyDescent="0.25">
      <c r="X286" s="21">
        <f t="shared" si="11"/>
        <v>11480</v>
      </c>
      <c r="Y286" s="23">
        <f t="shared" si="10"/>
        <v>15.85364</v>
      </c>
    </row>
    <row r="287" spans="24:25" x14ac:dyDescent="0.25">
      <c r="X287" s="21">
        <f t="shared" si="11"/>
        <v>11521</v>
      </c>
      <c r="Y287" s="23">
        <f t="shared" si="10"/>
        <v>15.906653</v>
      </c>
    </row>
    <row r="288" spans="24:25" x14ac:dyDescent="0.25">
      <c r="X288" s="21">
        <f t="shared" si="11"/>
        <v>11562</v>
      </c>
      <c r="Y288" s="23">
        <f t="shared" si="10"/>
        <v>15.959666</v>
      </c>
    </row>
    <row r="289" spans="24:25" x14ac:dyDescent="0.25">
      <c r="X289" s="21">
        <f t="shared" si="11"/>
        <v>11603</v>
      </c>
      <c r="Y289" s="23">
        <f t="shared" si="10"/>
        <v>16.012679000000002</v>
      </c>
    </row>
    <row r="290" spans="24:25" x14ac:dyDescent="0.25">
      <c r="X290" s="21">
        <f t="shared" si="11"/>
        <v>11644</v>
      </c>
      <c r="Y290" s="23">
        <f t="shared" si="10"/>
        <v>16.065692000000002</v>
      </c>
    </row>
    <row r="291" spans="24:25" x14ac:dyDescent="0.25">
      <c r="X291" s="21">
        <f t="shared" si="11"/>
        <v>11685</v>
      </c>
      <c r="Y291" s="23">
        <f t="shared" si="10"/>
        <v>16.118705000000002</v>
      </c>
    </row>
    <row r="292" spans="24:25" x14ac:dyDescent="0.25">
      <c r="X292" s="21">
        <f t="shared" si="11"/>
        <v>11726</v>
      </c>
      <c r="Y292" s="23">
        <f t="shared" si="10"/>
        <v>16.171718000000002</v>
      </c>
    </row>
    <row r="293" spans="24:25" x14ac:dyDescent="0.25">
      <c r="X293" s="21">
        <f t="shared" si="11"/>
        <v>11767</v>
      </c>
      <c r="Y293" s="23">
        <f t="shared" si="10"/>
        <v>16.224731000000002</v>
      </c>
    </row>
    <row r="294" spans="24:25" x14ac:dyDescent="0.25">
      <c r="X294" s="21">
        <f t="shared" si="11"/>
        <v>11808</v>
      </c>
      <c r="Y294" s="23">
        <f t="shared" si="10"/>
        <v>16.277744000000002</v>
      </c>
    </row>
    <row r="295" spans="24:25" x14ac:dyDescent="0.25">
      <c r="X295" s="21">
        <f t="shared" si="11"/>
        <v>11849</v>
      </c>
      <c r="Y295" s="23">
        <f t="shared" si="10"/>
        <v>16.330757000000002</v>
      </c>
    </row>
    <row r="296" spans="24:25" x14ac:dyDescent="0.25">
      <c r="X296" s="21">
        <f t="shared" si="11"/>
        <v>11890</v>
      </c>
      <c r="Y296" s="23">
        <f t="shared" si="10"/>
        <v>16.383770000000002</v>
      </c>
    </row>
    <row r="297" spans="24:25" x14ac:dyDescent="0.25">
      <c r="X297" s="21">
        <f t="shared" si="11"/>
        <v>11931</v>
      </c>
      <c r="Y297" s="23">
        <f t="shared" si="10"/>
        <v>16.436783000000002</v>
      </c>
    </row>
    <row r="298" spans="24:25" x14ac:dyDescent="0.25">
      <c r="X298" s="21">
        <f t="shared" si="11"/>
        <v>11972</v>
      </c>
      <c r="Y298" s="23">
        <f t="shared" si="10"/>
        <v>16.489796000000002</v>
      </c>
    </row>
    <row r="299" spans="24:25" x14ac:dyDescent="0.25">
      <c r="X299" s="21">
        <f t="shared" si="11"/>
        <v>12013</v>
      </c>
      <c r="Y299" s="23">
        <f t="shared" si="10"/>
        <v>16.542809000000002</v>
      </c>
    </row>
    <row r="300" spans="24:25" x14ac:dyDescent="0.25">
      <c r="X300" s="21">
        <f t="shared" si="11"/>
        <v>12054</v>
      </c>
      <c r="Y300" s="23">
        <f t="shared" si="10"/>
        <v>16.595822000000002</v>
      </c>
    </row>
    <row r="301" spans="24:25" x14ac:dyDescent="0.25">
      <c r="X301" s="21">
        <f t="shared" si="11"/>
        <v>12095</v>
      </c>
      <c r="Y301" s="23">
        <f t="shared" si="10"/>
        <v>16.648835000000002</v>
      </c>
    </row>
    <row r="302" spans="24:25" x14ac:dyDescent="0.25">
      <c r="X302" s="21">
        <f t="shared" si="11"/>
        <v>12136</v>
      </c>
      <c r="Y302" s="23">
        <f t="shared" si="10"/>
        <v>16.701848000000002</v>
      </c>
    </row>
    <row r="303" spans="24:25" x14ac:dyDescent="0.25">
      <c r="X303" s="21">
        <f t="shared" si="11"/>
        <v>12177</v>
      </c>
      <c r="Y303" s="23">
        <f t="shared" si="10"/>
        <v>16.754861000000002</v>
      </c>
    </row>
    <row r="304" spans="24:25" x14ac:dyDescent="0.25">
      <c r="X304" s="21">
        <f t="shared" si="11"/>
        <v>12218</v>
      </c>
      <c r="Y304" s="23">
        <f t="shared" si="10"/>
        <v>16.807874000000002</v>
      </c>
    </row>
    <row r="305" spans="24:25" x14ac:dyDescent="0.25">
      <c r="X305" s="21">
        <f t="shared" si="11"/>
        <v>12259</v>
      </c>
      <c r="Y305" s="23">
        <f t="shared" si="10"/>
        <v>16.860887000000002</v>
      </c>
    </row>
    <row r="306" spans="24:25" x14ac:dyDescent="0.25">
      <c r="X306" s="21">
        <f t="shared" si="11"/>
        <v>12300</v>
      </c>
      <c r="Y306" s="23">
        <f t="shared" si="10"/>
        <v>16.913900000000002</v>
      </c>
    </row>
    <row r="307" spans="24:25" x14ac:dyDescent="0.25">
      <c r="X307" s="21">
        <f t="shared" si="11"/>
        <v>12341</v>
      </c>
      <c r="Y307" s="23">
        <f t="shared" si="10"/>
        <v>16.966913000000002</v>
      </c>
    </row>
    <row r="308" spans="24:25" x14ac:dyDescent="0.25">
      <c r="X308" s="21">
        <f t="shared" si="11"/>
        <v>12382</v>
      </c>
      <c r="Y308" s="23">
        <f t="shared" si="10"/>
        <v>17.019926000000002</v>
      </c>
    </row>
    <row r="309" spans="24:25" x14ac:dyDescent="0.25">
      <c r="X309" s="21">
        <f t="shared" si="11"/>
        <v>12423</v>
      </c>
      <c r="Y309" s="23">
        <f t="shared" si="10"/>
        <v>17.072939000000002</v>
      </c>
    </row>
    <row r="310" spans="24:25" x14ac:dyDescent="0.25">
      <c r="X310" s="21">
        <f t="shared" si="11"/>
        <v>12464</v>
      </c>
      <c r="Y310" s="23">
        <f t="shared" si="10"/>
        <v>17.125952000000002</v>
      </c>
    </row>
    <row r="311" spans="24:25" x14ac:dyDescent="0.25">
      <c r="X311" s="21">
        <f t="shared" si="11"/>
        <v>12505</v>
      </c>
      <c r="Y311" s="23">
        <f t="shared" si="10"/>
        <v>17.178965000000002</v>
      </c>
    </row>
    <row r="312" spans="24:25" x14ac:dyDescent="0.25">
      <c r="X312" s="21">
        <f t="shared" si="11"/>
        <v>12546</v>
      </c>
      <c r="Y312" s="23">
        <f t="shared" si="10"/>
        <v>17.231978000000002</v>
      </c>
    </row>
    <row r="313" spans="24:25" x14ac:dyDescent="0.25">
      <c r="X313" s="21">
        <f t="shared" si="11"/>
        <v>12587</v>
      </c>
      <c r="Y313" s="23">
        <f t="shared" si="10"/>
        <v>17.284991000000002</v>
      </c>
    </row>
    <row r="314" spans="24:25" x14ac:dyDescent="0.25">
      <c r="X314" s="21">
        <f t="shared" si="11"/>
        <v>12628</v>
      </c>
      <c r="Y314" s="23">
        <f t="shared" si="10"/>
        <v>17.338004000000002</v>
      </c>
    </row>
    <row r="315" spans="24:25" x14ac:dyDescent="0.25">
      <c r="X315" s="21">
        <f t="shared" si="11"/>
        <v>12669</v>
      </c>
      <c r="Y315" s="23">
        <f t="shared" si="10"/>
        <v>17.391017000000002</v>
      </c>
    </row>
    <row r="316" spans="24:25" x14ac:dyDescent="0.25">
      <c r="X316" s="21">
        <f t="shared" si="11"/>
        <v>12710</v>
      </c>
      <c r="Y316" s="23">
        <f t="shared" si="10"/>
        <v>17.444030000000001</v>
      </c>
    </row>
    <row r="317" spans="24:25" x14ac:dyDescent="0.25">
      <c r="X317" s="21">
        <f t="shared" si="11"/>
        <v>12751</v>
      </c>
      <c r="Y317" s="23">
        <f t="shared" si="10"/>
        <v>17.497043000000001</v>
      </c>
    </row>
    <row r="318" spans="24:25" x14ac:dyDescent="0.25">
      <c r="X318" s="21">
        <f t="shared" si="11"/>
        <v>12792</v>
      </c>
      <c r="Y318" s="23">
        <f t="shared" si="10"/>
        <v>17.550056000000001</v>
      </c>
    </row>
    <row r="319" spans="24:25" x14ac:dyDescent="0.25">
      <c r="X319" s="21">
        <f t="shared" si="11"/>
        <v>12833</v>
      </c>
      <c r="Y319" s="23">
        <f t="shared" si="10"/>
        <v>17.603069000000001</v>
      </c>
    </row>
    <row r="320" spans="24:25" x14ac:dyDescent="0.25">
      <c r="X320" s="21">
        <f t="shared" si="11"/>
        <v>12874</v>
      </c>
      <c r="Y320" s="23">
        <f t="shared" si="10"/>
        <v>17.656082000000001</v>
      </c>
    </row>
    <row r="321" spans="24:25" x14ac:dyDescent="0.25">
      <c r="X321" s="21">
        <f t="shared" si="11"/>
        <v>12915</v>
      </c>
      <c r="Y321" s="23">
        <f t="shared" si="10"/>
        <v>17.709095000000001</v>
      </c>
    </row>
    <row r="322" spans="24:25" x14ac:dyDescent="0.25">
      <c r="X322" s="21">
        <f t="shared" si="11"/>
        <v>12956</v>
      </c>
      <c r="Y322" s="23">
        <f t="shared" si="10"/>
        <v>17.762108000000001</v>
      </c>
    </row>
    <row r="323" spans="24:25" x14ac:dyDescent="0.25">
      <c r="X323" s="21">
        <f t="shared" si="11"/>
        <v>12997</v>
      </c>
      <c r="Y323" s="23">
        <f t="shared" si="10"/>
        <v>17.815121000000001</v>
      </c>
    </row>
    <row r="324" spans="24:25" x14ac:dyDescent="0.25">
      <c r="X324" s="21">
        <f t="shared" si="11"/>
        <v>13038</v>
      </c>
      <c r="Y324" s="23">
        <f t="shared" si="10"/>
        <v>17.868134000000001</v>
      </c>
    </row>
    <row r="325" spans="24:25" x14ac:dyDescent="0.25">
      <c r="X325" s="21">
        <f t="shared" si="11"/>
        <v>13079</v>
      </c>
      <c r="Y325" s="23">
        <f t="shared" si="10"/>
        <v>17.921147000000001</v>
      </c>
    </row>
    <row r="326" spans="24:25" x14ac:dyDescent="0.25">
      <c r="X326" s="21">
        <f t="shared" si="11"/>
        <v>13120</v>
      </c>
      <c r="Y326" s="23">
        <f t="shared" ref="Y326:Y389" si="12">IF($K$24&gt;0,IF(X326&lt;$K$21,$K$20*X326,IF(X326&lt;$K$24,($K$22*X326)+$K$23,($K$25*X326)+$K$26)),IF(X326&lt;$K$21,$K$20*X326,($K$22*X326)+$K$23))</f>
        <v>17.974160000000001</v>
      </c>
    </row>
    <row r="327" spans="24:25" x14ac:dyDescent="0.25">
      <c r="X327" s="21">
        <f t="shared" ref="X327:X390" si="13">X326+$AC$5</f>
        <v>13161</v>
      </c>
      <c r="Y327" s="23">
        <f t="shared" si="12"/>
        <v>18.027173000000001</v>
      </c>
    </row>
    <row r="328" spans="24:25" x14ac:dyDescent="0.25">
      <c r="X328" s="21">
        <f t="shared" si="13"/>
        <v>13202</v>
      </c>
      <c r="Y328" s="23">
        <f t="shared" si="12"/>
        <v>18.080186000000001</v>
      </c>
    </row>
    <row r="329" spans="24:25" x14ac:dyDescent="0.25">
      <c r="X329" s="21">
        <f t="shared" si="13"/>
        <v>13243</v>
      </c>
      <c r="Y329" s="23">
        <f t="shared" si="12"/>
        <v>18.133199000000001</v>
      </c>
    </row>
    <row r="330" spans="24:25" x14ac:dyDescent="0.25">
      <c r="X330" s="21">
        <f t="shared" si="13"/>
        <v>13284</v>
      </c>
      <c r="Y330" s="23">
        <f t="shared" si="12"/>
        <v>18.186212000000001</v>
      </c>
    </row>
    <row r="331" spans="24:25" x14ac:dyDescent="0.25">
      <c r="X331" s="21">
        <f t="shared" si="13"/>
        <v>13325</v>
      </c>
      <c r="Y331" s="23">
        <f t="shared" si="12"/>
        <v>18.239225000000001</v>
      </c>
    </row>
    <row r="332" spans="24:25" x14ac:dyDescent="0.25">
      <c r="X332" s="21">
        <f t="shared" si="13"/>
        <v>13366</v>
      </c>
      <c r="Y332" s="23">
        <f t="shared" si="12"/>
        <v>18.292238000000001</v>
      </c>
    </row>
    <row r="333" spans="24:25" x14ac:dyDescent="0.25">
      <c r="X333" s="21">
        <f t="shared" si="13"/>
        <v>13407</v>
      </c>
      <c r="Y333" s="23">
        <f t="shared" si="12"/>
        <v>18.345251000000001</v>
      </c>
    </row>
    <row r="334" spans="24:25" x14ac:dyDescent="0.25">
      <c r="X334" s="21">
        <f t="shared" si="13"/>
        <v>13448</v>
      </c>
      <c r="Y334" s="23">
        <f t="shared" si="12"/>
        <v>18.398264000000005</v>
      </c>
    </row>
    <row r="335" spans="24:25" x14ac:dyDescent="0.25">
      <c r="X335" s="21">
        <f t="shared" si="13"/>
        <v>13489</v>
      </c>
      <c r="Y335" s="23">
        <f t="shared" si="12"/>
        <v>18.451277000000005</v>
      </c>
    </row>
    <row r="336" spans="24:25" x14ac:dyDescent="0.25">
      <c r="X336" s="21">
        <f t="shared" si="13"/>
        <v>13530</v>
      </c>
      <c r="Y336" s="23">
        <f t="shared" si="12"/>
        <v>18.504290000000005</v>
      </c>
    </row>
    <row r="337" spans="24:25" x14ac:dyDescent="0.25">
      <c r="X337" s="21">
        <f t="shared" si="13"/>
        <v>13571</v>
      </c>
      <c r="Y337" s="23">
        <f t="shared" si="12"/>
        <v>18.557303000000005</v>
      </c>
    </row>
    <row r="338" spans="24:25" x14ac:dyDescent="0.25">
      <c r="X338" s="21">
        <f t="shared" si="13"/>
        <v>13612</v>
      </c>
      <c r="Y338" s="23">
        <f t="shared" si="12"/>
        <v>18.610316000000005</v>
      </c>
    </row>
    <row r="339" spans="24:25" x14ac:dyDescent="0.25">
      <c r="X339" s="21">
        <f t="shared" si="13"/>
        <v>13653</v>
      </c>
      <c r="Y339" s="23">
        <f t="shared" si="12"/>
        <v>18.663329000000004</v>
      </c>
    </row>
    <row r="340" spans="24:25" x14ac:dyDescent="0.25">
      <c r="X340" s="21">
        <f t="shared" si="13"/>
        <v>13694</v>
      </c>
      <c r="Y340" s="23">
        <f t="shared" si="12"/>
        <v>18.716342000000004</v>
      </c>
    </row>
    <row r="341" spans="24:25" x14ac:dyDescent="0.25">
      <c r="X341" s="21">
        <f t="shared" si="13"/>
        <v>13735</v>
      </c>
      <c r="Y341" s="23">
        <f t="shared" si="12"/>
        <v>18.769355000000004</v>
      </c>
    </row>
    <row r="342" spans="24:25" x14ac:dyDescent="0.25">
      <c r="X342" s="21">
        <f t="shared" si="13"/>
        <v>13776</v>
      </c>
      <c r="Y342" s="23">
        <f t="shared" si="12"/>
        <v>18.822368000000004</v>
      </c>
    </row>
    <row r="343" spans="24:25" x14ac:dyDescent="0.25">
      <c r="X343" s="21">
        <f t="shared" si="13"/>
        <v>13817</v>
      </c>
      <c r="Y343" s="23">
        <f t="shared" si="12"/>
        <v>18.875381000000004</v>
      </c>
    </row>
    <row r="344" spans="24:25" x14ac:dyDescent="0.25">
      <c r="X344" s="21">
        <f t="shared" si="13"/>
        <v>13858</v>
      </c>
      <c r="Y344" s="23">
        <f t="shared" si="12"/>
        <v>18.928394000000004</v>
      </c>
    </row>
    <row r="345" spans="24:25" x14ac:dyDescent="0.25">
      <c r="X345" s="21">
        <f t="shared" si="13"/>
        <v>13899</v>
      </c>
      <c r="Y345" s="23">
        <f t="shared" si="12"/>
        <v>18.981407000000004</v>
      </c>
    </row>
    <row r="346" spans="24:25" x14ac:dyDescent="0.25">
      <c r="X346" s="21">
        <f t="shared" si="13"/>
        <v>13940</v>
      </c>
      <c r="Y346" s="23">
        <f t="shared" si="12"/>
        <v>19.034420000000004</v>
      </c>
    </row>
    <row r="347" spans="24:25" x14ac:dyDescent="0.25">
      <c r="X347" s="21">
        <f t="shared" si="13"/>
        <v>13981</v>
      </c>
      <c r="Y347" s="23">
        <f t="shared" si="12"/>
        <v>19.087433000000004</v>
      </c>
    </row>
    <row r="348" spans="24:25" x14ac:dyDescent="0.25">
      <c r="X348" s="21">
        <f t="shared" si="13"/>
        <v>14022</v>
      </c>
      <c r="Y348" s="23">
        <f t="shared" si="12"/>
        <v>19.140446000000004</v>
      </c>
    </row>
    <row r="349" spans="24:25" x14ac:dyDescent="0.25">
      <c r="X349" s="21">
        <f t="shared" si="13"/>
        <v>14063</v>
      </c>
      <c r="Y349" s="23">
        <f t="shared" si="12"/>
        <v>19.193459000000004</v>
      </c>
    </row>
    <row r="350" spans="24:25" x14ac:dyDescent="0.25">
      <c r="X350" s="21">
        <f t="shared" si="13"/>
        <v>14104</v>
      </c>
      <c r="Y350" s="23">
        <f t="shared" si="12"/>
        <v>19.246472000000004</v>
      </c>
    </row>
    <row r="351" spans="24:25" x14ac:dyDescent="0.25">
      <c r="X351" s="21">
        <f t="shared" si="13"/>
        <v>14145</v>
      </c>
      <c r="Y351" s="23">
        <f t="shared" si="12"/>
        <v>19.299485000000004</v>
      </c>
    </row>
    <row r="352" spans="24:25" x14ac:dyDescent="0.25">
      <c r="X352" s="21">
        <f t="shared" si="13"/>
        <v>14186</v>
      </c>
      <c r="Y352" s="23">
        <f t="shared" si="12"/>
        <v>19.352498000000004</v>
      </c>
    </row>
    <row r="353" spans="24:25" x14ac:dyDescent="0.25">
      <c r="X353" s="21">
        <f t="shared" si="13"/>
        <v>14227</v>
      </c>
      <c r="Y353" s="23">
        <f t="shared" si="12"/>
        <v>19.405511000000004</v>
      </c>
    </row>
    <row r="354" spans="24:25" x14ac:dyDescent="0.25">
      <c r="X354" s="21">
        <f t="shared" si="13"/>
        <v>14268</v>
      </c>
      <c r="Y354" s="23">
        <f t="shared" si="12"/>
        <v>19.458524000000004</v>
      </c>
    </row>
    <row r="355" spans="24:25" x14ac:dyDescent="0.25">
      <c r="X355" s="21">
        <f t="shared" si="13"/>
        <v>14309</v>
      </c>
      <c r="Y355" s="23">
        <f t="shared" si="12"/>
        <v>19.511537000000004</v>
      </c>
    </row>
    <row r="356" spans="24:25" x14ac:dyDescent="0.25">
      <c r="X356" s="21">
        <f t="shared" si="13"/>
        <v>14350</v>
      </c>
      <c r="Y356" s="23">
        <f t="shared" si="12"/>
        <v>19.564550000000004</v>
      </c>
    </row>
    <row r="357" spans="24:25" x14ac:dyDescent="0.25">
      <c r="X357" s="21">
        <f t="shared" si="13"/>
        <v>14391</v>
      </c>
      <c r="Y357" s="23">
        <f t="shared" si="12"/>
        <v>19.617563000000004</v>
      </c>
    </row>
    <row r="358" spans="24:25" x14ac:dyDescent="0.25">
      <c r="X358" s="21">
        <f t="shared" si="13"/>
        <v>14432</v>
      </c>
      <c r="Y358" s="23">
        <f t="shared" si="12"/>
        <v>19.670576000000004</v>
      </c>
    </row>
    <row r="359" spans="24:25" x14ac:dyDescent="0.25">
      <c r="X359" s="21">
        <f t="shared" si="13"/>
        <v>14473</v>
      </c>
      <c r="Y359" s="23">
        <f t="shared" si="12"/>
        <v>19.723589000000004</v>
      </c>
    </row>
    <row r="360" spans="24:25" x14ac:dyDescent="0.25">
      <c r="X360" s="21">
        <f t="shared" si="13"/>
        <v>14514</v>
      </c>
      <c r="Y360" s="23">
        <f t="shared" si="12"/>
        <v>19.776602000000004</v>
      </c>
    </row>
    <row r="361" spans="24:25" x14ac:dyDescent="0.25">
      <c r="X361" s="21">
        <f t="shared" si="13"/>
        <v>14555</v>
      </c>
      <c r="Y361" s="23">
        <f t="shared" si="12"/>
        <v>19.829615000000004</v>
      </c>
    </row>
    <row r="362" spans="24:25" x14ac:dyDescent="0.25">
      <c r="X362" s="21">
        <f t="shared" si="13"/>
        <v>14596</v>
      </c>
      <c r="Y362" s="23">
        <f t="shared" si="12"/>
        <v>19.882628000000004</v>
      </c>
    </row>
    <row r="363" spans="24:25" x14ac:dyDescent="0.25">
      <c r="X363" s="21">
        <f t="shared" si="13"/>
        <v>14637</v>
      </c>
      <c r="Y363" s="23">
        <f t="shared" si="12"/>
        <v>19.935641000000004</v>
      </c>
    </row>
    <row r="364" spans="24:25" x14ac:dyDescent="0.25">
      <c r="X364" s="21">
        <f t="shared" si="13"/>
        <v>14678</v>
      </c>
      <c r="Y364" s="23">
        <f t="shared" si="12"/>
        <v>19.988654000000004</v>
      </c>
    </row>
    <row r="365" spans="24:25" x14ac:dyDescent="0.25">
      <c r="X365" s="21">
        <f t="shared" si="13"/>
        <v>14719</v>
      </c>
      <c r="Y365" s="23">
        <f t="shared" si="12"/>
        <v>20.041667000000004</v>
      </c>
    </row>
    <row r="366" spans="24:25" x14ac:dyDescent="0.25">
      <c r="X366" s="21">
        <f t="shared" si="13"/>
        <v>14760</v>
      </c>
      <c r="Y366" s="23">
        <f t="shared" si="12"/>
        <v>20.094680000000004</v>
      </c>
    </row>
    <row r="367" spans="24:25" x14ac:dyDescent="0.25">
      <c r="X367" s="21">
        <f t="shared" si="13"/>
        <v>14801</v>
      </c>
      <c r="Y367" s="23">
        <f t="shared" si="12"/>
        <v>20.147693000000004</v>
      </c>
    </row>
    <row r="368" spans="24:25" x14ac:dyDescent="0.25">
      <c r="X368" s="21">
        <f t="shared" si="13"/>
        <v>14842</v>
      </c>
      <c r="Y368" s="23">
        <f t="shared" si="12"/>
        <v>20.200706000000004</v>
      </c>
    </row>
    <row r="369" spans="24:25" x14ac:dyDescent="0.25">
      <c r="X369" s="21">
        <f t="shared" si="13"/>
        <v>14883</v>
      </c>
      <c r="Y369" s="23">
        <f t="shared" si="12"/>
        <v>20.253719000000004</v>
      </c>
    </row>
    <row r="370" spans="24:25" x14ac:dyDescent="0.25">
      <c r="X370" s="21">
        <f t="shared" si="13"/>
        <v>14924</v>
      </c>
      <c r="Y370" s="23">
        <f t="shared" si="12"/>
        <v>20.306732000000004</v>
      </c>
    </row>
    <row r="371" spans="24:25" x14ac:dyDescent="0.25">
      <c r="X371" s="21">
        <f t="shared" si="13"/>
        <v>14965</v>
      </c>
      <c r="Y371" s="23">
        <f t="shared" si="12"/>
        <v>20.359745000000004</v>
      </c>
    </row>
    <row r="372" spans="24:25" x14ac:dyDescent="0.25">
      <c r="X372" s="21">
        <f t="shared" si="13"/>
        <v>15006</v>
      </c>
      <c r="Y372" s="23">
        <f t="shared" si="12"/>
        <v>20.412758000000004</v>
      </c>
    </row>
    <row r="373" spans="24:25" x14ac:dyDescent="0.25">
      <c r="X373" s="21">
        <f t="shared" si="13"/>
        <v>15047</v>
      </c>
      <c r="Y373" s="23">
        <f t="shared" si="12"/>
        <v>20.465771000000004</v>
      </c>
    </row>
    <row r="374" spans="24:25" x14ac:dyDescent="0.25">
      <c r="X374" s="21">
        <f t="shared" si="13"/>
        <v>15088</v>
      </c>
      <c r="Y374" s="23">
        <f t="shared" si="12"/>
        <v>20.518784000000004</v>
      </c>
    </row>
    <row r="375" spans="24:25" x14ac:dyDescent="0.25">
      <c r="X375" s="21">
        <f t="shared" si="13"/>
        <v>15129</v>
      </c>
      <c r="Y375" s="23">
        <f t="shared" si="12"/>
        <v>20.571797000000004</v>
      </c>
    </row>
    <row r="376" spans="24:25" x14ac:dyDescent="0.25">
      <c r="X376" s="21">
        <f t="shared" si="13"/>
        <v>15170</v>
      </c>
      <c r="Y376" s="23">
        <f t="shared" si="12"/>
        <v>20.624810000000004</v>
      </c>
    </row>
    <row r="377" spans="24:25" x14ac:dyDescent="0.25">
      <c r="X377" s="21">
        <f t="shared" si="13"/>
        <v>15211</v>
      </c>
      <c r="Y377" s="23">
        <f t="shared" si="12"/>
        <v>20.677823000000004</v>
      </c>
    </row>
    <row r="378" spans="24:25" x14ac:dyDescent="0.25">
      <c r="X378" s="21">
        <f t="shared" si="13"/>
        <v>15252</v>
      </c>
      <c r="Y378" s="23">
        <f t="shared" si="12"/>
        <v>20.730836000000004</v>
      </c>
    </row>
    <row r="379" spans="24:25" x14ac:dyDescent="0.25">
      <c r="X379" s="21">
        <f t="shared" si="13"/>
        <v>15293</v>
      </c>
      <c r="Y379" s="23">
        <f t="shared" si="12"/>
        <v>20.783849000000004</v>
      </c>
    </row>
    <row r="380" spans="24:25" x14ac:dyDescent="0.25">
      <c r="X380" s="21">
        <f t="shared" si="13"/>
        <v>15334</v>
      </c>
      <c r="Y380" s="23">
        <f t="shared" si="12"/>
        <v>20.836862000000004</v>
      </c>
    </row>
    <row r="381" spans="24:25" x14ac:dyDescent="0.25">
      <c r="X381" s="21">
        <f t="shared" si="13"/>
        <v>15375</v>
      </c>
      <c r="Y381" s="23">
        <f t="shared" si="12"/>
        <v>20.889875000000004</v>
      </c>
    </row>
    <row r="382" spans="24:25" x14ac:dyDescent="0.25">
      <c r="X382" s="21">
        <f t="shared" si="13"/>
        <v>15416</v>
      </c>
      <c r="Y382" s="23">
        <f t="shared" si="12"/>
        <v>20.942888000000004</v>
      </c>
    </row>
    <row r="383" spans="24:25" x14ac:dyDescent="0.25">
      <c r="X383" s="21">
        <f t="shared" si="13"/>
        <v>15457</v>
      </c>
      <c r="Y383" s="23">
        <f t="shared" si="12"/>
        <v>20.995901000000003</v>
      </c>
    </row>
    <row r="384" spans="24:25" x14ac:dyDescent="0.25">
      <c r="X384" s="21">
        <f t="shared" si="13"/>
        <v>15498</v>
      </c>
      <c r="Y384" s="23">
        <f t="shared" si="12"/>
        <v>21.048914000000003</v>
      </c>
    </row>
    <row r="385" spans="24:25" x14ac:dyDescent="0.25">
      <c r="X385" s="21">
        <f t="shared" si="13"/>
        <v>15539</v>
      </c>
      <c r="Y385" s="23">
        <f t="shared" si="12"/>
        <v>21.101927000000003</v>
      </c>
    </row>
    <row r="386" spans="24:25" x14ac:dyDescent="0.25">
      <c r="X386" s="21">
        <f t="shared" si="13"/>
        <v>15580</v>
      </c>
      <c r="Y386" s="23">
        <f t="shared" si="12"/>
        <v>21.154940000000003</v>
      </c>
    </row>
    <row r="387" spans="24:25" x14ac:dyDescent="0.25">
      <c r="X387" s="21">
        <f t="shared" si="13"/>
        <v>15621</v>
      </c>
      <c r="Y387" s="23">
        <f t="shared" si="12"/>
        <v>21.207953000000003</v>
      </c>
    </row>
    <row r="388" spans="24:25" x14ac:dyDescent="0.25">
      <c r="X388" s="21">
        <f t="shared" si="13"/>
        <v>15662</v>
      </c>
      <c r="Y388" s="23">
        <f t="shared" si="12"/>
        <v>21.260966000000003</v>
      </c>
    </row>
    <row r="389" spans="24:25" x14ac:dyDescent="0.25">
      <c r="X389" s="21">
        <f t="shared" si="13"/>
        <v>15703</v>
      </c>
      <c r="Y389" s="23">
        <f t="shared" si="12"/>
        <v>21.313979000000003</v>
      </c>
    </row>
    <row r="390" spans="24:25" x14ac:dyDescent="0.25">
      <c r="X390" s="21">
        <f t="shared" si="13"/>
        <v>15744</v>
      </c>
      <c r="Y390" s="23">
        <f t="shared" ref="Y390:Y453" si="14">IF($K$24&gt;0,IF(X390&lt;$K$21,$K$20*X390,IF(X390&lt;$K$24,($K$22*X390)+$K$23,($K$25*X390)+$K$26)),IF(X390&lt;$K$21,$K$20*X390,($K$22*X390)+$K$23))</f>
        <v>21.366992000000003</v>
      </c>
    </row>
    <row r="391" spans="24:25" x14ac:dyDescent="0.25">
      <c r="X391" s="21">
        <f t="shared" ref="X391:X454" si="15">X390+$AC$5</f>
        <v>15785</v>
      </c>
      <c r="Y391" s="23">
        <f t="shared" si="14"/>
        <v>21.420005000000003</v>
      </c>
    </row>
    <row r="392" spans="24:25" x14ac:dyDescent="0.25">
      <c r="X392" s="21">
        <f t="shared" si="15"/>
        <v>15826</v>
      </c>
      <c r="Y392" s="23">
        <f t="shared" si="14"/>
        <v>21.473018000000003</v>
      </c>
    </row>
    <row r="393" spans="24:25" x14ac:dyDescent="0.25">
      <c r="X393" s="21">
        <f t="shared" si="15"/>
        <v>15867</v>
      </c>
      <c r="Y393" s="23">
        <f t="shared" si="14"/>
        <v>21.526031000000003</v>
      </c>
    </row>
    <row r="394" spans="24:25" x14ac:dyDescent="0.25">
      <c r="X394" s="21">
        <f t="shared" si="15"/>
        <v>15908</v>
      </c>
      <c r="Y394" s="23">
        <f t="shared" si="14"/>
        <v>21.579044000000003</v>
      </c>
    </row>
    <row r="395" spans="24:25" x14ac:dyDescent="0.25">
      <c r="X395" s="21">
        <f t="shared" si="15"/>
        <v>15949</v>
      </c>
      <c r="Y395" s="23">
        <f t="shared" si="14"/>
        <v>21.632057000000003</v>
      </c>
    </row>
    <row r="396" spans="24:25" x14ac:dyDescent="0.25">
      <c r="X396" s="21">
        <f t="shared" si="15"/>
        <v>15990</v>
      </c>
      <c r="Y396" s="23">
        <f t="shared" si="14"/>
        <v>21.685070000000003</v>
      </c>
    </row>
    <row r="397" spans="24:25" x14ac:dyDescent="0.25">
      <c r="X397" s="21">
        <f t="shared" si="15"/>
        <v>16031</v>
      </c>
      <c r="Y397" s="23">
        <f t="shared" si="14"/>
        <v>21.738083000000003</v>
      </c>
    </row>
    <row r="398" spans="24:25" x14ac:dyDescent="0.25">
      <c r="X398" s="21">
        <f t="shared" si="15"/>
        <v>16072</v>
      </c>
      <c r="Y398" s="23">
        <f t="shared" si="14"/>
        <v>21.791096000000003</v>
      </c>
    </row>
    <row r="399" spans="24:25" x14ac:dyDescent="0.25">
      <c r="X399" s="21">
        <f t="shared" si="15"/>
        <v>16113</v>
      </c>
      <c r="Y399" s="23">
        <f t="shared" si="14"/>
        <v>21.844109000000003</v>
      </c>
    </row>
    <row r="400" spans="24:25" x14ac:dyDescent="0.25">
      <c r="X400" s="21">
        <f t="shared" si="15"/>
        <v>16154</v>
      </c>
      <c r="Y400" s="23">
        <f t="shared" si="14"/>
        <v>21.897122000000003</v>
      </c>
    </row>
    <row r="401" spans="24:25" x14ac:dyDescent="0.25">
      <c r="X401" s="21">
        <f t="shared" si="15"/>
        <v>16195</v>
      </c>
      <c r="Y401" s="23">
        <f t="shared" si="14"/>
        <v>21.950135000000003</v>
      </c>
    </row>
    <row r="402" spans="24:25" x14ac:dyDescent="0.25">
      <c r="X402" s="21">
        <f t="shared" si="15"/>
        <v>16236</v>
      </c>
      <c r="Y402" s="23">
        <f t="shared" si="14"/>
        <v>22.003148000000003</v>
      </c>
    </row>
    <row r="403" spans="24:25" x14ac:dyDescent="0.25">
      <c r="X403" s="21">
        <f t="shared" si="15"/>
        <v>16277</v>
      </c>
      <c r="Y403" s="23">
        <f t="shared" si="14"/>
        <v>22.056161000000003</v>
      </c>
    </row>
    <row r="404" spans="24:25" x14ac:dyDescent="0.25">
      <c r="X404" s="21">
        <f t="shared" si="15"/>
        <v>16318</v>
      </c>
      <c r="Y404" s="23">
        <f t="shared" si="14"/>
        <v>22.109174000000003</v>
      </c>
    </row>
    <row r="405" spans="24:25" x14ac:dyDescent="0.25">
      <c r="X405" s="21">
        <f t="shared" si="15"/>
        <v>16359</v>
      </c>
      <c r="Y405" s="23">
        <f t="shared" si="14"/>
        <v>22.162187000000003</v>
      </c>
    </row>
    <row r="406" spans="24:25" x14ac:dyDescent="0.25">
      <c r="X406" s="21">
        <f t="shared" si="15"/>
        <v>16400</v>
      </c>
      <c r="Y406" s="23">
        <f t="shared" si="14"/>
        <v>22.215200000000003</v>
      </c>
    </row>
    <row r="407" spans="24:25" x14ac:dyDescent="0.25">
      <c r="X407" s="21">
        <f t="shared" si="15"/>
        <v>16441</v>
      </c>
      <c r="Y407" s="23">
        <f t="shared" si="14"/>
        <v>22.268213000000003</v>
      </c>
    </row>
    <row r="408" spans="24:25" x14ac:dyDescent="0.25">
      <c r="X408" s="21">
        <f t="shared" si="15"/>
        <v>16482</v>
      </c>
      <c r="Y408" s="23">
        <f t="shared" si="14"/>
        <v>22.321226000000003</v>
      </c>
    </row>
    <row r="409" spans="24:25" x14ac:dyDescent="0.25">
      <c r="X409" s="21">
        <f t="shared" si="15"/>
        <v>16523</v>
      </c>
      <c r="Y409" s="23">
        <f t="shared" si="14"/>
        <v>22.374239000000003</v>
      </c>
    </row>
    <row r="410" spans="24:25" x14ac:dyDescent="0.25">
      <c r="X410" s="21">
        <f t="shared" si="15"/>
        <v>16564</v>
      </c>
      <c r="Y410" s="23">
        <f t="shared" si="14"/>
        <v>22.427252000000003</v>
      </c>
    </row>
    <row r="411" spans="24:25" x14ac:dyDescent="0.25">
      <c r="X411" s="21">
        <f t="shared" si="15"/>
        <v>16605</v>
      </c>
      <c r="Y411" s="23">
        <f t="shared" si="14"/>
        <v>22.480265000000003</v>
      </c>
    </row>
    <row r="412" spans="24:25" x14ac:dyDescent="0.25">
      <c r="X412" s="21">
        <f t="shared" si="15"/>
        <v>16646</v>
      </c>
      <c r="Y412" s="23">
        <f t="shared" si="14"/>
        <v>22.533278000000003</v>
      </c>
    </row>
    <row r="413" spans="24:25" x14ac:dyDescent="0.25">
      <c r="X413" s="21">
        <f t="shared" si="15"/>
        <v>16687</v>
      </c>
      <c r="Y413" s="23">
        <f t="shared" si="14"/>
        <v>22.586291000000003</v>
      </c>
    </row>
    <row r="414" spans="24:25" x14ac:dyDescent="0.25">
      <c r="X414" s="21">
        <f t="shared" si="15"/>
        <v>16728</v>
      </c>
      <c r="Y414" s="23">
        <f t="shared" si="14"/>
        <v>22.639304000000003</v>
      </c>
    </row>
    <row r="415" spans="24:25" x14ac:dyDescent="0.25">
      <c r="X415" s="21">
        <f t="shared" si="15"/>
        <v>16769</v>
      </c>
      <c r="Y415" s="23">
        <f t="shared" si="14"/>
        <v>22.692317000000003</v>
      </c>
    </row>
    <row r="416" spans="24:25" x14ac:dyDescent="0.25">
      <c r="X416" s="21">
        <f t="shared" si="15"/>
        <v>16810</v>
      </c>
      <c r="Y416" s="23">
        <f t="shared" si="14"/>
        <v>22.745330000000003</v>
      </c>
    </row>
    <row r="417" spans="24:25" x14ac:dyDescent="0.25">
      <c r="X417" s="21">
        <f t="shared" si="15"/>
        <v>16851</v>
      </c>
      <c r="Y417" s="23">
        <f t="shared" si="14"/>
        <v>22.798343000000003</v>
      </c>
    </row>
    <row r="418" spans="24:25" x14ac:dyDescent="0.25">
      <c r="X418" s="21">
        <f t="shared" si="15"/>
        <v>16892</v>
      </c>
      <c r="Y418" s="23">
        <f t="shared" si="14"/>
        <v>22.851356000000003</v>
      </c>
    </row>
    <row r="419" spans="24:25" x14ac:dyDescent="0.25">
      <c r="X419" s="21">
        <f t="shared" si="15"/>
        <v>16933</v>
      </c>
      <c r="Y419" s="23">
        <f t="shared" si="14"/>
        <v>22.904369000000003</v>
      </c>
    </row>
    <row r="420" spans="24:25" x14ac:dyDescent="0.25">
      <c r="X420" s="21">
        <f t="shared" si="15"/>
        <v>16974</v>
      </c>
      <c r="Y420" s="23">
        <f t="shared" si="14"/>
        <v>22.957382000000003</v>
      </c>
    </row>
    <row r="421" spans="24:25" x14ac:dyDescent="0.25">
      <c r="X421" s="21">
        <f t="shared" si="15"/>
        <v>17015</v>
      </c>
      <c r="Y421" s="23">
        <f t="shared" si="14"/>
        <v>23.010395000000003</v>
      </c>
    </row>
    <row r="422" spans="24:25" x14ac:dyDescent="0.25">
      <c r="X422" s="21">
        <f t="shared" si="15"/>
        <v>17056</v>
      </c>
      <c r="Y422" s="23">
        <f t="shared" si="14"/>
        <v>23.063408000000003</v>
      </c>
    </row>
    <row r="423" spans="24:25" x14ac:dyDescent="0.25">
      <c r="X423" s="21">
        <f t="shared" si="15"/>
        <v>17097</v>
      </c>
      <c r="Y423" s="23">
        <f t="shared" si="14"/>
        <v>23.116421000000003</v>
      </c>
    </row>
    <row r="424" spans="24:25" x14ac:dyDescent="0.25">
      <c r="X424" s="21">
        <f t="shared" si="15"/>
        <v>17138</v>
      </c>
      <c r="Y424" s="23">
        <f t="shared" si="14"/>
        <v>23.169434000000003</v>
      </c>
    </row>
    <row r="425" spans="24:25" x14ac:dyDescent="0.25">
      <c r="X425" s="21">
        <f t="shared" si="15"/>
        <v>17179</v>
      </c>
      <c r="Y425" s="23">
        <f t="shared" si="14"/>
        <v>23.222447000000003</v>
      </c>
    </row>
    <row r="426" spans="24:25" x14ac:dyDescent="0.25">
      <c r="X426" s="21">
        <f t="shared" si="15"/>
        <v>17220</v>
      </c>
      <c r="Y426" s="23">
        <f t="shared" si="14"/>
        <v>23.275460000000002</v>
      </c>
    </row>
    <row r="427" spans="24:25" x14ac:dyDescent="0.25">
      <c r="X427" s="21">
        <f t="shared" si="15"/>
        <v>17261</v>
      </c>
      <c r="Y427" s="23">
        <f t="shared" si="14"/>
        <v>23.328473000000002</v>
      </c>
    </row>
    <row r="428" spans="24:25" x14ac:dyDescent="0.25">
      <c r="X428" s="21">
        <f t="shared" si="15"/>
        <v>17302</v>
      </c>
      <c r="Y428" s="23">
        <f t="shared" si="14"/>
        <v>23.381486000000002</v>
      </c>
    </row>
    <row r="429" spans="24:25" x14ac:dyDescent="0.25">
      <c r="X429" s="21">
        <f t="shared" si="15"/>
        <v>17343</v>
      </c>
      <c r="Y429" s="23">
        <f t="shared" si="14"/>
        <v>23.434499000000002</v>
      </c>
    </row>
    <row r="430" spans="24:25" x14ac:dyDescent="0.25">
      <c r="X430" s="21">
        <f t="shared" si="15"/>
        <v>17384</v>
      </c>
      <c r="Y430" s="23">
        <f t="shared" si="14"/>
        <v>23.487512000000002</v>
      </c>
    </row>
    <row r="431" spans="24:25" x14ac:dyDescent="0.25">
      <c r="X431" s="21">
        <f t="shared" si="15"/>
        <v>17425</v>
      </c>
      <c r="Y431" s="23">
        <f t="shared" si="14"/>
        <v>23.540525000000002</v>
      </c>
    </row>
    <row r="432" spans="24:25" x14ac:dyDescent="0.25">
      <c r="X432" s="21">
        <f t="shared" si="15"/>
        <v>17466</v>
      </c>
      <c r="Y432" s="23">
        <f t="shared" si="14"/>
        <v>23.593538000000002</v>
      </c>
    </row>
    <row r="433" spans="24:25" x14ac:dyDescent="0.25">
      <c r="X433" s="21">
        <f t="shared" si="15"/>
        <v>17507</v>
      </c>
      <c r="Y433" s="23">
        <f t="shared" si="14"/>
        <v>23.646551000000002</v>
      </c>
    </row>
    <row r="434" spans="24:25" x14ac:dyDescent="0.25">
      <c r="X434" s="21">
        <f t="shared" si="15"/>
        <v>17548</v>
      </c>
      <c r="Y434" s="23">
        <f t="shared" si="14"/>
        <v>23.699564000000002</v>
      </c>
    </row>
    <row r="435" spans="24:25" x14ac:dyDescent="0.25">
      <c r="X435" s="21">
        <f t="shared" si="15"/>
        <v>17589</v>
      </c>
      <c r="Y435" s="23">
        <f t="shared" si="14"/>
        <v>23.752577000000002</v>
      </c>
    </row>
    <row r="436" spans="24:25" x14ac:dyDescent="0.25">
      <c r="X436" s="21">
        <f t="shared" si="15"/>
        <v>17630</v>
      </c>
      <c r="Y436" s="23">
        <f t="shared" si="14"/>
        <v>23.805590000000002</v>
      </c>
    </row>
    <row r="437" spans="24:25" x14ac:dyDescent="0.25">
      <c r="X437" s="21">
        <f t="shared" si="15"/>
        <v>17671</v>
      </c>
      <c r="Y437" s="23">
        <f t="shared" si="14"/>
        <v>23.858603000000002</v>
      </c>
    </row>
    <row r="438" spans="24:25" x14ac:dyDescent="0.25">
      <c r="X438" s="21">
        <f t="shared" si="15"/>
        <v>17712</v>
      </c>
      <c r="Y438" s="23">
        <f t="shared" si="14"/>
        <v>23.911616000000002</v>
      </c>
    </row>
    <row r="439" spans="24:25" x14ac:dyDescent="0.25">
      <c r="X439" s="21">
        <f t="shared" si="15"/>
        <v>17753</v>
      </c>
      <c r="Y439" s="23">
        <f t="shared" si="14"/>
        <v>23.964629000000002</v>
      </c>
    </row>
    <row r="440" spans="24:25" x14ac:dyDescent="0.25">
      <c r="X440" s="21">
        <f t="shared" si="15"/>
        <v>17794</v>
      </c>
      <c r="Y440" s="23">
        <f t="shared" si="14"/>
        <v>24.017642000000002</v>
      </c>
    </row>
    <row r="441" spans="24:25" x14ac:dyDescent="0.25">
      <c r="X441" s="21">
        <f t="shared" si="15"/>
        <v>17835</v>
      </c>
      <c r="Y441" s="23">
        <f t="shared" si="14"/>
        <v>24.070655000000002</v>
      </c>
    </row>
    <row r="442" spans="24:25" x14ac:dyDescent="0.25">
      <c r="X442" s="21">
        <f t="shared" si="15"/>
        <v>17876</v>
      </c>
      <c r="Y442" s="23">
        <f t="shared" si="14"/>
        <v>24.123668000000002</v>
      </c>
    </row>
    <row r="443" spans="24:25" x14ac:dyDescent="0.25">
      <c r="X443" s="21">
        <f t="shared" si="15"/>
        <v>17917</v>
      </c>
      <c r="Y443" s="23">
        <f t="shared" si="14"/>
        <v>24.176681000000002</v>
      </c>
    </row>
    <row r="444" spans="24:25" x14ac:dyDescent="0.25">
      <c r="X444" s="21">
        <f t="shared" si="15"/>
        <v>17958</v>
      </c>
      <c r="Y444" s="23">
        <f t="shared" si="14"/>
        <v>24.229694000000002</v>
      </c>
    </row>
    <row r="445" spans="24:25" x14ac:dyDescent="0.25">
      <c r="X445" s="21">
        <f t="shared" si="15"/>
        <v>17999</v>
      </c>
      <c r="Y445" s="23">
        <f t="shared" si="14"/>
        <v>24.282707000000002</v>
      </c>
    </row>
    <row r="446" spans="24:25" x14ac:dyDescent="0.25">
      <c r="X446" s="21">
        <f t="shared" si="15"/>
        <v>18040</v>
      </c>
      <c r="Y446" s="23">
        <f t="shared" si="14"/>
        <v>24.335720000000002</v>
      </c>
    </row>
    <row r="447" spans="24:25" x14ac:dyDescent="0.25">
      <c r="X447" s="21">
        <f t="shared" si="15"/>
        <v>18081</v>
      </c>
      <c r="Y447" s="23">
        <f t="shared" si="14"/>
        <v>24.388733000000002</v>
      </c>
    </row>
    <row r="448" spans="24:25" x14ac:dyDescent="0.25">
      <c r="X448" s="21">
        <f t="shared" si="15"/>
        <v>18122</v>
      </c>
      <c r="Y448" s="23">
        <f t="shared" si="14"/>
        <v>24.441746000000002</v>
      </c>
    </row>
    <row r="449" spans="24:25" x14ac:dyDescent="0.25">
      <c r="X449" s="21">
        <f t="shared" si="15"/>
        <v>18163</v>
      </c>
      <c r="Y449" s="23">
        <f t="shared" si="14"/>
        <v>24.494759000000002</v>
      </c>
    </row>
    <row r="450" spans="24:25" x14ac:dyDescent="0.25">
      <c r="X450" s="21">
        <f t="shared" si="15"/>
        <v>18204</v>
      </c>
      <c r="Y450" s="23">
        <f t="shared" si="14"/>
        <v>24.547772000000002</v>
      </c>
    </row>
    <row r="451" spans="24:25" x14ac:dyDescent="0.25">
      <c r="X451" s="21">
        <f t="shared" si="15"/>
        <v>18245</v>
      </c>
      <c r="Y451" s="23">
        <f t="shared" si="14"/>
        <v>24.600785000000002</v>
      </c>
    </row>
    <row r="452" spans="24:25" x14ac:dyDescent="0.25">
      <c r="X452" s="21">
        <f t="shared" si="15"/>
        <v>18286</v>
      </c>
      <c r="Y452" s="23">
        <f t="shared" si="14"/>
        <v>24.653798000000002</v>
      </c>
    </row>
    <row r="453" spans="24:25" x14ac:dyDescent="0.25">
      <c r="X453" s="21">
        <f t="shared" si="15"/>
        <v>18327</v>
      </c>
      <c r="Y453" s="23">
        <f t="shared" si="14"/>
        <v>24.706811000000002</v>
      </c>
    </row>
    <row r="454" spans="24:25" x14ac:dyDescent="0.25">
      <c r="X454" s="21">
        <f t="shared" si="15"/>
        <v>18368</v>
      </c>
      <c r="Y454" s="23">
        <f t="shared" ref="Y454:Y506" si="16">IF($K$24&gt;0,IF(X454&lt;$K$21,$K$20*X454,IF(X454&lt;$K$24,($K$22*X454)+$K$23,($K$25*X454)+$K$26)),IF(X454&lt;$K$21,$K$20*X454,($K$22*X454)+$K$23))</f>
        <v>24.759824000000002</v>
      </c>
    </row>
    <row r="455" spans="24:25" x14ac:dyDescent="0.25">
      <c r="X455" s="21">
        <f t="shared" ref="X455:X506" si="17">X454+$AC$5</f>
        <v>18409</v>
      </c>
      <c r="Y455" s="23">
        <f t="shared" si="16"/>
        <v>24.812837000000002</v>
      </c>
    </row>
    <row r="456" spans="24:25" x14ac:dyDescent="0.25">
      <c r="X456" s="21">
        <f t="shared" si="17"/>
        <v>18450</v>
      </c>
      <c r="Y456" s="23">
        <f t="shared" si="16"/>
        <v>24.865850000000002</v>
      </c>
    </row>
    <row r="457" spans="24:25" x14ac:dyDescent="0.25">
      <c r="X457" s="21">
        <f t="shared" si="17"/>
        <v>18491</v>
      </c>
      <c r="Y457" s="23">
        <f t="shared" si="16"/>
        <v>24.918863000000002</v>
      </c>
    </row>
    <row r="458" spans="24:25" x14ac:dyDescent="0.25">
      <c r="X458" s="21">
        <f t="shared" si="17"/>
        <v>18532</v>
      </c>
      <c r="Y458" s="23">
        <f t="shared" si="16"/>
        <v>24.971876000000002</v>
      </c>
    </row>
    <row r="459" spans="24:25" x14ac:dyDescent="0.25">
      <c r="X459" s="21">
        <f t="shared" si="17"/>
        <v>18573</v>
      </c>
      <c r="Y459" s="23">
        <f t="shared" si="16"/>
        <v>25.024889000000002</v>
      </c>
    </row>
    <row r="460" spans="24:25" x14ac:dyDescent="0.25">
      <c r="X460" s="21">
        <f t="shared" si="17"/>
        <v>18614</v>
      </c>
      <c r="Y460" s="23">
        <f t="shared" si="16"/>
        <v>25.077902000000002</v>
      </c>
    </row>
    <row r="461" spans="24:25" x14ac:dyDescent="0.25">
      <c r="X461" s="21">
        <f t="shared" si="17"/>
        <v>18655</v>
      </c>
      <c r="Y461" s="23">
        <f t="shared" si="16"/>
        <v>25.130915000000002</v>
      </c>
    </row>
    <row r="462" spans="24:25" x14ac:dyDescent="0.25">
      <c r="X462" s="21">
        <f t="shared" si="17"/>
        <v>18696</v>
      </c>
      <c r="Y462" s="23">
        <f t="shared" si="16"/>
        <v>25.183928000000002</v>
      </c>
    </row>
    <row r="463" spans="24:25" x14ac:dyDescent="0.25">
      <c r="X463" s="21">
        <f t="shared" si="17"/>
        <v>18737</v>
      </c>
      <c r="Y463" s="23">
        <f t="shared" si="16"/>
        <v>25.236941000000002</v>
      </c>
    </row>
    <row r="464" spans="24:25" x14ac:dyDescent="0.25">
      <c r="X464" s="21">
        <f t="shared" si="17"/>
        <v>18778</v>
      </c>
      <c r="Y464" s="23">
        <f t="shared" si="16"/>
        <v>25.289954000000002</v>
      </c>
    </row>
    <row r="465" spans="24:25" x14ac:dyDescent="0.25">
      <c r="X465" s="21">
        <f t="shared" si="17"/>
        <v>18819</v>
      </c>
      <c r="Y465" s="23">
        <f t="shared" si="16"/>
        <v>25.342967000000005</v>
      </c>
    </row>
    <row r="466" spans="24:25" x14ac:dyDescent="0.25">
      <c r="X466" s="21">
        <f t="shared" si="17"/>
        <v>18860</v>
      </c>
      <c r="Y466" s="23">
        <f t="shared" si="16"/>
        <v>25.395980000000005</v>
      </c>
    </row>
    <row r="467" spans="24:25" x14ac:dyDescent="0.25">
      <c r="X467" s="21">
        <f t="shared" si="17"/>
        <v>18901</v>
      </c>
      <c r="Y467" s="23">
        <f t="shared" si="16"/>
        <v>25.448993000000005</v>
      </c>
    </row>
    <row r="468" spans="24:25" x14ac:dyDescent="0.25">
      <c r="X468" s="21">
        <f t="shared" si="17"/>
        <v>18942</v>
      </c>
      <c r="Y468" s="23">
        <f t="shared" si="16"/>
        <v>25.502006000000005</v>
      </c>
    </row>
    <row r="469" spans="24:25" x14ac:dyDescent="0.25">
      <c r="X469" s="21">
        <f t="shared" si="17"/>
        <v>18983</v>
      </c>
      <c r="Y469" s="23">
        <f t="shared" si="16"/>
        <v>25.555019000000005</v>
      </c>
    </row>
    <row r="470" spans="24:25" x14ac:dyDescent="0.25">
      <c r="X470" s="21">
        <f t="shared" si="17"/>
        <v>19024</v>
      </c>
      <c r="Y470" s="23">
        <f t="shared" si="16"/>
        <v>25.608032000000005</v>
      </c>
    </row>
    <row r="471" spans="24:25" x14ac:dyDescent="0.25">
      <c r="X471" s="21">
        <f t="shared" si="17"/>
        <v>19065</v>
      </c>
      <c r="Y471" s="23">
        <f t="shared" si="16"/>
        <v>25.661045000000005</v>
      </c>
    </row>
    <row r="472" spans="24:25" x14ac:dyDescent="0.25">
      <c r="X472" s="21">
        <f t="shared" si="17"/>
        <v>19106</v>
      </c>
      <c r="Y472" s="23">
        <f t="shared" si="16"/>
        <v>25.714058000000005</v>
      </c>
    </row>
    <row r="473" spans="24:25" x14ac:dyDescent="0.25">
      <c r="X473" s="21">
        <f t="shared" si="17"/>
        <v>19147</v>
      </c>
      <c r="Y473" s="23">
        <f t="shared" si="16"/>
        <v>25.767071000000005</v>
      </c>
    </row>
    <row r="474" spans="24:25" x14ac:dyDescent="0.25">
      <c r="X474" s="21">
        <f t="shared" si="17"/>
        <v>19188</v>
      </c>
      <c r="Y474" s="23">
        <f t="shared" si="16"/>
        <v>25.820084000000005</v>
      </c>
    </row>
    <row r="475" spans="24:25" x14ac:dyDescent="0.25">
      <c r="X475" s="21">
        <f t="shared" si="17"/>
        <v>19229</v>
      </c>
      <c r="Y475" s="23">
        <f t="shared" si="16"/>
        <v>25.873097000000005</v>
      </c>
    </row>
    <row r="476" spans="24:25" x14ac:dyDescent="0.25">
      <c r="X476" s="21">
        <f t="shared" si="17"/>
        <v>19270</v>
      </c>
      <c r="Y476" s="23">
        <f t="shared" si="16"/>
        <v>25.926110000000005</v>
      </c>
    </row>
    <row r="477" spans="24:25" x14ac:dyDescent="0.25">
      <c r="X477" s="21">
        <f t="shared" si="17"/>
        <v>19311</v>
      </c>
      <c r="Y477" s="23">
        <f t="shared" si="16"/>
        <v>25.979123000000005</v>
      </c>
    </row>
    <row r="478" spans="24:25" x14ac:dyDescent="0.25">
      <c r="X478" s="21">
        <f t="shared" si="17"/>
        <v>19352</v>
      </c>
      <c r="Y478" s="23">
        <f t="shared" si="16"/>
        <v>26.032136000000005</v>
      </c>
    </row>
    <row r="479" spans="24:25" x14ac:dyDescent="0.25">
      <c r="X479" s="21">
        <f t="shared" si="17"/>
        <v>19393</v>
      </c>
      <c r="Y479" s="23">
        <f t="shared" si="16"/>
        <v>26.085149000000005</v>
      </c>
    </row>
    <row r="480" spans="24:25" x14ac:dyDescent="0.25">
      <c r="X480" s="21">
        <f t="shared" si="17"/>
        <v>19434</v>
      </c>
      <c r="Y480" s="23">
        <f t="shared" si="16"/>
        <v>26.138162000000005</v>
      </c>
    </row>
    <row r="481" spans="24:25" x14ac:dyDescent="0.25">
      <c r="X481" s="21">
        <f t="shared" si="17"/>
        <v>19475</v>
      </c>
      <c r="Y481" s="23">
        <f t="shared" si="16"/>
        <v>26.191175000000005</v>
      </c>
    </row>
    <row r="482" spans="24:25" x14ac:dyDescent="0.25">
      <c r="X482" s="21">
        <f t="shared" si="17"/>
        <v>19516</v>
      </c>
      <c r="Y482" s="23">
        <f t="shared" si="16"/>
        <v>26.244188000000005</v>
      </c>
    </row>
    <row r="483" spans="24:25" x14ac:dyDescent="0.25">
      <c r="X483" s="21">
        <f t="shared" si="17"/>
        <v>19557</v>
      </c>
      <c r="Y483" s="23">
        <f t="shared" si="16"/>
        <v>26.297201000000005</v>
      </c>
    </row>
    <row r="484" spans="24:25" x14ac:dyDescent="0.25">
      <c r="X484" s="21">
        <f t="shared" si="17"/>
        <v>19598</v>
      </c>
      <c r="Y484" s="23">
        <f t="shared" si="16"/>
        <v>26.350214000000005</v>
      </c>
    </row>
    <row r="485" spans="24:25" x14ac:dyDescent="0.25">
      <c r="X485" s="21">
        <f t="shared" si="17"/>
        <v>19639</v>
      </c>
      <c r="Y485" s="23">
        <f t="shared" si="16"/>
        <v>26.403227000000005</v>
      </c>
    </row>
    <row r="486" spans="24:25" x14ac:dyDescent="0.25">
      <c r="X486" s="21">
        <f t="shared" si="17"/>
        <v>19680</v>
      </c>
      <c r="Y486" s="23">
        <f t="shared" si="16"/>
        <v>26.456240000000005</v>
      </c>
    </row>
    <row r="487" spans="24:25" x14ac:dyDescent="0.25">
      <c r="X487" s="21">
        <f t="shared" si="17"/>
        <v>19721</v>
      </c>
      <c r="Y487" s="23">
        <f t="shared" si="16"/>
        <v>26.509253000000005</v>
      </c>
    </row>
    <row r="488" spans="24:25" x14ac:dyDescent="0.25">
      <c r="X488" s="21">
        <f t="shared" si="17"/>
        <v>19762</v>
      </c>
      <c r="Y488" s="23">
        <f t="shared" si="16"/>
        <v>26.562266000000005</v>
      </c>
    </row>
    <row r="489" spans="24:25" x14ac:dyDescent="0.25">
      <c r="X489" s="21">
        <f t="shared" si="17"/>
        <v>19803</v>
      </c>
      <c r="Y489" s="23">
        <f t="shared" si="16"/>
        <v>26.615279000000005</v>
      </c>
    </row>
    <row r="490" spans="24:25" x14ac:dyDescent="0.25">
      <c r="X490" s="21">
        <f t="shared" si="17"/>
        <v>19844</v>
      </c>
      <c r="Y490" s="23">
        <f t="shared" si="16"/>
        <v>26.668292000000005</v>
      </c>
    </row>
    <row r="491" spans="24:25" x14ac:dyDescent="0.25">
      <c r="X491" s="21">
        <f t="shared" si="17"/>
        <v>19885</v>
      </c>
      <c r="Y491" s="23">
        <f t="shared" si="16"/>
        <v>26.721305000000005</v>
      </c>
    </row>
    <row r="492" spans="24:25" x14ac:dyDescent="0.25">
      <c r="X492" s="21">
        <f t="shared" si="17"/>
        <v>19926</v>
      </c>
      <c r="Y492" s="23">
        <f t="shared" si="16"/>
        <v>26.774318000000005</v>
      </c>
    </row>
    <row r="493" spans="24:25" x14ac:dyDescent="0.25">
      <c r="X493" s="21">
        <f t="shared" si="17"/>
        <v>19967</v>
      </c>
      <c r="Y493" s="23">
        <f t="shared" si="16"/>
        <v>26.827331000000004</v>
      </c>
    </row>
    <row r="494" spans="24:25" x14ac:dyDescent="0.25">
      <c r="X494" s="21">
        <f t="shared" si="17"/>
        <v>20008</v>
      </c>
      <c r="Y494" s="23">
        <f t="shared" si="16"/>
        <v>26.880344000000004</v>
      </c>
    </row>
    <row r="495" spans="24:25" x14ac:dyDescent="0.25">
      <c r="X495" s="21">
        <f t="shared" si="17"/>
        <v>20049</v>
      </c>
      <c r="Y495" s="23">
        <f t="shared" si="16"/>
        <v>26.933357000000004</v>
      </c>
    </row>
    <row r="496" spans="24:25" x14ac:dyDescent="0.25">
      <c r="X496" s="21">
        <f t="shared" si="17"/>
        <v>20090</v>
      </c>
      <c r="Y496" s="23">
        <f t="shared" si="16"/>
        <v>26.986370000000004</v>
      </c>
    </row>
    <row r="497" spans="24:25" x14ac:dyDescent="0.25">
      <c r="X497" s="21">
        <f t="shared" si="17"/>
        <v>20131</v>
      </c>
      <c r="Y497" s="23">
        <f t="shared" si="16"/>
        <v>27.039383000000004</v>
      </c>
    </row>
    <row r="498" spans="24:25" x14ac:dyDescent="0.25">
      <c r="X498" s="21">
        <f t="shared" si="17"/>
        <v>20172</v>
      </c>
      <c r="Y498" s="23">
        <f t="shared" si="16"/>
        <v>27.092396000000004</v>
      </c>
    </row>
    <row r="499" spans="24:25" x14ac:dyDescent="0.25">
      <c r="X499" s="21">
        <f t="shared" si="17"/>
        <v>20213</v>
      </c>
      <c r="Y499" s="23">
        <f t="shared" si="16"/>
        <v>27.145409000000004</v>
      </c>
    </row>
    <row r="500" spans="24:25" x14ac:dyDescent="0.25">
      <c r="X500" s="21">
        <f t="shared" si="17"/>
        <v>20254</v>
      </c>
      <c r="Y500" s="23">
        <f t="shared" si="16"/>
        <v>27.198422000000004</v>
      </c>
    </row>
    <row r="501" spans="24:25" x14ac:dyDescent="0.25">
      <c r="X501" s="21">
        <f t="shared" si="17"/>
        <v>20295</v>
      </c>
      <c r="Y501" s="23">
        <f t="shared" si="16"/>
        <v>27.251435000000004</v>
      </c>
    </row>
    <row r="502" spans="24:25" x14ac:dyDescent="0.25">
      <c r="X502" s="21">
        <f t="shared" si="17"/>
        <v>20336</v>
      </c>
      <c r="Y502" s="23">
        <f t="shared" si="16"/>
        <v>27.304448000000004</v>
      </c>
    </row>
    <row r="503" spans="24:25" x14ac:dyDescent="0.25">
      <c r="X503" s="21">
        <f t="shared" si="17"/>
        <v>20377</v>
      </c>
      <c r="Y503" s="23">
        <f t="shared" si="16"/>
        <v>27.357461000000004</v>
      </c>
    </row>
    <row r="504" spans="24:25" x14ac:dyDescent="0.25">
      <c r="X504" s="21">
        <f t="shared" si="17"/>
        <v>20418</v>
      </c>
      <c r="Y504" s="23">
        <f t="shared" si="16"/>
        <v>27.410474000000004</v>
      </c>
    </row>
    <row r="505" spans="24:25" x14ac:dyDescent="0.25">
      <c r="X505" s="21">
        <f t="shared" si="17"/>
        <v>20459</v>
      </c>
      <c r="Y505" s="23">
        <f t="shared" si="16"/>
        <v>27.463487000000004</v>
      </c>
    </row>
    <row r="506" spans="24:25" ht="16.5" thickBot="1" x14ac:dyDescent="0.3">
      <c r="X506" s="22">
        <f t="shared" si="17"/>
        <v>20500</v>
      </c>
      <c r="Y506" s="23">
        <f t="shared" si="16"/>
        <v>27.516500000000004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0F00-000000000000}"/>
  </hyperlinks>
  <pageMargins left="0.7" right="0.7" top="0.75" bottom="0.75" header="0.3" footer="0.3"/>
  <pageSetup scale="57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249977111117893"/>
    <pageSetUpPr fitToPage="1"/>
  </sheetPr>
  <dimension ref="A1:AC506"/>
  <sheetViews>
    <sheetView zoomScale="80" zoomScaleNormal="80" workbookViewId="0">
      <selection activeCell="J7" sqref="J7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36</v>
      </c>
      <c r="K2" s="160" t="str">
        <f>VLOOKUP(J2,'Calcul financement'!B5:F100,2,FALSE)</f>
        <v>Techniques de laboratoire</v>
      </c>
      <c r="L2" s="160"/>
      <c r="M2" s="160"/>
      <c r="N2" s="161"/>
    </row>
    <row r="4" spans="9:29" ht="16.5" thickBot="1" x14ac:dyDescent="0.3">
      <c r="J4" s="16">
        <f>MAX(IF(K24=0,IF(K21=0,1000,K21*4),K24*2),K9:K15)</f>
        <v>1760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4.14384</v>
      </c>
      <c r="K5" s="164" t="str">
        <f>CONCATENATE("ÉTC seront financés par les ",J4," PES ","du programme ",LEFT(J2,6))</f>
        <v>ÉTC seront financés par les 1760 PES du programme 210.A0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4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4</v>
      </c>
      <c r="Y7" s="23">
        <f t="shared" si="0"/>
        <v>6.1799999999999997E-3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8</v>
      </c>
      <c r="Y8" s="23">
        <f t="shared" si="0"/>
        <v>1.2359999999999999E-2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1431</v>
      </c>
      <c r="L9" s="53">
        <f>IF(K9&gt;0,IF($K$24&gt;0,IF(K9&lt;$K$21,$K$20*K9,IF(K9&lt;$K$24,($K$22*K9)+$K$23,($K$25*K9)+$K$26)),IF(K9&lt;$K$21,$K$20*K9,($K$22*K9)+$K$23)),"")</f>
        <v>3.6720540000000002</v>
      </c>
      <c r="M9" s="54">
        <f>IF(K9&gt;0,L9/K9*1000,"")</f>
        <v>2.5660754716981136</v>
      </c>
      <c r="X9" s="21">
        <f t="shared" si="1"/>
        <v>12</v>
      </c>
      <c r="Y9" s="23">
        <f t="shared" si="0"/>
        <v>1.8540000000000001E-2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1478</v>
      </c>
      <c r="L10" s="53">
        <f t="shared" ref="L10:L15" si="2">IF(K10&gt;0,IF($K$24&gt;0,IF(K10&lt;$K$21,$K$20*K10,IF(K10&lt;$K$24,($K$22*K10)+$K$23,($K$25*K10)+$K$26)),IF(K10&lt;$K$21,$K$20*K10,($K$22*K10)+$K$23)),"")</f>
        <v>3.739452</v>
      </c>
      <c r="M10" s="54">
        <f t="shared" ref="M10:M15" si="3">IF(K10&gt;0,L10/K10*1000,"")</f>
        <v>2.5300757780784844</v>
      </c>
      <c r="X10" s="21">
        <f t="shared" si="1"/>
        <v>16</v>
      </c>
      <c r="Y10" s="23">
        <f t="shared" si="0"/>
        <v>2.4719999999999999E-2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1506</v>
      </c>
      <c r="L11" s="53">
        <f t="shared" si="2"/>
        <v>3.779604</v>
      </c>
      <c r="M11" s="54">
        <f t="shared" si="3"/>
        <v>2.5096972111553781</v>
      </c>
      <c r="X11" s="21">
        <f t="shared" si="1"/>
        <v>20</v>
      </c>
      <c r="Y11" s="23">
        <f t="shared" si="0"/>
        <v>3.0899999999999997E-2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1409</v>
      </c>
      <c r="L12" s="53">
        <f t="shared" si="2"/>
        <v>3.6405060000000002</v>
      </c>
      <c r="M12" s="54">
        <f t="shared" si="3"/>
        <v>2.5837515968772182</v>
      </c>
      <c r="X12" s="21">
        <f t="shared" si="1"/>
        <v>24</v>
      </c>
      <c r="Y12" s="23">
        <f t="shared" si="0"/>
        <v>3.7080000000000002E-2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28</v>
      </c>
      <c r="Y13" s="23">
        <f t="shared" si="0"/>
        <v>4.326E-2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32</v>
      </c>
      <c r="Y14" s="23">
        <f t="shared" si="0"/>
        <v>4.9439999999999998E-2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36</v>
      </c>
      <c r="Y15" s="23">
        <f t="shared" si="0"/>
        <v>5.5619999999999996E-2</v>
      </c>
    </row>
    <row r="16" spans="9:29" x14ac:dyDescent="0.25">
      <c r="K16" s="10"/>
      <c r="L16" s="10"/>
      <c r="X16" s="21">
        <f t="shared" si="1"/>
        <v>40</v>
      </c>
      <c r="Y16" s="23">
        <f t="shared" si="0"/>
        <v>6.1799999999999994E-2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44</v>
      </c>
      <c r="Y17" s="23">
        <f t="shared" si="0"/>
        <v>6.7979999999999999E-2</v>
      </c>
    </row>
    <row r="18" spans="1:25" x14ac:dyDescent="0.25">
      <c r="X18" s="21">
        <f t="shared" si="1"/>
        <v>48</v>
      </c>
      <c r="Y18" s="23">
        <f t="shared" si="0"/>
        <v>7.4160000000000004E-2</v>
      </c>
    </row>
    <row r="19" spans="1:25" x14ac:dyDescent="0.25">
      <c r="X19" s="21">
        <f t="shared" si="1"/>
        <v>52</v>
      </c>
      <c r="Y19" s="23">
        <f t="shared" si="0"/>
        <v>8.0339999999999995E-2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56</v>
      </c>
      <c r="Y20" s="23">
        <f t="shared" si="0"/>
        <v>8.652E-2</v>
      </c>
    </row>
    <row r="21" spans="1:25" x14ac:dyDescent="0.25">
      <c r="J21" s="2" t="s">
        <v>123</v>
      </c>
      <c r="K21" s="18">
        <f>VLOOKUP($J$2,Tableau_fin[],8,FALSE)</f>
        <v>440</v>
      </c>
      <c r="X21" s="21">
        <f t="shared" si="1"/>
        <v>60</v>
      </c>
      <c r="Y21" s="23">
        <f t="shared" si="0"/>
        <v>9.2699999999999991E-2</v>
      </c>
    </row>
    <row r="22" spans="1:25" x14ac:dyDescent="0.25">
      <c r="J22" s="26" t="s">
        <v>119</v>
      </c>
      <c r="K22" s="18">
        <f>VLOOKUP($J$2,Tableau_fin[],9,FALSE)</f>
        <v>1.4339999999999999E-3</v>
      </c>
      <c r="X22" s="21">
        <f t="shared" si="1"/>
        <v>64</v>
      </c>
      <c r="Y22" s="23">
        <f t="shared" si="0"/>
        <v>9.8879999999999996E-2</v>
      </c>
    </row>
    <row r="23" spans="1:25" x14ac:dyDescent="0.25">
      <c r="J23" s="26" t="s">
        <v>120</v>
      </c>
      <c r="K23" s="18">
        <f>VLOOKUP($J$2,Tableau_fin[],10,FALSE)</f>
        <v>1.62</v>
      </c>
      <c r="X23" s="21">
        <f t="shared" si="1"/>
        <v>68</v>
      </c>
      <c r="Y23" s="23">
        <f t="shared" si="0"/>
        <v>0.10506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72</v>
      </c>
      <c r="Y24" s="23">
        <f t="shared" si="0"/>
        <v>0.11123999999999999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76</v>
      </c>
      <c r="Y25" s="23">
        <f t="shared" si="0"/>
        <v>0.11742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80</v>
      </c>
      <c r="Y26" s="23">
        <f t="shared" si="0"/>
        <v>0.12359999999999999</v>
      </c>
    </row>
    <row r="27" spans="1:25" x14ac:dyDescent="0.25">
      <c r="X27" s="21">
        <f t="shared" si="1"/>
        <v>84</v>
      </c>
      <c r="Y27" s="23">
        <f t="shared" si="0"/>
        <v>0.12978000000000001</v>
      </c>
    </row>
    <row r="28" spans="1:25" x14ac:dyDescent="0.25">
      <c r="X28" s="21">
        <f t="shared" si="1"/>
        <v>88</v>
      </c>
      <c r="Y28" s="23">
        <f t="shared" si="0"/>
        <v>0.13596</v>
      </c>
    </row>
    <row r="29" spans="1:25" x14ac:dyDescent="0.25">
      <c r="X29" s="21">
        <f t="shared" si="1"/>
        <v>92</v>
      </c>
      <c r="Y29" s="23">
        <f t="shared" si="0"/>
        <v>0.14213999999999999</v>
      </c>
    </row>
    <row r="30" spans="1:25" x14ac:dyDescent="0.25">
      <c r="X30" s="21">
        <f t="shared" si="1"/>
        <v>96</v>
      </c>
      <c r="Y30" s="23">
        <f t="shared" si="0"/>
        <v>0.14832000000000001</v>
      </c>
    </row>
    <row r="31" spans="1:25" x14ac:dyDescent="0.25">
      <c r="A31" s="29"/>
      <c r="B31" s="10"/>
      <c r="C31" s="10"/>
      <c r="X31" s="21">
        <f t="shared" si="1"/>
        <v>100</v>
      </c>
      <c r="Y31" s="23">
        <f t="shared" si="0"/>
        <v>0.1545</v>
      </c>
    </row>
    <row r="32" spans="1:25" x14ac:dyDescent="0.25">
      <c r="B32" s="10"/>
      <c r="C32" s="10"/>
      <c r="X32" s="21">
        <f t="shared" si="1"/>
        <v>104</v>
      </c>
      <c r="Y32" s="23">
        <f t="shared" si="0"/>
        <v>0.16067999999999999</v>
      </c>
    </row>
    <row r="33" spans="2:25" x14ac:dyDescent="0.25">
      <c r="B33" s="10"/>
      <c r="C33" s="10"/>
      <c r="X33" s="21">
        <f t="shared" si="1"/>
        <v>108</v>
      </c>
      <c r="Y33" s="23">
        <f t="shared" si="0"/>
        <v>0.16685999999999998</v>
      </c>
    </row>
    <row r="34" spans="2:25" x14ac:dyDescent="0.25">
      <c r="X34" s="21">
        <f t="shared" si="1"/>
        <v>112</v>
      </c>
      <c r="Y34" s="23">
        <f t="shared" si="0"/>
        <v>0.17304</v>
      </c>
    </row>
    <row r="35" spans="2:25" x14ac:dyDescent="0.25">
      <c r="X35" s="21">
        <f t="shared" si="1"/>
        <v>116</v>
      </c>
      <c r="Y35" s="23">
        <f t="shared" si="0"/>
        <v>0.17921999999999999</v>
      </c>
    </row>
    <row r="36" spans="2:25" x14ac:dyDescent="0.25">
      <c r="X36" s="21">
        <f t="shared" si="1"/>
        <v>120</v>
      </c>
      <c r="Y36" s="23">
        <f t="shared" si="0"/>
        <v>0.18539999999999998</v>
      </c>
    </row>
    <row r="37" spans="2:25" x14ac:dyDescent="0.25">
      <c r="X37" s="21">
        <f t="shared" si="1"/>
        <v>124</v>
      </c>
      <c r="Y37" s="23">
        <f t="shared" si="0"/>
        <v>0.19158</v>
      </c>
    </row>
    <row r="38" spans="2:25" x14ac:dyDescent="0.25">
      <c r="X38" s="21">
        <f t="shared" si="1"/>
        <v>128</v>
      </c>
      <c r="Y38" s="23">
        <f t="shared" si="0"/>
        <v>0.19775999999999999</v>
      </c>
    </row>
    <row r="39" spans="2:25" x14ac:dyDescent="0.25">
      <c r="X39" s="21">
        <f t="shared" si="1"/>
        <v>132</v>
      </c>
      <c r="Y39" s="23">
        <f t="shared" si="0"/>
        <v>0.20393999999999998</v>
      </c>
    </row>
    <row r="40" spans="2:25" x14ac:dyDescent="0.25">
      <c r="X40" s="21">
        <f t="shared" si="1"/>
        <v>136</v>
      </c>
      <c r="Y40" s="23">
        <f t="shared" si="0"/>
        <v>0.21012</v>
      </c>
    </row>
    <row r="41" spans="2:25" x14ac:dyDescent="0.25">
      <c r="X41" s="21">
        <f t="shared" si="1"/>
        <v>140</v>
      </c>
      <c r="Y41" s="23">
        <f t="shared" si="0"/>
        <v>0.21629999999999999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144</v>
      </c>
      <c r="Y42" s="23">
        <f t="shared" si="0"/>
        <v>0.22247999999999998</v>
      </c>
    </row>
    <row r="43" spans="2:25" x14ac:dyDescent="0.25">
      <c r="X43" s="21">
        <f t="shared" si="1"/>
        <v>148</v>
      </c>
      <c r="Y43" s="23">
        <f t="shared" si="0"/>
        <v>0.22866</v>
      </c>
    </row>
    <row r="44" spans="2:25" x14ac:dyDescent="0.25">
      <c r="X44" s="21">
        <f t="shared" si="1"/>
        <v>152</v>
      </c>
      <c r="Y44" s="23">
        <f t="shared" si="0"/>
        <v>0.23483999999999999</v>
      </c>
    </row>
    <row r="45" spans="2:25" x14ac:dyDescent="0.25">
      <c r="X45" s="21">
        <f t="shared" si="1"/>
        <v>156</v>
      </c>
      <c r="Y45" s="23">
        <f t="shared" si="0"/>
        <v>0.24101999999999998</v>
      </c>
    </row>
    <row r="46" spans="2:25" x14ac:dyDescent="0.25">
      <c r="X46" s="21">
        <f t="shared" si="1"/>
        <v>160</v>
      </c>
      <c r="Y46" s="23">
        <f t="shared" si="0"/>
        <v>0.24719999999999998</v>
      </c>
    </row>
    <row r="47" spans="2:25" x14ac:dyDescent="0.25">
      <c r="X47" s="21">
        <f t="shared" si="1"/>
        <v>164</v>
      </c>
      <c r="Y47" s="23">
        <f t="shared" si="0"/>
        <v>0.25337999999999999</v>
      </c>
    </row>
    <row r="48" spans="2:25" x14ac:dyDescent="0.25">
      <c r="X48" s="21">
        <f t="shared" si="1"/>
        <v>168</v>
      </c>
      <c r="Y48" s="23">
        <f t="shared" si="0"/>
        <v>0.25956000000000001</v>
      </c>
    </row>
    <row r="49" spans="24:25" x14ac:dyDescent="0.25">
      <c r="X49" s="21">
        <f t="shared" si="1"/>
        <v>172</v>
      </c>
      <c r="Y49" s="23">
        <f t="shared" si="0"/>
        <v>0.26573999999999998</v>
      </c>
    </row>
    <row r="50" spans="24:25" x14ac:dyDescent="0.25">
      <c r="X50" s="21">
        <f t="shared" si="1"/>
        <v>176</v>
      </c>
      <c r="Y50" s="23">
        <f t="shared" si="0"/>
        <v>0.27192</v>
      </c>
    </row>
    <row r="51" spans="24:25" x14ac:dyDescent="0.25">
      <c r="X51" s="21">
        <f t="shared" si="1"/>
        <v>180</v>
      </c>
      <c r="Y51" s="23">
        <f t="shared" si="0"/>
        <v>0.27810000000000001</v>
      </c>
    </row>
    <row r="52" spans="24:25" x14ac:dyDescent="0.25">
      <c r="X52" s="21">
        <f t="shared" si="1"/>
        <v>184</v>
      </c>
      <c r="Y52" s="23">
        <f t="shared" si="0"/>
        <v>0.28427999999999998</v>
      </c>
    </row>
    <row r="53" spans="24:25" x14ac:dyDescent="0.25">
      <c r="X53" s="21">
        <f t="shared" si="1"/>
        <v>188</v>
      </c>
      <c r="Y53" s="23">
        <f t="shared" si="0"/>
        <v>0.29046</v>
      </c>
    </row>
    <row r="54" spans="24:25" x14ac:dyDescent="0.25">
      <c r="X54" s="21">
        <f t="shared" si="1"/>
        <v>192</v>
      </c>
      <c r="Y54" s="23">
        <f t="shared" si="0"/>
        <v>0.29664000000000001</v>
      </c>
    </row>
    <row r="55" spans="24:25" x14ac:dyDescent="0.25">
      <c r="X55" s="21">
        <f t="shared" si="1"/>
        <v>196</v>
      </c>
      <c r="Y55" s="23">
        <f t="shared" si="0"/>
        <v>0.30281999999999998</v>
      </c>
    </row>
    <row r="56" spans="24:25" x14ac:dyDescent="0.25">
      <c r="X56" s="21">
        <f t="shared" si="1"/>
        <v>200</v>
      </c>
      <c r="Y56" s="23">
        <f t="shared" si="0"/>
        <v>0.309</v>
      </c>
    </row>
    <row r="57" spans="24:25" x14ac:dyDescent="0.25">
      <c r="X57" s="21">
        <f t="shared" si="1"/>
        <v>204</v>
      </c>
      <c r="Y57" s="23">
        <f t="shared" si="0"/>
        <v>0.31517999999999996</v>
      </c>
    </row>
    <row r="58" spans="24:25" x14ac:dyDescent="0.25">
      <c r="X58" s="21">
        <f t="shared" si="1"/>
        <v>208</v>
      </c>
      <c r="Y58" s="23">
        <f t="shared" si="0"/>
        <v>0.32135999999999998</v>
      </c>
    </row>
    <row r="59" spans="24:25" x14ac:dyDescent="0.25">
      <c r="X59" s="21">
        <f t="shared" si="1"/>
        <v>212</v>
      </c>
      <c r="Y59" s="23">
        <f t="shared" si="0"/>
        <v>0.32754</v>
      </c>
    </row>
    <row r="60" spans="24:25" x14ac:dyDescent="0.25">
      <c r="X60" s="21">
        <f t="shared" si="1"/>
        <v>216</v>
      </c>
      <c r="Y60" s="23">
        <f t="shared" si="0"/>
        <v>0.33371999999999996</v>
      </c>
    </row>
    <row r="61" spans="24:25" x14ac:dyDescent="0.25">
      <c r="X61" s="21">
        <f t="shared" si="1"/>
        <v>220</v>
      </c>
      <c r="Y61" s="23">
        <f t="shared" si="0"/>
        <v>0.33989999999999998</v>
      </c>
    </row>
    <row r="62" spans="24:25" x14ac:dyDescent="0.25">
      <c r="X62" s="21">
        <f t="shared" si="1"/>
        <v>224</v>
      </c>
      <c r="Y62" s="23">
        <f t="shared" si="0"/>
        <v>0.34608</v>
      </c>
    </row>
    <row r="63" spans="24:25" x14ac:dyDescent="0.25">
      <c r="X63" s="21">
        <f t="shared" si="1"/>
        <v>228</v>
      </c>
      <c r="Y63" s="23">
        <f t="shared" si="0"/>
        <v>0.35225999999999996</v>
      </c>
    </row>
    <row r="64" spans="24:25" x14ac:dyDescent="0.25">
      <c r="X64" s="21">
        <f t="shared" si="1"/>
        <v>232</v>
      </c>
      <c r="Y64" s="23">
        <f t="shared" si="0"/>
        <v>0.35843999999999998</v>
      </c>
    </row>
    <row r="65" spans="24:25" x14ac:dyDescent="0.25">
      <c r="X65" s="21">
        <f t="shared" si="1"/>
        <v>236</v>
      </c>
      <c r="Y65" s="23">
        <f t="shared" si="0"/>
        <v>0.36462</v>
      </c>
    </row>
    <row r="66" spans="24:25" x14ac:dyDescent="0.25">
      <c r="X66" s="21">
        <f t="shared" si="1"/>
        <v>240</v>
      </c>
      <c r="Y66" s="23">
        <f t="shared" si="0"/>
        <v>0.37079999999999996</v>
      </c>
    </row>
    <row r="67" spans="24:25" x14ac:dyDescent="0.25">
      <c r="X67" s="21">
        <f t="shared" si="1"/>
        <v>244</v>
      </c>
      <c r="Y67" s="23">
        <f t="shared" si="0"/>
        <v>0.37697999999999998</v>
      </c>
    </row>
    <row r="68" spans="24:25" x14ac:dyDescent="0.25">
      <c r="X68" s="21">
        <f t="shared" si="1"/>
        <v>248</v>
      </c>
      <c r="Y68" s="23">
        <f t="shared" si="0"/>
        <v>0.38316</v>
      </c>
    </row>
    <row r="69" spans="24:25" x14ac:dyDescent="0.25">
      <c r="X69" s="21">
        <f t="shared" si="1"/>
        <v>252</v>
      </c>
      <c r="Y69" s="23">
        <f t="shared" si="0"/>
        <v>0.38933999999999996</v>
      </c>
    </row>
    <row r="70" spans="24:25" x14ac:dyDescent="0.25">
      <c r="X70" s="21">
        <f t="shared" si="1"/>
        <v>256</v>
      </c>
      <c r="Y70" s="23">
        <f t="shared" ref="Y70:Y133" si="4">IF($K$24&gt;0,IF(X70&lt;$K$21,$K$20*X70,IF(X70&lt;$K$24,($K$22*X70)+$K$23,($K$25*X70)+$K$26)),IF(X70&lt;$K$21,$K$20*X70,($K$22*X70)+$K$23))</f>
        <v>0.39551999999999998</v>
      </c>
    </row>
    <row r="71" spans="24:25" x14ac:dyDescent="0.25">
      <c r="X71" s="21">
        <f t="shared" ref="X71:X134" si="5">X70+$AC$5</f>
        <v>260</v>
      </c>
      <c r="Y71" s="23">
        <f t="shared" si="4"/>
        <v>0.4017</v>
      </c>
    </row>
    <row r="72" spans="24:25" x14ac:dyDescent="0.25">
      <c r="X72" s="21">
        <f t="shared" si="5"/>
        <v>264</v>
      </c>
      <c r="Y72" s="23">
        <f t="shared" si="4"/>
        <v>0.40787999999999996</v>
      </c>
    </row>
    <row r="73" spans="24:25" x14ac:dyDescent="0.25">
      <c r="X73" s="21">
        <f t="shared" si="5"/>
        <v>268</v>
      </c>
      <c r="Y73" s="23">
        <f t="shared" si="4"/>
        <v>0.41405999999999998</v>
      </c>
    </row>
    <row r="74" spans="24:25" x14ac:dyDescent="0.25">
      <c r="X74" s="21">
        <f t="shared" si="5"/>
        <v>272</v>
      </c>
      <c r="Y74" s="23">
        <f t="shared" si="4"/>
        <v>0.42024</v>
      </c>
    </row>
    <row r="75" spans="24:25" x14ac:dyDescent="0.25">
      <c r="X75" s="21">
        <f t="shared" si="5"/>
        <v>276</v>
      </c>
      <c r="Y75" s="23">
        <f t="shared" si="4"/>
        <v>0.42641999999999997</v>
      </c>
    </row>
    <row r="76" spans="24:25" x14ac:dyDescent="0.25">
      <c r="X76" s="21">
        <f t="shared" si="5"/>
        <v>280</v>
      </c>
      <c r="Y76" s="23">
        <f t="shared" si="4"/>
        <v>0.43259999999999998</v>
      </c>
    </row>
    <row r="77" spans="24:25" x14ac:dyDescent="0.25">
      <c r="X77" s="21">
        <f t="shared" si="5"/>
        <v>284</v>
      </c>
      <c r="Y77" s="23">
        <f t="shared" si="4"/>
        <v>0.43878</v>
      </c>
    </row>
    <row r="78" spans="24:25" x14ac:dyDescent="0.25">
      <c r="X78" s="21">
        <f t="shared" si="5"/>
        <v>288</v>
      </c>
      <c r="Y78" s="23">
        <f t="shared" si="4"/>
        <v>0.44495999999999997</v>
      </c>
    </row>
    <row r="79" spans="24:25" x14ac:dyDescent="0.25">
      <c r="X79" s="21">
        <f t="shared" si="5"/>
        <v>292</v>
      </c>
      <c r="Y79" s="23">
        <f t="shared" si="4"/>
        <v>0.45113999999999999</v>
      </c>
    </row>
    <row r="80" spans="24:25" x14ac:dyDescent="0.25">
      <c r="X80" s="21">
        <f t="shared" si="5"/>
        <v>296</v>
      </c>
      <c r="Y80" s="23">
        <f t="shared" si="4"/>
        <v>0.45732</v>
      </c>
    </row>
    <row r="81" spans="24:25" x14ac:dyDescent="0.25">
      <c r="X81" s="21">
        <f t="shared" si="5"/>
        <v>300</v>
      </c>
      <c r="Y81" s="23">
        <f t="shared" si="4"/>
        <v>0.46349999999999997</v>
      </c>
    </row>
    <row r="82" spans="24:25" x14ac:dyDescent="0.25">
      <c r="X82" s="21">
        <f t="shared" si="5"/>
        <v>304</v>
      </c>
      <c r="Y82" s="23">
        <f t="shared" si="4"/>
        <v>0.46967999999999999</v>
      </c>
    </row>
    <row r="83" spans="24:25" x14ac:dyDescent="0.25">
      <c r="X83" s="21">
        <f t="shared" si="5"/>
        <v>308</v>
      </c>
      <c r="Y83" s="23">
        <f t="shared" si="4"/>
        <v>0.47586000000000001</v>
      </c>
    </row>
    <row r="84" spans="24:25" x14ac:dyDescent="0.25">
      <c r="X84" s="21">
        <f t="shared" si="5"/>
        <v>312</v>
      </c>
      <c r="Y84" s="23">
        <f t="shared" si="4"/>
        <v>0.48203999999999997</v>
      </c>
    </row>
    <row r="85" spans="24:25" x14ac:dyDescent="0.25">
      <c r="X85" s="21">
        <f t="shared" si="5"/>
        <v>316</v>
      </c>
      <c r="Y85" s="23">
        <f t="shared" si="4"/>
        <v>0.48821999999999999</v>
      </c>
    </row>
    <row r="86" spans="24:25" x14ac:dyDescent="0.25">
      <c r="X86" s="21">
        <f t="shared" si="5"/>
        <v>320</v>
      </c>
      <c r="Y86" s="23">
        <f t="shared" si="4"/>
        <v>0.49439999999999995</v>
      </c>
    </row>
    <row r="87" spans="24:25" x14ac:dyDescent="0.25">
      <c r="X87" s="21">
        <f t="shared" si="5"/>
        <v>324</v>
      </c>
      <c r="Y87" s="23">
        <f t="shared" si="4"/>
        <v>0.50058000000000002</v>
      </c>
    </row>
    <row r="88" spans="24:25" x14ac:dyDescent="0.25">
      <c r="X88" s="21">
        <f t="shared" si="5"/>
        <v>328</v>
      </c>
      <c r="Y88" s="23">
        <f t="shared" si="4"/>
        <v>0.50675999999999999</v>
      </c>
    </row>
    <row r="89" spans="24:25" x14ac:dyDescent="0.25">
      <c r="X89" s="21">
        <f t="shared" si="5"/>
        <v>332</v>
      </c>
      <c r="Y89" s="23">
        <f t="shared" si="4"/>
        <v>0.51293999999999995</v>
      </c>
    </row>
    <row r="90" spans="24:25" x14ac:dyDescent="0.25">
      <c r="X90" s="21">
        <f t="shared" si="5"/>
        <v>336</v>
      </c>
      <c r="Y90" s="23">
        <f t="shared" si="4"/>
        <v>0.51912000000000003</v>
      </c>
    </row>
    <row r="91" spans="24:25" x14ac:dyDescent="0.25">
      <c r="X91" s="21">
        <f t="shared" si="5"/>
        <v>340</v>
      </c>
      <c r="Y91" s="23">
        <f t="shared" si="4"/>
        <v>0.52529999999999999</v>
      </c>
    </row>
    <row r="92" spans="24:25" x14ac:dyDescent="0.25">
      <c r="X92" s="21">
        <f t="shared" si="5"/>
        <v>344</v>
      </c>
      <c r="Y92" s="23">
        <f t="shared" si="4"/>
        <v>0.53147999999999995</v>
      </c>
    </row>
    <row r="93" spans="24:25" x14ac:dyDescent="0.25">
      <c r="X93" s="21">
        <f t="shared" si="5"/>
        <v>348</v>
      </c>
      <c r="Y93" s="23">
        <f t="shared" si="4"/>
        <v>0.53766000000000003</v>
      </c>
    </row>
    <row r="94" spans="24:25" x14ac:dyDescent="0.25">
      <c r="X94" s="21">
        <f t="shared" si="5"/>
        <v>352</v>
      </c>
      <c r="Y94" s="23">
        <f t="shared" si="4"/>
        <v>0.54383999999999999</v>
      </c>
    </row>
    <row r="95" spans="24:25" x14ac:dyDescent="0.25">
      <c r="X95" s="21">
        <f t="shared" si="5"/>
        <v>356</v>
      </c>
      <c r="Y95" s="23">
        <f t="shared" si="4"/>
        <v>0.55001999999999995</v>
      </c>
    </row>
    <row r="96" spans="24:25" x14ac:dyDescent="0.25">
      <c r="X96" s="21">
        <f t="shared" si="5"/>
        <v>360</v>
      </c>
      <c r="Y96" s="23">
        <f t="shared" si="4"/>
        <v>0.55620000000000003</v>
      </c>
    </row>
    <row r="97" spans="24:25" x14ac:dyDescent="0.25">
      <c r="X97" s="21">
        <f t="shared" si="5"/>
        <v>364</v>
      </c>
      <c r="Y97" s="23">
        <f t="shared" si="4"/>
        <v>0.56237999999999999</v>
      </c>
    </row>
    <row r="98" spans="24:25" x14ac:dyDescent="0.25">
      <c r="X98" s="21">
        <f t="shared" si="5"/>
        <v>368</v>
      </c>
      <c r="Y98" s="23">
        <f t="shared" si="4"/>
        <v>0.56855999999999995</v>
      </c>
    </row>
    <row r="99" spans="24:25" x14ac:dyDescent="0.25">
      <c r="X99" s="21">
        <f t="shared" si="5"/>
        <v>372</v>
      </c>
      <c r="Y99" s="23">
        <f t="shared" si="4"/>
        <v>0.57474000000000003</v>
      </c>
    </row>
    <row r="100" spans="24:25" x14ac:dyDescent="0.25">
      <c r="X100" s="21">
        <f t="shared" si="5"/>
        <v>376</v>
      </c>
      <c r="Y100" s="23">
        <f t="shared" si="4"/>
        <v>0.58091999999999999</v>
      </c>
    </row>
    <row r="101" spans="24:25" x14ac:dyDescent="0.25">
      <c r="X101" s="21">
        <f t="shared" si="5"/>
        <v>380</v>
      </c>
      <c r="Y101" s="23">
        <f t="shared" si="4"/>
        <v>0.58709999999999996</v>
      </c>
    </row>
    <row r="102" spans="24:25" x14ac:dyDescent="0.25">
      <c r="X102" s="21">
        <f t="shared" si="5"/>
        <v>384</v>
      </c>
      <c r="Y102" s="23">
        <f t="shared" si="4"/>
        <v>0.59328000000000003</v>
      </c>
    </row>
    <row r="103" spans="24:25" x14ac:dyDescent="0.25">
      <c r="X103" s="21">
        <f t="shared" si="5"/>
        <v>388</v>
      </c>
      <c r="Y103" s="23">
        <f t="shared" si="4"/>
        <v>0.59945999999999999</v>
      </c>
    </row>
    <row r="104" spans="24:25" x14ac:dyDescent="0.25">
      <c r="X104" s="21">
        <f t="shared" si="5"/>
        <v>392</v>
      </c>
      <c r="Y104" s="23">
        <f t="shared" si="4"/>
        <v>0.60563999999999996</v>
      </c>
    </row>
    <row r="105" spans="24:25" x14ac:dyDescent="0.25">
      <c r="X105" s="21">
        <f t="shared" si="5"/>
        <v>396</v>
      </c>
      <c r="Y105" s="23">
        <f t="shared" si="4"/>
        <v>0.61181999999999992</v>
      </c>
    </row>
    <row r="106" spans="24:25" x14ac:dyDescent="0.25">
      <c r="X106" s="21">
        <f t="shared" si="5"/>
        <v>400</v>
      </c>
      <c r="Y106" s="23">
        <f t="shared" si="4"/>
        <v>0.61799999999999999</v>
      </c>
    </row>
    <row r="107" spans="24:25" x14ac:dyDescent="0.25">
      <c r="X107" s="21">
        <f t="shared" si="5"/>
        <v>404</v>
      </c>
      <c r="Y107" s="23">
        <f t="shared" si="4"/>
        <v>0.62417999999999996</v>
      </c>
    </row>
    <row r="108" spans="24:25" x14ac:dyDescent="0.25">
      <c r="X108" s="21">
        <f t="shared" si="5"/>
        <v>408</v>
      </c>
      <c r="Y108" s="23">
        <f t="shared" si="4"/>
        <v>0.63035999999999992</v>
      </c>
    </row>
    <row r="109" spans="24:25" x14ac:dyDescent="0.25">
      <c r="X109" s="21">
        <f t="shared" si="5"/>
        <v>412</v>
      </c>
      <c r="Y109" s="23">
        <f t="shared" si="4"/>
        <v>0.63653999999999999</v>
      </c>
    </row>
    <row r="110" spans="24:25" x14ac:dyDescent="0.25">
      <c r="X110" s="21">
        <f t="shared" si="5"/>
        <v>416</v>
      </c>
      <c r="Y110" s="23">
        <f t="shared" si="4"/>
        <v>0.64271999999999996</v>
      </c>
    </row>
    <row r="111" spans="24:25" x14ac:dyDescent="0.25">
      <c r="X111" s="21">
        <f t="shared" si="5"/>
        <v>420</v>
      </c>
      <c r="Y111" s="23">
        <f t="shared" si="4"/>
        <v>0.64889999999999992</v>
      </c>
    </row>
    <row r="112" spans="24:25" x14ac:dyDescent="0.25">
      <c r="X112" s="21">
        <f t="shared" si="5"/>
        <v>424</v>
      </c>
      <c r="Y112" s="23">
        <f t="shared" si="4"/>
        <v>0.65508</v>
      </c>
    </row>
    <row r="113" spans="24:25" x14ac:dyDescent="0.25">
      <c r="X113" s="21">
        <f t="shared" si="5"/>
        <v>428</v>
      </c>
      <c r="Y113" s="23">
        <f t="shared" si="4"/>
        <v>0.66125999999999996</v>
      </c>
    </row>
    <row r="114" spans="24:25" x14ac:dyDescent="0.25">
      <c r="X114" s="21">
        <f t="shared" si="5"/>
        <v>432</v>
      </c>
      <c r="Y114" s="23">
        <f t="shared" si="4"/>
        <v>0.66743999999999992</v>
      </c>
    </row>
    <row r="115" spans="24:25" x14ac:dyDescent="0.25">
      <c r="X115" s="21">
        <f t="shared" si="5"/>
        <v>436</v>
      </c>
      <c r="Y115" s="23">
        <f t="shared" si="4"/>
        <v>0.67362</v>
      </c>
    </row>
    <row r="116" spans="24:25" x14ac:dyDescent="0.25">
      <c r="X116" s="21">
        <f t="shared" si="5"/>
        <v>440</v>
      </c>
      <c r="Y116" s="23">
        <f t="shared" si="4"/>
        <v>2.2509600000000001</v>
      </c>
    </row>
    <row r="117" spans="24:25" x14ac:dyDescent="0.25">
      <c r="X117" s="21">
        <f t="shared" si="5"/>
        <v>444</v>
      </c>
      <c r="Y117" s="23">
        <f t="shared" si="4"/>
        <v>2.2566959999999998</v>
      </c>
    </row>
    <row r="118" spans="24:25" x14ac:dyDescent="0.25">
      <c r="X118" s="21">
        <f t="shared" si="5"/>
        <v>448</v>
      </c>
      <c r="Y118" s="23">
        <f t="shared" si="4"/>
        <v>2.262432</v>
      </c>
    </row>
    <row r="119" spans="24:25" x14ac:dyDescent="0.25">
      <c r="X119" s="21">
        <f t="shared" si="5"/>
        <v>452</v>
      </c>
      <c r="Y119" s="23">
        <f t="shared" si="4"/>
        <v>2.2681680000000002</v>
      </c>
    </row>
    <row r="120" spans="24:25" x14ac:dyDescent="0.25">
      <c r="X120" s="21">
        <f t="shared" si="5"/>
        <v>456</v>
      </c>
      <c r="Y120" s="23">
        <f t="shared" si="4"/>
        <v>2.2739039999999999</v>
      </c>
    </row>
    <row r="121" spans="24:25" x14ac:dyDescent="0.25">
      <c r="X121" s="21">
        <f t="shared" si="5"/>
        <v>460</v>
      </c>
      <c r="Y121" s="23">
        <f t="shared" si="4"/>
        <v>2.2796400000000001</v>
      </c>
    </row>
    <row r="122" spans="24:25" x14ac:dyDescent="0.25">
      <c r="X122" s="21">
        <f t="shared" si="5"/>
        <v>464</v>
      </c>
      <c r="Y122" s="23">
        <f t="shared" si="4"/>
        <v>2.2853760000000003</v>
      </c>
    </row>
    <row r="123" spans="24:25" x14ac:dyDescent="0.25">
      <c r="X123" s="21">
        <f t="shared" si="5"/>
        <v>468</v>
      </c>
      <c r="Y123" s="23">
        <f t="shared" si="4"/>
        <v>2.291112</v>
      </c>
    </row>
    <row r="124" spans="24:25" x14ac:dyDescent="0.25">
      <c r="X124" s="21">
        <f t="shared" si="5"/>
        <v>472</v>
      </c>
      <c r="Y124" s="23">
        <f t="shared" si="4"/>
        <v>2.2968480000000002</v>
      </c>
    </row>
    <row r="125" spans="24:25" x14ac:dyDescent="0.25">
      <c r="X125" s="21">
        <f t="shared" si="5"/>
        <v>476</v>
      </c>
      <c r="Y125" s="23">
        <f t="shared" si="4"/>
        <v>2.302584</v>
      </c>
    </row>
    <row r="126" spans="24:25" x14ac:dyDescent="0.25">
      <c r="X126" s="21">
        <f t="shared" si="5"/>
        <v>480</v>
      </c>
      <c r="Y126" s="23">
        <f t="shared" si="4"/>
        <v>2.3083200000000001</v>
      </c>
    </row>
    <row r="127" spans="24:25" x14ac:dyDescent="0.25">
      <c r="X127" s="21">
        <f t="shared" si="5"/>
        <v>484</v>
      </c>
      <c r="Y127" s="23">
        <f t="shared" si="4"/>
        <v>2.3140559999999999</v>
      </c>
    </row>
    <row r="128" spans="24:25" x14ac:dyDescent="0.25">
      <c r="X128" s="21">
        <f t="shared" si="5"/>
        <v>488</v>
      </c>
      <c r="Y128" s="23">
        <f t="shared" si="4"/>
        <v>2.3197920000000001</v>
      </c>
    </row>
    <row r="129" spans="24:25" x14ac:dyDescent="0.25">
      <c r="X129" s="21">
        <f t="shared" si="5"/>
        <v>492</v>
      </c>
      <c r="Y129" s="23">
        <f t="shared" si="4"/>
        <v>2.3255280000000003</v>
      </c>
    </row>
    <row r="130" spans="24:25" x14ac:dyDescent="0.25">
      <c r="X130" s="21">
        <f t="shared" si="5"/>
        <v>496</v>
      </c>
      <c r="Y130" s="23">
        <f t="shared" si="4"/>
        <v>2.331264</v>
      </c>
    </row>
    <row r="131" spans="24:25" x14ac:dyDescent="0.25">
      <c r="X131" s="21">
        <f t="shared" si="5"/>
        <v>500</v>
      </c>
      <c r="Y131" s="23">
        <f t="shared" si="4"/>
        <v>2.3370000000000002</v>
      </c>
    </row>
    <row r="132" spans="24:25" x14ac:dyDescent="0.25">
      <c r="X132" s="21">
        <f t="shared" si="5"/>
        <v>504</v>
      </c>
      <c r="Y132" s="23">
        <f t="shared" si="4"/>
        <v>2.3427359999999999</v>
      </c>
    </row>
    <row r="133" spans="24:25" x14ac:dyDescent="0.25">
      <c r="X133" s="21">
        <f t="shared" si="5"/>
        <v>508</v>
      </c>
      <c r="Y133" s="23">
        <f t="shared" si="4"/>
        <v>2.3484720000000001</v>
      </c>
    </row>
    <row r="134" spans="24:25" x14ac:dyDescent="0.25">
      <c r="X134" s="21">
        <f t="shared" si="5"/>
        <v>512</v>
      </c>
      <c r="Y134" s="23">
        <f t="shared" ref="Y134:Y197" si="6">IF($K$24&gt;0,IF(X134&lt;$K$21,$K$20*X134,IF(X134&lt;$K$24,($K$22*X134)+$K$23,($K$25*X134)+$K$26)),IF(X134&lt;$K$21,$K$20*X134,($K$22*X134)+$K$23))</f>
        <v>2.3542079999999999</v>
      </c>
    </row>
    <row r="135" spans="24:25" x14ac:dyDescent="0.25">
      <c r="X135" s="21">
        <f t="shared" ref="X135:X198" si="7">X134+$AC$5</f>
        <v>516</v>
      </c>
      <c r="Y135" s="23">
        <f t="shared" si="6"/>
        <v>2.359944</v>
      </c>
    </row>
    <row r="136" spans="24:25" x14ac:dyDescent="0.25">
      <c r="X136" s="21">
        <f t="shared" si="7"/>
        <v>520</v>
      </c>
      <c r="Y136" s="23">
        <f t="shared" si="6"/>
        <v>2.3656800000000002</v>
      </c>
    </row>
    <row r="137" spans="24:25" x14ac:dyDescent="0.25">
      <c r="X137" s="21">
        <f t="shared" si="7"/>
        <v>524</v>
      </c>
      <c r="Y137" s="23">
        <f t="shared" si="6"/>
        <v>2.371416</v>
      </c>
    </row>
    <row r="138" spans="24:25" x14ac:dyDescent="0.25">
      <c r="X138" s="21">
        <f t="shared" si="7"/>
        <v>528</v>
      </c>
      <c r="Y138" s="23">
        <f t="shared" si="6"/>
        <v>2.3771520000000002</v>
      </c>
    </row>
    <row r="139" spans="24:25" x14ac:dyDescent="0.25">
      <c r="X139" s="21">
        <f t="shared" si="7"/>
        <v>532</v>
      </c>
      <c r="Y139" s="23">
        <f t="shared" si="6"/>
        <v>2.3828880000000003</v>
      </c>
    </row>
    <row r="140" spans="24:25" x14ac:dyDescent="0.25">
      <c r="X140" s="21">
        <f t="shared" si="7"/>
        <v>536</v>
      </c>
      <c r="Y140" s="23">
        <f t="shared" si="6"/>
        <v>2.3886240000000001</v>
      </c>
    </row>
    <row r="141" spans="24:25" x14ac:dyDescent="0.25">
      <c r="X141" s="21">
        <f t="shared" si="7"/>
        <v>540</v>
      </c>
      <c r="Y141" s="23">
        <f t="shared" si="6"/>
        <v>2.3943599999999998</v>
      </c>
    </row>
    <row r="142" spans="24:25" x14ac:dyDescent="0.25">
      <c r="X142" s="21">
        <f t="shared" si="7"/>
        <v>544</v>
      </c>
      <c r="Y142" s="23">
        <f t="shared" si="6"/>
        <v>2.400096</v>
      </c>
    </row>
    <row r="143" spans="24:25" x14ac:dyDescent="0.25">
      <c r="X143" s="21">
        <f t="shared" si="7"/>
        <v>548</v>
      </c>
      <c r="Y143" s="23">
        <f t="shared" si="6"/>
        <v>2.4058320000000002</v>
      </c>
    </row>
    <row r="144" spans="24:25" x14ac:dyDescent="0.25">
      <c r="X144" s="21">
        <f t="shared" si="7"/>
        <v>552</v>
      </c>
      <c r="Y144" s="23">
        <f t="shared" si="6"/>
        <v>2.4115679999999999</v>
      </c>
    </row>
    <row r="145" spans="24:25" x14ac:dyDescent="0.25">
      <c r="X145" s="21">
        <f t="shared" si="7"/>
        <v>556</v>
      </c>
      <c r="Y145" s="23">
        <f t="shared" si="6"/>
        <v>2.4173040000000001</v>
      </c>
    </row>
    <row r="146" spans="24:25" x14ac:dyDescent="0.25">
      <c r="X146" s="21">
        <f t="shared" si="7"/>
        <v>560</v>
      </c>
      <c r="Y146" s="23">
        <f t="shared" si="6"/>
        <v>2.4230400000000003</v>
      </c>
    </row>
    <row r="147" spans="24:25" x14ac:dyDescent="0.25">
      <c r="X147" s="21">
        <f t="shared" si="7"/>
        <v>564</v>
      </c>
      <c r="Y147" s="23">
        <f t="shared" si="6"/>
        <v>2.428776</v>
      </c>
    </row>
    <row r="148" spans="24:25" x14ac:dyDescent="0.25">
      <c r="X148" s="21">
        <f t="shared" si="7"/>
        <v>568</v>
      </c>
      <c r="Y148" s="23">
        <f t="shared" si="6"/>
        <v>2.4345120000000002</v>
      </c>
    </row>
    <row r="149" spans="24:25" x14ac:dyDescent="0.25">
      <c r="X149" s="21">
        <f t="shared" si="7"/>
        <v>572</v>
      </c>
      <c r="Y149" s="23">
        <f t="shared" si="6"/>
        <v>2.440248</v>
      </c>
    </row>
    <row r="150" spans="24:25" x14ac:dyDescent="0.25">
      <c r="X150" s="21">
        <f t="shared" si="7"/>
        <v>576</v>
      </c>
      <c r="Y150" s="23">
        <f t="shared" si="6"/>
        <v>2.4459840000000002</v>
      </c>
    </row>
    <row r="151" spans="24:25" x14ac:dyDescent="0.25">
      <c r="X151" s="21">
        <f t="shared" si="7"/>
        <v>580</v>
      </c>
      <c r="Y151" s="23">
        <f t="shared" si="6"/>
        <v>2.4517199999999999</v>
      </c>
    </row>
    <row r="152" spans="24:25" x14ac:dyDescent="0.25">
      <c r="X152" s="21">
        <f t="shared" si="7"/>
        <v>584</v>
      </c>
      <c r="Y152" s="23">
        <f t="shared" si="6"/>
        <v>2.4574560000000001</v>
      </c>
    </row>
    <row r="153" spans="24:25" x14ac:dyDescent="0.25">
      <c r="X153" s="21">
        <f t="shared" si="7"/>
        <v>588</v>
      </c>
      <c r="Y153" s="23">
        <f t="shared" si="6"/>
        <v>2.4631920000000003</v>
      </c>
    </row>
    <row r="154" spans="24:25" x14ac:dyDescent="0.25">
      <c r="X154" s="21">
        <f t="shared" si="7"/>
        <v>592</v>
      </c>
      <c r="Y154" s="23">
        <f t="shared" si="6"/>
        <v>2.468928</v>
      </c>
    </row>
    <row r="155" spans="24:25" x14ac:dyDescent="0.25">
      <c r="X155" s="21">
        <f t="shared" si="7"/>
        <v>596</v>
      </c>
      <c r="Y155" s="23">
        <f t="shared" si="6"/>
        <v>2.4746640000000002</v>
      </c>
    </row>
    <row r="156" spans="24:25" x14ac:dyDescent="0.25">
      <c r="X156" s="21">
        <f t="shared" si="7"/>
        <v>600</v>
      </c>
      <c r="Y156" s="23">
        <f t="shared" si="6"/>
        <v>2.4803999999999999</v>
      </c>
    </row>
    <row r="157" spans="24:25" x14ac:dyDescent="0.25">
      <c r="X157" s="21">
        <f t="shared" si="7"/>
        <v>604</v>
      </c>
      <c r="Y157" s="23">
        <f t="shared" si="6"/>
        <v>2.4861360000000001</v>
      </c>
    </row>
    <row r="158" spans="24:25" x14ac:dyDescent="0.25">
      <c r="X158" s="21">
        <f t="shared" si="7"/>
        <v>608</v>
      </c>
      <c r="Y158" s="23">
        <f t="shared" si="6"/>
        <v>2.4918719999999999</v>
      </c>
    </row>
    <row r="159" spans="24:25" x14ac:dyDescent="0.25">
      <c r="X159" s="21">
        <f t="shared" si="7"/>
        <v>612</v>
      </c>
      <c r="Y159" s="23">
        <f t="shared" si="6"/>
        <v>2.4976080000000001</v>
      </c>
    </row>
    <row r="160" spans="24:25" x14ac:dyDescent="0.25">
      <c r="X160" s="21">
        <f t="shared" si="7"/>
        <v>616</v>
      </c>
      <c r="Y160" s="23">
        <f t="shared" si="6"/>
        <v>2.5033440000000002</v>
      </c>
    </row>
    <row r="161" spans="24:25" x14ac:dyDescent="0.25">
      <c r="X161" s="21">
        <f t="shared" si="7"/>
        <v>620</v>
      </c>
      <c r="Y161" s="23">
        <f t="shared" si="6"/>
        <v>2.50908</v>
      </c>
    </row>
    <row r="162" spans="24:25" x14ac:dyDescent="0.25">
      <c r="X162" s="21">
        <f t="shared" si="7"/>
        <v>624</v>
      </c>
      <c r="Y162" s="23">
        <f t="shared" si="6"/>
        <v>2.5148160000000002</v>
      </c>
    </row>
    <row r="163" spans="24:25" x14ac:dyDescent="0.25">
      <c r="X163" s="21">
        <f t="shared" si="7"/>
        <v>628</v>
      </c>
      <c r="Y163" s="23">
        <f t="shared" si="6"/>
        <v>2.5205520000000003</v>
      </c>
    </row>
    <row r="164" spans="24:25" x14ac:dyDescent="0.25">
      <c r="X164" s="21">
        <f t="shared" si="7"/>
        <v>632</v>
      </c>
      <c r="Y164" s="23">
        <f t="shared" si="6"/>
        <v>2.5262880000000001</v>
      </c>
    </row>
    <row r="165" spans="24:25" x14ac:dyDescent="0.25">
      <c r="X165" s="21">
        <f t="shared" si="7"/>
        <v>636</v>
      </c>
      <c r="Y165" s="23">
        <f t="shared" si="6"/>
        <v>2.5320239999999998</v>
      </c>
    </row>
    <row r="166" spans="24:25" x14ac:dyDescent="0.25">
      <c r="X166" s="21">
        <f t="shared" si="7"/>
        <v>640</v>
      </c>
      <c r="Y166" s="23">
        <f t="shared" si="6"/>
        <v>2.53776</v>
      </c>
    </row>
    <row r="167" spans="24:25" x14ac:dyDescent="0.25">
      <c r="X167" s="21">
        <f t="shared" si="7"/>
        <v>644</v>
      </c>
      <c r="Y167" s="23">
        <f t="shared" si="6"/>
        <v>2.5434960000000002</v>
      </c>
    </row>
    <row r="168" spans="24:25" x14ac:dyDescent="0.25">
      <c r="X168" s="21">
        <f t="shared" si="7"/>
        <v>648</v>
      </c>
      <c r="Y168" s="23">
        <f t="shared" si="6"/>
        <v>2.5492319999999999</v>
      </c>
    </row>
    <row r="169" spans="24:25" x14ac:dyDescent="0.25">
      <c r="X169" s="21">
        <f t="shared" si="7"/>
        <v>652</v>
      </c>
      <c r="Y169" s="23">
        <f t="shared" si="6"/>
        <v>2.5549680000000001</v>
      </c>
    </row>
    <row r="170" spans="24:25" x14ac:dyDescent="0.25">
      <c r="X170" s="21">
        <f t="shared" si="7"/>
        <v>656</v>
      </c>
      <c r="Y170" s="23">
        <f t="shared" si="6"/>
        <v>2.5607040000000003</v>
      </c>
    </row>
    <row r="171" spans="24:25" x14ac:dyDescent="0.25">
      <c r="X171" s="21">
        <f t="shared" si="7"/>
        <v>660</v>
      </c>
      <c r="Y171" s="23">
        <f t="shared" si="6"/>
        <v>2.5664400000000001</v>
      </c>
    </row>
    <row r="172" spans="24:25" x14ac:dyDescent="0.25">
      <c r="X172" s="21">
        <f t="shared" si="7"/>
        <v>664</v>
      </c>
      <c r="Y172" s="23">
        <f t="shared" si="6"/>
        <v>2.5721759999999998</v>
      </c>
    </row>
    <row r="173" spans="24:25" x14ac:dyDescent="0.25">
      <c r="X173" s="21">
        <f t="shared" si="7"/>
        <v>668</v>
      </c>
      <c r="Y173" s="23">
        <f t="shared" si="6"/>
        <v>2.577912</v>
      </c>
    </row>
    <row r="174" spans="24:25" x14ac:dyDescent="0.25">
      <c r="X174" s="21">
        <f t="shared" si="7"/>
        <v>672</v>
      </c>
      <c r="Y174" s="23">
        <f t="shared" si="6"/>
        <v>2.5836480000000002</v>
      </c>
    </row>
    <row r="175" spans="24:25" x14ac:dyDescent="0.25">
      <c r="X175" s="21">
        <f t="shared" si="7"/>
        <v>676</v>
      </c>
      <c r="Y175" s="23">
        <f t="shared" si="6"/>
        <v>2.5893839999999999</v>
      </c>
    </row>
    <row r="176" spans="24:25" x14ac:dyDescent="0.25">
      <c r="X176" s="21">
        <f t="shared" si="7"/>
        <v>680</v>
      </c>
      <c r="Y176" s="23">
        <f t="shared" si="6"/>
        <v>2.5951200000000001</v>
      </c>
    </row>
    <row r="177" spans="24:25" x14ac:dyDescent="0.25">
      <c r="X177" s="21">
        <f t="shared" si="7"/>
        <v>684</v>
      </c>
      <c r="Y177" s="23">
        <f t="shared" si="6"/>
        <v>2.6008560000000003</v>
      </c>
    </row>
    <row r="178" spans="24:25" x14ac:dyDescent="0.25">
      <c r="X178" s="21">
        <f t="shared" si="7"/>
        <v>688</v>
      </c>
      <c r="Y178" s="23">
        <f t="shared" si="6"/>
        <v>2.606592</v>
      </c>
    </row>
    <row r="179" spans="24:25" x14ac:dyDescent="0.25">
      <c r="X179" s="21">
        <f t="shared" si="7"/>
        <v>692</v>
      </c>
      <c r="Y179" s="23">
        <f t="shared" si="6"/>
        <v>2.6123280000000002</v>
      </c>
    </row>
    <row r="180" spans="24:25" x14ac:dyDescent="0.25">
      <c r="X180" s="21">
        <f t="shared" si="7"/>
        <v>696</v>
      </c>
      <c r="Y180" s="23">
        <f t="shared" si="6"/>
        <v>2.6180639999999999</v>
      </c>
    </row>
    <row r="181" spans="24:25" x14ac:dyDescent="0.25">
      <c r="X181" s="21">
        <f t="shared" si="7"/>
        <v>700</v>
      </c>
      <c r="Y181" s="23">
        <f t="shared" si="6"/>
        <v>2.6238000000000001</v>
      </c>
    </row>
    <row r="182" spans="24:25" x14ac:dyDescent="0.25">
      <c r="X182" s="21">
        <f t="shared" si="7"/>
        <v>704</v>
      </c>
      <c r="Y182" s="23">
        <f t="shared" si="6"/>
        <v>2.6295359999999999</v>
      </c>
    </row>
    <row r="183" spans="24:25" x14ac:dyDescent="0.25">
      <c r="X183" s="21">
        <f t="shared" si="7"/>
        <v>708</v>
      </c>
      <c r="Y183" s="23">
        <f t="shared" si="6"/>
        <v>2.6352720000000001</v>
      </c>
    </row>
    <row r="184" spans="24:25" x14ac:dyDescent="0.25">
      <c r="X184" s="21">
        <f t="shared" si="7"/>
        <v>712</v>
      </c>
      <c r="Y184" s="23">
        <f t="shared" si="6"/>
        <v>2.6410080000000002</v>
      </c>
    </row>
    <row r="185" spans="24:25" x14ac:dyDescent="0.25">
      <c r="X185" s="21">
        <f t="shared" si="7"/>
        <v>716</v>
      </c>
      <c r="Y185" s="23">
        <f t="shared" si="6"/>
        <v>2.646744</v>
      </c>
    </row>
    <row r="186" spans="24:25" x14ac:dyDescent="0.25">
      <c r="X186" s="21">
        <f t="shared" si="7"/>
        <v>720</v>
      </c>
      <c r="Y186" s="23">
        <f t="shared" si="6"/>
        <v>2.6524800000000002</v>
      </c>
    </row>
    <row r="187" spans="24:25" x14ac:dyDescent="0.25">
      <c r="X187" s="21">
        <f t="shared" si="7"/>
        <v>724</v>
      </c>
      <c r="Y187" s="23">
        <f t="shared" si="6"/>
        <v>2.6582160000000004</v>
      </c>
    </row>
    <row r="188" spans="24:25" x14ac:dyDescent="0.25">
      <c r="X188" s="21">
        <f t="shared" si="7"/>
        <v>728</v>
      </c>
      <c r="Y188" s="23">
        <f t="shared" si="6"/>
        <v>2.6639520000000001</v>
      </c>
    </row>
    <row r="189" spans="24:25" x14ac:dyDescent="0.25">
      <c r="X189" s="21">
        <f t="shared" si="7"/>
        <v>732</v>
      </c>
      <c r="Y189" s="23">
        <f t="shared" si="6"/>
        <v>2.6696879999999998</v>
      </c>
    </row>
    <row r="190" spans="24:25" x14ac:dyDescent="0.25">
      <c r="X190" s="21">
        <f t="shared" si="7"/>
        <v>736</v>
      </c>
      <c r="Y190" s="23">
        <f t="shared" si="6"/>
        <v>2.675424</v>
      </c>
    </row>
    <row r="191" spans="24:25" x14ac:dyDescent="0.25">
      <c r="X191" s="21">
        <f t="shared" si="7"/>
        <v>740</v>
      </c>
      <c r="Y191" s="23">
        <f t="shared" si="6"/>
        <v>2.6811600000000002</v>
      </c>
    </row>
    <row r="192" spans="24:25" x14ac:dyDescent="0.25">
      <c r="X192" s="21">
        <f t="shared" si="7"/>
        <v>744</v>
      </c>
      <c r="Y192" s="23">
        <f t="shared" si="6"/>
        <v>2.686896</v>
      </c>
    </row>
    <row r="193" spans="24:25" x14ac:dyDescent="0.25">
      <c r="X193" s="21">
        <f t="shared" si="7"/>
        <v>748</v>
      </c>
      <c r="Y193" s="23">
        <f t="shared" si="6"/>
        <v>2.6926320000000001</v>
      </c>
    </row>
    <row r="194" spans="24:25" x14ac:dyDescent="0.25">
      <c r="X194" s="21">
        <f t="shared" si="7"/>
        <v>752</v>
      </c>
      <c r="Y194" s="23">
        <f t="shared" si="6"/>
        <v>2.6983680000000003</v>
      </c>
    </row>
    <row r="195" spans="24:25" x14ac:dyDescent="0.25">
      <c r="X195" s="21">
        <f t="shared" si="7"/>
        <v>756</v>
      </c>
      <c r="Y195" s="23">
        <f t="shared" si="6"/>
        <v>2.7041040000000001</v>
      </c>
    </row>
    <row r="196" spans="24:25" x14ac:dyDescent="0.25">
      <c r="X196" s="21">
        <f t="shared" si="7"/>
        <v>760</v>
      </c>
      <c r="Y196" s="23">
        <f t="shared" si="6"/>
        <v>2.7098399999999998</v>
      </c>
    </row>
    <row r="197" spans="24:25" x14ac:dyDescent="0.25">
      <c r="X197" s="21">
        <f t="shared" si="7"/>
        <v>764</v>
      </c>
      <c r="Y197" s="23">
        <f t="shared" si="6"/>
        <v>2.715576</v>
      </c>
    </row>
    <row r="198" spans="24:25" x14ac:dyDescent="0.25">
      <c r="X198" s="21">
        <f t="shared" si="7"/>
        <v>768</v>
      </c>
      <c r="Y198" s="23">
        <f t="shared" ref="Y198:Y261" si="8">IF($K$24&gt;0,IF(X198&lt;$K$21,$K$20*X198,IF(X198&lt;$K$24,($K$22*X198)+$K$23,($K$25*X198)+$K$26)),IF(X198&lt;$K$21,$K$20*X198,($K$22*X198)+$K$23))</f>
        <v>2.7213120000000002</v>
      </c>
    </row>
    <row r="199" spans="24:25" x14ac:dyDescent="0.25">
      <c r="X199" s="21">
        <f t="shared" ref="X199:X262" si="9">X198+$AC$5</f>
        <v>772</v>
      </c>
      <c r="Y199" s="23">
        <f t="shared" si="8"/>
        <v>2.7270479999999999</v>
      </c>
    </row>
    <row r="200" spans="24:25" x14ac:dyDescent="0.25">
      <c r="X200" s="21">
        <f t="shared" si="9"/>
        <v>776</v>
      </c>
      <c r="Y200" s="23">
        <f t="shared" si="8"/>
        <v>2.7327840000000001</v>
      </c>
    </row>
    <row r="201" spans="24:25" x14ac:dyDescent="0.25">
      <c r="X201" s="21">
        <f t="shared" si="9"/>
        <v>780</v>
      </c>
      <c r="Y201" s="23">
        <f t="shared" si="8"/>
        <v>2.7385200000000003</v>
      </c>
    </row>
    <row r="202" spans="24:25" x14ac:dyDescent="0.25">
      <c r="X202" s="21">
        <f t="shared" si="9"/>
        <v>784</v>
      </c>
      <c r="Y202" s="23">
        <f t="shared" si="8"/>
        <v>2.744256</v>
      </c>
    </row>
    <row r="203" spans="24:25" x14ac:dyDescent="0.25">
      <c r="X203" s="21">
        <f t="shared" si="9"/>
        <v>788</v>
      </c>
      <c r="Y203" s="23">
        <f t="shared" si="8"/>
        <v>2.7499919999999998</v>
      </c>
    </row>
    <row r="204" spans="24:25" x14ac:dyDescent="0.25">
      <c r="X204" s="21">
        <f t="shared" si="9"/>
        <v>792</v>
      </c>
      <c r="Y204" s="23">
        <f t="shared" si="8"/>
        <v>2.755728</v>
      </c>
    </row>
    <row r="205" spans="24:25" x14ac:dyDescent="0.25">
      <c r="X205" s="21">
        <f t="shared" si="9"/>
        <v>796</v>
      </c>
      <c r="Y205" s="23">
        <f t="shared" si="8"/>
        <v>2.7614640000000001</v>
      </c>
    </row>
    <row r="206" spans="24:25" x14ac:dyDescent="0.25">
      <c r="X206" s="21">
        <f t="shared" si="9"/>
        <v>800</v>
      </c>
      <c r="Y206" s="23">
        <f t="shared" si="8"/>
        <v>2.7671999999999999</v>
      </c>
    </row>
    <row r="207" spans="24:25" x14ac:dyDescent="0.25">
      <c r="X207" s="21">
        <f t="shared" si="9"/>
        <v>804</v>
      </c>
      <c r="Y207" s="23">
        <f t="shared" si="8"/>
        <v>2.7729360000000001</v>
      </c>
    </row>
    <row r="208" spans="24:25" x14ac:dyDescent="0.25">
      <c r="X208" s="21">
        <f t="shared" si="9"/>
        <v>808</v>
      </c>
      <c r="Y208" s="23">
        <f t="shared" si="8"/>
        <v>2.7786720000000003</v>
      </c>
    </row>
    <row r="209" spans="24:25" x14ac:dyDescent="0.25">
      <c r="X209" s="21">
        <f t="shared" si="9"/>
        <v>812</v>
      </c>
      <c r="Y209" s="23">
        <f t="shared" si="8"/>
        <v>2.784408</v>
      </c>
    </row>
    <row r="210" spans="24:25" x14ac:dyDescent="0.25">
      <c r="X210" s="21">
        <f t="shared" si="9"/>
        <v>816</v>
      </c>
      <c r="Y210" s="23">
        <f t="shared" si="8"/>
        <v>2.7901439999999997</v>
      </c>
    </row>
    <row r="211" spans="24:25" x14ac:dyDescent="0.25">
      <c r="X211" s="21">
        <f t="shared" si="9"/>
        <v>820</v>
      </c>
      <c r="Y211" s="23">
        <f t="shared" si="8"/>
        <v>2.7958800000000004</v>
      </c>
    </row>
    <row r="212" spans="24:25" x14ac:dyDescent="0.25">
      <c r="X212" s="21">
        <f t="shared" si="9"/>
        <v>824</v>
      </c>
      <c r="Y212" s="23">
        <f t="shared" si="8"/>
        <v>2.8016160000000001</v>
      </c>
    </row>
    <row r="213" spans="24:25" x14ac:dyDescent="0.25">
      <c r="X213" s="21">
        <f t="shared" si="9"/>
        <v>828</v>
      </c>
      <c r="Y213" s="23">
        <f t="shared" si="8"/>
        <v>2.8073519999999998</v>
      </c>
    </row>
    <row r="214" spans="24:25" x14ac:dyDescent="0.25">
      <c r="X214" s="21">
        <f t="shared" si="9"/>
        <v>832</v>
      </c>
      <c r="Y214" s="23">
        <f t="shared" si="8"/>
        <v>2.813088</v>
      </c>
    </row>
    <row r="215" spans="24:25" x14ac:dyDescent="0.25">
      <c r="X215" s="21">
        <f t="shared" si="9"/>
        <v>836</v>
      </c>
      <c r="Y215" s="23">
        <f t="shared" si="8"/>
        <v>2.8188240000000002</v>
      </c>
    </row>
    <row r="216" spans="24:25" x14ac:dyDescent="0.25">
      <c r="X216" s="21">
        <f t="shared" si="9"/>
        <v>840</v>
      </c>
      <c r="Y216" s="23">
        <f t="shared" si="8"/>
        <v>2.82456</v>
      </c>
    </row>
    <row r="217" spans="24:25" x14ac:dyDescent="0.25">
      <c r="X217" s="21">
        <f t="shared" si="9"/>
        <v>844</v>
      </c>
      <c r="Y217" s="23">
        <f t="shared" si="8"/>
        <v>2.8302960000000001</v>
      </c>
    </row>
    <row r="218" spans="24:25" x14ac:dyDescent="0.25">
      <c r="X218" s="21">
        <f t="shared" si="9"/>
        <v>848</v>
      </c>
      <c r="Y218" s="23">
        <f t="shared" si="8"/>
        <v>2.8360320000000003</v>
      </c>
    </row>
    <row r="219" spans="24:25" x14ac:dyDescent="0.25">
      <c r="X219" s="21">
        <f t="shared" si="9"/>
        <v>852</v>
      </c>
      <c r="Y219" s="23">
        <f t="shared" si="8"/>
        <v>2.8417680000000001</v>
      </c>
    </row>
    <row r="220" spans="24:25" x14ac:dyDescent="0.25">
      <c r="X220" s="21">
        <f t="shared" si="9"/>
        <v>856</v>
      </c>
      <c r="Y220" s="23">
        <f t="shared" si="8"/>
        <v>2.8475039999999998</v>
      </c>
    </row>
    <row r="221" spans="24:25" x14ac:dyDescent="0.25">
      <c r="X221" s="21">
        <f t="shared" si="9"/>
        <v>860</v>
      </c>
      <c r="Y221" s="23">
        <f t="shared" si="8"/>
        <v>2.85324</v>
      </c>
    </row>
    <row r="222" spans="24:25" x14ac:dyDescent="0.25">
      <c r="X222" s="21">
        <f t="shared" si="9"/>
        <v>864</v>
      </c>
      <c r="Y222" s="23">
        <f t="shared" si="8"/>
        <v>2.8589760000000002</v>
      </c>
    </row>
    <row r="223" spans="24:25" x14ac:dyDescent="0.25">
      <c r="X223" s="21">
        <f t="shared" si="9"/>
        <v>868</v>
      </c>
      <c r="Y223" s="23">
        <f t="shared" si="8"/>
        <v>2.8647119999999999</v>
      </c>
    </row>
    <row r="224" spans="24:25" x14ac:dyDescent="0.25">
      <c r="X224" s="21">
        <f t="shared" si="9"/>
        <v>872</v>
      </c>
      <c r="Y224" s="23">
        <f t="shared" si="8"/>
        <v>2.8704480000000001</v>
      </c>
    </row>
    <row r="225" spans="24:25" x14ac:dyDescent="0.25">
      <c r="X225" s="21">
        <f t="shared" si="9"/>
        <v>876</v>
      </c>
      <c r="Y225" s="23">
        <f t="shared" si="8"/>
        <v>2.8761840000000003</v>
      </c>
    </row>
    <row r="226" spans="24:25" x14ac:dyDescent="0.25">
      <c r="X226" s="21">
        <f t="shared" si="9"/>
        <v>880</v>
      </c>
      <c r="Y226" s="23">
        <f t="shared" si="8"/>
        <v>2.88192</v>
      </c>
    </row>
    <row r="227" spans="24:25" x14ac:dyDescent="0.25">
      <c r="X227" s="21">
        <f t="shared" si="9"/>
        <v>884</v>
      </c>
      <c r="Y227" s="23">
        <f t="shared" si="8"/>
        <v>2.8876559999999998</v>
      </c>
    </row>
    <row r="228" spans="24:25" x14ac:dyDescent="0.25">
      <c r="X228" s="21">
        <f t="shared" si="9"/>
        <v>888</v>
      </c>
      <c r="Y228" s="23">
        <f t="shared" si="8"/>
        <v>2.893392</v>
      </c>
    </row>
    <row r="229" spans="24:25" x14ac:dyDescent="0.25">
      <c r="X229" s="21">
        <f t="shared" si="9"/>
        <v>892</v>
      </c>
      <c r="Y229" s="23">
        <f t="shared" si="8"/>
        <v>2.8991280000000001</v>
      </c>
    </row>
    <row r="230" spans="24:25" x14ac:dyDescent="0.25">
      <c r="X230" s="21">
        <f t="shared" si="9"/>
        <v>896</v>
      </c>
      <c r="Y230" s="23">
        <f t="shared" si="8"/>
        <v>2.9048639999999999</v>
      </c>
    </row>
    <row r="231" spans="24:25" x14ac:dyDescent="0.25">
      <c r="X231" s="21">
        <f t="shared" si="9"/>
        <v>900</v>
      </c>
      <c r="Y231" s="23">
        <f t="shared" si="8"/>
        <v>2.9106000000000001</v>
      </c>
    </row>
    <row r="232" spans="24:25" x14ac:dyDescent="0.25">
      <c r="X232" s="21">
        <f t="shared" si="9"/>
        <v>904</v>
      </c>
      <c r="Y232" s="23">
        <f t="shared" si="8"/>
        <v>2.9163360000000003</v>
      </c>
    </row>
    <row r="233" spans="24:25" x14ac:dyDescent="0.25">
      <c r="X233" s="21">
        <f t="shared" si="9"/>
        <v>908</v>
      </c>
      <c r="Y233" s="23">
        <f t="shared" si="8"/>
        <v>2.922072</v>
      </c>
    </row>
    <row r="234" spans="24:25" x14ac:dyDescent="0.25">
      <c r="X234" s="21">
        <f t="shared" si="9"/>
        <v>912</v>
      </c>
      <c r="Y234" s="23">
        <f t="shared" si="8"/>
        <v>2.9278079999999997</v>
      </c>
    </row>
    <row r="235" spans="24:25" x14ac:dyDescent="0.25">
      <c r="X235" s="21">
        <f t="shared" si="9"/>
        <v>916</v>
      </c>
      <c r="Y235" s="23">
        <f t="shared" si="8"/>
        <v>2.9335440000000004</v>
      </c>
    </row>
    <row r="236" spans="24:25" x14ac:dyDescent="0.25">
      <c r="X236" s="21">
        <f t="shared" si="9"/>
        <v>920</v>
      </c>
      <c r="Y236" s="23">
        <f t="shared" si="8"/>
        <v>2.9392800000000001</v>
      </c>
    </row>
    <row r="237" spans="24:25" x14ac:dyDescent="0.25">
      <c r="X237" s="21">
        <f t="shared" si="9"/>
        <v>924</v>
      </c>
      <c r="Y237" s="23">
        <f t="shared" si="8"/>
        <v>2.9450159999999999</v>
      </c>
    </row>
    <row r="238" spans="24:25" x14ac:dyDescent="0.25">
      <c r="X238" s="21">
        <f t="shared" si="9"/>
        <v>928</v>
      </c>
      <c r="Y238" s="23">
        <f t="shared" si="8"/>
        <v>2.950752</v>
      </c>
    </row>
    <row r="239" spans="24:25" x14ac:dyDescent="0.25">
      <c r="X239" s="21">
        <f t="shared" si="9"/>
        <v>932</v>
      </c>
      <c r="Y239" s="23">
        <f t="shared" si="8"/>
        <v>2.9564880000000002</v>
      </c>
    </row>
    <row r="240" spans="24:25" x14ac:dyDescent="0.25">
      <c r="X240" s="21">
        <f t="shared" si="9"/>
        <v>936</v>
      </c>
      <c r="Y240" s="23">
        <f t="shared" si="8"/>
        <v>2.962224</v>
      </c>
    </row>
    <row r="241" spans="24:25" x14ac:dyDescent="0.25">
      <c r="X241" s="21">
        <f t="shared" si="9"/>
        <v>940</v>
      </c>
      <c r="Y241" s="23">
        <f t="shared" si="8"/>
        <v>2.9679600000000002</v>
      </c>
    </row>
    <row r="242" spans="24:25" x14ac:dyDescent="0.25">
      <c r="X242" s="21">
        <f t="shared" si="9"/>
        <v>944</v>
      </c>
      <c r="Y242" s="23">
        <f t="shared" si="8"/>
        <v>2.9736960000000003</v>
      </c>
    </row>
    <row r="243" spans="24:25" x14ac:dyDescent="0.25">
      <c r="X243" s="21">
        <f t="shared" si="9"/>
        <v>948</v>
      </c>
      <c r="Y243" s="23">
        <f t="shared" si="8"/>
        <v>2.9794320000000001</v>
      </c>
    </row>
    <row r="244" spans="24:25" x14ac:dyDescent="0.25">
      <c r="X244" s="21">
        <f t="shared" si="9"/>
        <v>952</v>
      </c>
      <c r="Y244" s="23">
        <f t="shared" si="8"/>
        <v>2.9851679999999998</v>
      </c>
    </row>
    <row r="245" spans="24:25" x14ac:dyDescent="0.25">
      <c r="X245" s="21">
        <f t="shared" si="9"/>
        <v>956</v>
      </c>
      <c r="Y245" s="23">
        <f t="shared" si="8"/>
        <v>2.990904</v>
      </c>
    </row>
    <row r="246" spans="24:25" x14ac:dyDescent="0.25">
      <c r="X246" s="21">
        <f t="shared" si="9"/>
        <v>960</v>
      </c>
      <c r="Y246" s="23">
        <f t="shared" si="8"/>
        <v>2.9966400000000002</v>
      </c>
    </row>
    <row r="247" spans="24:25" x14ac:dyDescent="0.25">
      <c r="X247" s="21">
        <f t="shared" si="9"/>
        <v>964</v>
      </c>
      <c r="Y247" s="23">
        <f t="shared" si="8"/>
        <v>3.0023759999999999</v>
      </c>
    </row>
    <row r="248" spans="24:25" x14ac:dyDescent="0.25">
      <c r="X248" s="21">
        <f t="shared" si="9"/>
        <v>968</v>
      </c>
      <c r="Y248" s="23">
        <f t="shared" si="8"/>
        <v>3.0081120000000001</v>
      </c>
    </row>
    <row r="249" spans="24:25" x14ac:dyDescent="0.25">
      <c r="X249" s="21">
        <f t="shared" si="9"/>
        <v>972</v>
      </c>
      <c r="Y249" s="23">
        <f t="shared" si="8"/>
        <v>3.0138480000000003</v>
      </c>
    </row>
    <row r="250" spans="24:25" x14ac:dyDescent="0.25">
      <c r="X250" s="21">
        <f t="shared" si="9"/>
        <v>976</v>
      </c>
      <c r="Y250" s="23">
        <f t="shared" si="8"/>
        <v>3.019584</v>
      </c>
    </row>
    <row r="251" spans="24:25" x14ac:dyDescent="0.25">
      <c r="X251" s="21">
        <f t="shared" si="9"/>
        <v>980</v>
      </c>
      <c r="Y251" s="23">
        <f t="shared" si="8"/>
        <v>3.0253199999999998</v>
      </c>
    </row>
    <row r="252" spans="24:25" x14ac:dyDescent="0.25">
      <c r="X252" s="21">
        <f t="shared" si="9"/>
        <v>984</v>
      </c>
      <c r="Y252" s="23">
        <f t="shared" si="8"/>
        <v>3.031056</v>
      </c>
    </row>
    <row r="253" spans="24:25" x14ac:dyDescent="0.25">
      <c r="X253" s="21">
        <f t="shared" si="9"/>
        <v>988</v>
      </c>
      <c r="Y253" s="23">
        <f t="shared" si="8"/>
        <v>3.0367920000000002</v>
      </c>
    </row>
    <row r="254" spans="24:25" x14ac:dyDescent="0.25">
      <c r="X254" s="21">
        <f t="shared" si="9"/>
        <v>992</v>
      </c>
      <c r="Y254" s="23">
        <f t="shared" si="8"/>
        <v>3.0425279999999999</v>
      </c>
    </row>
    <row r="255" spans="24:25" x14ac:dyDescent="0.25">
      <c r="X255" s="21">
        <f t="shared" si="9"/>
        <v>996</v>
      </c>
      <c r="Y255" s="23">
        <f t="shared" si="8"/>
        <v>3.0482640000000001</v>
      </c>
    </row>
    <row r="256" spans="24:25" x14ac:dyDescent="0.25">
      <c r="X256" s="21">
        <f t="shared" si="9"/>
        <v>1000</v>
      </c>
      <c r="Y256" s="23">
        <f t="shared" si="8"/>
        <v>3.0540000000000003</v>
      </c>
    </row>
    <row r="257" spans="24:25" x14ac:dyDescent="0.25">
      <c r="X257" s="21">
        <f t="shared" si="9"/>
        <v>1004</v>
      </c>
      <c r="Y257" s="23">
        <f t="shared" si="8"/>
        <v>3.059736</v>
      </c>
    </row>
    <row r="258" spans="24:25" x14ac:dyDescent="0.25">
      <c r="X258" s="21">
        <f t="shared" si="9"/>
        <v>1008</v>
      </c>
      <c r="Y258" s="23">
        <f t="shared" si="8"/>
        <v>3.0654719999999998</v>
      </c>
    </row>
    <row r="259" spans="24:25" x14ac:dyDescent="0.25">
      <c r="X259" s="21">
        <f t="shared" si="9"/>
        <v>1012</v>
      </c>
      <c r="Y259" s="23">
        <f t="shared" si="8"/>
        <v>3.0712080000000004</v>
      </c>
    </row>
    <row r="260" spans="24:25" x14ac:dyDescent="0.25">
      <c r="X260" s="21">
        <f t="shared" si="9"/>
        <v>1016</v>
      </c>
      <c r="Y260" s="23">
        <f t="shared" si="8"/>
        <v>3.0769440000000001</v>
      </c>
    </row>
    <row r="261" spans="24:25" x14ac:dyDescent="0.25">
      <c r="X261" s="21">
        <f t="shared" si="9"/>
        <v>1020</v>
      </c>
      <c r="Y261" s="23">
        <f t="shared" si="8"/>
        <v>3.0826799999999999</v>
      </c>
    </row>
    <row r="262" spans="24:25" x14ac:dyDescent="0.25">
      <c r="X262" s="21">
        <f t="shared" si="9"/>
        <v>1024</v>
      </c>
      <c r="Y262" s="23">
        <f t="shared" ref="Y262:Y325" si="10">IF($K$24&gt;0,IF(X262&lt;$K$21,$K$20*X262,IF(X262&lt;$K$24,($K$22*X262)+$K$23,($K$25*X262)+$K$26)),IF(X262&lt;$K$21,$K$20*X262,($K$22*X262)+$K$23))</f>
        <v>3.0884160000000001</v>
      </c>
    </row>
    <row r="263" spans="24:25" x14ac:dyDescent="0.25">
      <c r="X263" s="21">
        <f t="shared" ref="X263:X326" si="11">X262+$AC$5</f>
        <v>1028</v>
      </c>
      <c r="Y263" s="23">
        <f t="shared" si="10"/>
        <v>3.0941520000000002</v>
      </c>
    </row>
    <row r="264" spans="24:25" x14ac:dyDescent="0.25">
      <c r="X264" s="21">
        <f t="shared" si="11"/>
        <v>1032</v>
      </c>
      <c r="Y264" s="23">
        <f t="shared" si="10"/>
        <v>3.099888</v>
      </c>
    </row>
    <row r="265" spans="24:25" x14ac:dyDescent="0.25">
      <c r="X265" s="21">
        <f t="shared" si="11"/>
        <v>1036</v>
      </c>
      <c r="Y265" s="23">
        <f t="shared" si="10"/>
        <v>3.1056239999999997</v>
      </c>
    </row>
    <row r="266" spans="24:25" x14ac:dyDescent="0.25">
      <c r="X266" s="21">
        <f t="shared" si="11"/>
        <v>1040</v>
      </c>
      <c r="Y266" s="23">
        <f t="shared" si="10"/>
        <v>3.1113600000000003</v>
      </c>
    </row>
    <row r="267" spans="24:25" x14ac:dyDescent="0.25">
      <c r="X267" s="21">
        <f t="shared" si="11"/>
        <v>1044</v>
      </c>
      <c r="Y267" s="23">
        <f t="shared" si="10"/>
        <v>3.1170960000000001</v>
      </c>
    </row>
    <row r="268" spans="24:25" x14ac:dyDescent="0.25">
      <c r="X268" s="21">
        <f t="shared" si="11"/>
        <v>1048</v>
      </c>
      <c r="Y268" s="23">
        <f t="shared" si="10"/>
        <v>3.1228319999999998</v>
      </c>
    </row>
    <row r="269" spans="24:25" x14ac:dyDescent="0.25">
      <c r="X269" s="21">
        <f t="shared" si="11"/>
        <v>1052</v>
      </c>
      <c r="Y269" s="23">
        <f t="shared" si="10"/>
        <v>3.128568</v>
      </c>
    </row>
    <row r="270" spans="24:25" x14ac:dyDescent="0.25">
      <c r="X270" s="21">
        <f t="shared" si="11"/>
        <v>1056</v>
      </c>
      <c r="Y270" s="23">
        <f t="shared" si="10"/>
        <v>3.1343040000000002</v>
      </c>
    </row>
    <row r="271" spans="24:25" x14ac:dyDescent="0.25">
      <c r="X271" s="21">
        <f t="shared" si="11"/>
        <v>1060</v>
      </c>
      <c r="Y271" s="23">
        <f t="shared" si="10"/>
        <v>3.1400399999999999</v>
      </c>
    </row>
    <row r="272" spans="24:25" x14ac:dyDescent="0.25">
      <c r="X272" s="21">
        <f t="shared" si="11"/>
        <v>1064</v>
      </c>
      <c r="Y272" s="23">
        <f t="shared" si="10"/>
        <v>3.1457760000000001</v>
      </c>
    </row>
    <row r="273" spans="24:25" x14ac:dyDescent="0.25">
      <c r="X273" s="21">
        <f t="shared" si="11"/>
        <v>1068</v>
      </c>
      <c r="Y273" s="23">
        <f t="shared" si="10"/>
        <v>3.1515120000000003</v>
      </c>
    </row>
    <row r="274" spans="24:25" x14ac:dyDescent="0.25">
      <c r="X274" s="21">
        <f t="shared" si="11"/>
        <v>1072</v>
      </c>
      <c r="Y274" s="23">
        <f t="shared" si="10"/>
        <v>3.1572480000000001</v>
      </c>
    </row>
    <row r="275" spans="24:25" x14ac:dyDescent="0.25">
      <c r="X275" s="21">
        <f t="shared" si="11"/>
        <v>1076</v>
      </c>
      <c r="Y275" s="23">
        <f t="shared" si="10"/>
        <v>3.1629839999999998</v>
      </c>
    </row>
    <row r="276" spans="24:25" x14ac:dyDescent="0.25">
      <c r="X276" s="21">
        <f t="shared" si="11"/>
        <v>1080</v>
      </c>
      <c r="Y276" s="23">
        <f t="shared" si="10"/>
        <v>3.16872</v>
      </c>
    </row>
    <row r="277" spans="24:25" x14ac:dyDescent="0.25">
      <c r="X277" s="21">
        <f t="shared" si="11"/>
        <v>1084</v>
      </c>
      <c r="Y277" s="23">
        <f t="shared" si="10"/>
        <v>3.1744560000000002</v>
      </c>
    </row>
    <row r="278" spans="24:25" x14ac:dyDescent="0.25">
      <c r="X278" s="21">
        <f t="shared" si="11"/>
        <v>1088</v>
      </c>
      <c r="Y278" s="23">
        <f t="shared" si="10"/>
        <v>3.1801919999999999</v>
      </c>
    </row>
    <row r="279" spans="24:25" x14ac:dyDescent="0.25">
      <c r="X279" s="21">
        <f t="shared" si="11"/>
        <v>1092</v>
      </c>
      <c r="Y279" s="23">
        <f t="shared" si="10"/>
        <v>3.1859280000000001</v>
      </c>
    </row>
    <row r="280" spans="24:25" x14ac:dyDescent="0.25">
      <c r="X280" s="21">
        <f t="shared" si="11"/>
        <v>1096</v>
      </c>
      <c r="Y280" s="23">
        <f t="shared" si="10"/>
        <v>3.1916640000000003</v>
      </c>
    </row>
    <row r="281" spans="24:25" x14ac:dyDescent="0.25">
      <c r="X281" s="21">
        <f t="shared" si="11"/>
        <v>1100</v>
      </c>
      <c r="Y281" s="23">
        <f t="shared" si="10"/>
        <v>3.1974</v>
      </c>
    </row>
    <row r="282" spans="24:25" x14ac:dyDescent="0.25">
      <c r="X282" s="21">
        <f t="shared" si="11"/>
        <v>1104</v>
      </c>
      <c r="Y282" s="23">
        <f t="shared" si="10"/>
        <v>3.2031359999999998</v>
      </c>
    </row>
    <row r="283" spans="24:25" x14ac:dyDescent="0.25">
      <c r="X283" s="21">
        <f t="shared" si="11"/>
        <v>1108</v>
      </c>
      <c r="Y283" s="23">
        <f t="shared" si="10"/>
        <v>3.2088719999999999</v>
      </c>
    </row>
    <row r="284" spans="24:25" x14ac:dyDescent="0.25">
      <c r="X284" s="21">
        <f t="shared" si="11"/>
        <v>1112</v>
      </c>
      <c r="Y284" s="23">
        <f t="shared" si="10"/>
        <v>3.2146080000000001</v>
      </c>
    </row>
    <row r="285" spans="24:25" x14ac:dyDescent="0.25">
      <c r="X285" s="21">
        <f t="shared" si="11"/>
        <v>1116</v>
      </c>
      <c r="Y285" s="23">
        <f t="shared" si="10"/>
        <v>3.2203439999999999</v>
      </c>
    </row>
    <row r="286" spans="24:25" x14ac:dyDescent="0.25">
      <c r="X286" s="21">
        <f t="shared" si="11"/>
        <v>1120</v>
      </c>
      <c r="Y286" s="23">
        <f t="shared" si="10"/>
        <v>3.2260800000000001</v>
      </c>
    </row>
    <row r="287" spans="24:25" x14ac:dyDescent="0.25">
      <c r="X287" s="21">
        <f t="shared" si="11"/>
        <v>1124</v>
      </c>
      <c r="Y287" s="23">
        <f t="shared" si="10"/>
        <v>3.2318160000000002</v>
      </c>
    </row>
    <row r="288" spans="24:25" x14ac:dyDescent="0.25">
      <c r="X288" s="21">
        <f t="shared" si="11"/>
        <v>1128</v>
      </c>
      <c r="Y288" s="23">
        <f t="shared" si="10"/>
        <v>3.237552</v>
      </c>
    </row>
    <row r="289" spans="24:25" x14ac:dyDescent="0.25">
      <c r="X289" s="21">
        <f t="shared" si="11"/>
        <v>1132</v>
      </c>
      <c r="Y289" s="23">
        <f t="shared" si="10"/>
        <v>3.2432879999999997</v>
      </c>
    </row>
    <row r="290" spans="24:25" x14ac:dyDescent="0.25">
      <c r="X290" s="21">
        <f t="shared" si="11"/>
        <v>1136</v>
      </c>
      <c r="Y290" s="23">
        <f t="shared" si="10"/>
        <v>3.2490240000000004</v>
      </c>
    </row>
    <row r="291" spans="24:25" x14ac:dyDescent="0.25">
      <c r="X291" s="21">
        <f t="shared" si="11"/>
        <v>1140</v>
      </c>
      <c r="Y291" s="23">
        <f t="shared" si="10"/>
        <v>3.2547600000000001</v>
      </c>
    </row>
    <row r="292" spans="24:25" x14ac:dyDescent="0.25">
      <c r="X292" s="21">
        <f t="shared" si="11"/>
        <v>1144</v>
      </c>
      <c r="Y292" s="23">
        <f t="shared" si="10"/>
        <v>3.2604959999999998</v>
      </c>
    </row>
    <row r="293" spans="24:25" x14ac:dyDescent="0.25">
      <c r="X293" s="21">
        <f t="shared" si="11"/>
        <v>1148</v>
      </c>
      <c r="Y293" s="23">
        <f t="shared" si="10"/>
        <v>3.266232</v>
      </c>
    </row>
    <row r="294" spans="24:25" x14ac:dyDescent="0.25">
      <c r="X294" s="21">
        <f t="shared" si="11"/>
        <v>1152</v>
      </c>
      <c r="Y294" s="23">
        <f t="shared" si="10"/>
        <v>3.2719680000000002</v>
      </c>
    </row>
    <row r="295" spans="24:25" x14ac:dyDescent="0.25">
      <c r="X295" s="21">
        <f t="shared" si="11"/>
        <v>1156</v>
      </c>
      <c r="Y295" s="23">
        <f t="shared" si="10"/>
        <v>3.277704</v>
      </c>
    </row>
    <row r="296" spans="24:25" x14ac:dyDescent="0.25">
      <c r="X296" s="21">
        <f t="shared" si="11"/>
        <v>1160</v>
      </c>
      <c r="Y296" s="23">
        <f t="shared" si="10"/>
        <v>3.2834400000000001</v>
      </c>
    </row>
    <row r="297" spans="24:25" x14ac:dyDescent="0.25">
      <c r="X297" s="21">
        <f t="shared" si="11"/>
        <v>1164</v>
      </c>
      <c r="Y297" s="23">
        <f t="shared" si="10"/>
        <v>3.2891760000000003</v>
      </c>
    </row>
    <row r="298" spans="24:25" x14ac:dyDescent="0.25">
      <c r="X298" s="21">
        <f t="shared" si="11"/>
        <v>1168</v>
      </c>
      <c r="Y298" s="23">
        <f t="shared" si="10"/>
        <v>3.2949120000000001</v>
      </c>
    </row>
    <row r="299" spans="24:25" x14ac:dyDescent="0.25">
      <c r="X299" s="21">
        <f t="shared" si="11"/>
        <v>1172</v>
      </c>
      <c r="Y299" s="23">
        <f t="shared" si="10"/>
        <v>3.3006479999999998</v>
      </c>
    </row>
    <row r="300" spans="24:25" x14ac:dyDescent="0.25">
      <c r="X300" s="21">
        <f t="shared" si="11"/>
        <v>1176</v>
      </c>
      <c r="Y300" s="23">
        <f t="shared" si="10"/>
        <v>3.306384</v>
      </c>
    </row>
    <row r="301" spans="24:25" x14ac:dyDescent="0.25">
      <c r="X301" s="21">
        <f t="shared" si="11"/>
        <v>1180</v>
      </c>
      <c r="Y301" s="23">
        <f t="shared" si="10"/>
        <v>3.3121200000000002</v>
      </c>
    </row>
    <row r="302" spans="24:25" x14ac:dyDescent="0.25">
      <c r="X302" s="21">
        <f t="shared" si="11"/>
        <v>1184</v>
      </c>
      <c r="Y302" s="23">
        <f t="shared" si="10"/>
        <v>3.3178559999999999</v>
      </c>
    </row>
    <row r="303" spans="24:25" x14ac:dyDescent="0.25">
      <c r="X303" s="21">
        <f t="shared" si="11"/>
        <v>1188</v>
      </c>
      <c r="Y303" s="23">
        <f t="shared" si="10"/>
        <v>3.3235920000000001</v>
      </c>
    </row>
    <row r="304" spans="24:25" x14ac:dyDescent="0.25">
      <c r="X304" s="21">
        <f t="shared" si="11"/>
        <v>1192</v>
      </c>
      <c r="Y304" s="23">
        <f t="shared" si="10"/>
        <v>3.3293280000000003</v>
      </c>
    </row>
    <row r="305" spans="24:25" x14ac:dyDescent="0.25">
      <c r="X305" s="21">
        <f t="shared" si="11"/>
        <v>1196</v>
      </c>
      <c r="Y305" s="23">
        <f t="shared" si="10"/>
        <v>3.335064</v>
      </c>
    </row>
    <row r="306" spans="24:25" x14ac:dyDescent="0.25">
      <c r="X306" s="21">
        <f t="shared" si="11"/>
        <v>1200</v>
      </c>
      <c r="Y306" s="23">
        <f t="shared" si="10"/>
        <v>3.3407999999999998</v>
      </c>
    </row>
    <row r="307" spans="24:25" x14ac:dyDescent="0.25">
      <c r="X307" s="21">
        <f t="shared" si="11"/>
        <v>1204</v>
      </c>
      <c r="Y307" s="23">
        <f t="shared" si="10"/>
        <v>3.346536</v>
      </c>
    </row>
    <row r="308" spans="24:25" x14ac:dyDescent="0.25">
      <c r="X308" s="21">
        <f t="shared" si="11"/>
        <v>1208</v>
      </c>
      <c r="Y308" s="23">
        <f t="shared" si="10"/>
        <v>3.3522720000000001</v>
      </c>
    </row>
    <row r="309" spans="24:25" x14ac:dyDescent="0.25">
      <c r="X309" s="21">
        <f t="shared" si="11"/>
        <v>1212</v>
      </c>
      <c r="Y309" s="23">
        <f t="shared" si="10"/>
        <v>3.3580079999999999</v>
      </c>
    </row>
    <row r="310" spans="24:25" x14ac:dyDescent="0.25">
      <c r="X310" s="21">
        <f t="shared" si="11"/>
        <v>1216</v>
      </c>
      <c r="Y310" s="23">
        <f t="shared" si="10"/>
        <v>3.3637440000000001</v>
      </c>
    </row>
    <row r="311" spans="24:25" x14ac:dyDescent="0.25">
      <c r="X311" s="21">
        <f t="shared" si="11"/>
        <v>1220</v>
      </c>
      <c r="Y311" s="23">
        <f t="shared" si="10"/>
        <v>3.3694800000000003</v>
      </c>
    </row>
    <row r="312" spans="24:25" x14ac:dyDescent="0.25">
      <c r="X312" s="21">
        <f t="shared" si="11"/>
        <v>1224</v>
      </c>
      <c r="Y312" s="23">
        <f t="shared" si="10"/>
        <v>3.375216</v>
      </c>
    </row>
    <row r="313" spans="24:25" x14ac:dyDescent="0.25">
      <c r="X313" s="21">
        <f t="shared" si="11"/>
        <v>1228</v>
      </c>
      <c r="Y313" s="23">
        <f t="shared" si="10"/>
        <v>3.3809519999999997</v>
      </c>
    </row>
    <row r="314" spans="24:25" x14ac:dyDescent="0.25">
      <c r="X314" s="21">
        <f t="shared" si="11"/>
        <v>1232</v>
      </c>
      <c r="Y314" s="23">
        <f t="shared" si="10"/>
        <v>3.3866880000000004</v>
      </c>
    </row>
    <row r="315" spans="24:25" x14ac:dyDescent="0.25">
      <c r="X315" s="21">
        <f t="shared" si="11"/>
        <v>1236</v>
      </c>
      <c r="Y315" s="23">
        <f t="shared" si="10"/>
        <v>3.3924240000000001</v>
      </c>
    </row>
    <row r="316" spans="24:25" x14ac:dyDescent="0.25">
      <c r="X316" s="21">
        <f t="shared" si="11"/>
        <v>1240</v>
      </c>
      <c r="Y316" s="23">
        <f t="shared" si="10"/>
        <v>3.3981599999999998</v>
      </c>
    </row>
    <row r="317" spans="24:25" x14ac:dyDescent="0.25">
      <c r="X317" s="21">
        <f t="shared" si="11"/>
        <v>1244</v>
      </c>
      <c r="Y317" s="23">
        <f t="shared" si="10"/>
        <v>3.403896</v>
      </c>
    </row>
    <row r="318" spans="24:25" x14ac:dyDescent="0.25">
      <c r="X318" s="21">
        <f t="shared" si="11"/>
        <v>1248</v>
      </c>
      <c r="Y318" s="23">
        <f t="shared" si="10"/>
        <v>3.4096320000000002</v>
      </c>
    </row>
    <row r="319" spans="24:25" x14ac:dyDescent="0.25">
      <c r="X319" s="21">
        <f t="shared" si="11"/>
        <v>1252</v>
      </c>
      <c r="Y319" s="23">
        <f t="shared" si="10"/>
        <v>3.415368</v>
      </c>
    </row>
    <row r="320" spans="24:25" x14ac:dyDescent="0.25">
      <c r="X320" s="21">
        <f t="shared" si="11"/>
        <v>1256</v>
      </c>
      <c r="Y320" s="23">
        <f t="shared" si="10"/>
        <v>3.4211040000000001</v>
      </c>
    </row>
    <row r="321" spans="24:25" x14ac:dyDescent="0.25">
      <c r="X321" s="21">
        <f t="shared" si="11"/>
        <v>1260</v>
      </c>
      <c r="Y321" s="23">
        <f t="shared" si="10"/>
        <v>3.4268400000000003</v>
      </c>
    </row>
    <row r="322" spans="24:25" x14ac:dyDescent="0.25">
      <c r="X322" s="21">
        <f t="shared" si="11"/>
        <v>1264</v>
      </c>
      <c r="Y322" s="23">
        <f t="shared" si="10"/>
        <v>3.4325760000000001</v>
      </c>
    </row>
    <row r="323" spans="24:25" x14ac:dyDescent="0.25">
      <c r="X323" s="21">
        <f t="shared" si="11"/>
        <v>1268</v>
      </c>
      <c r="Y323" s="23">
        <f t="shared" si="10"/>
        <v>3.4383119999999998</v>
      </c>
    </row>
    <row r="324" spans="24:25" x14ac:dyDescent="0.25">
      <c r="X324" s="21">
        <f t="shared" si="11"/>
        <v>1272</v>
      </c>
      <c r="Y324" s="23">
        <f t="shared" si="10"/>
        <v>3.444048</v>
      </c>
    </row>
    <row r="325" spans="24:25" x14ac:dyDescent="0.25">
      <c r="X325" s="21">
        <f t="shared" si="11"/>
        <v>1276</v>
      </c>
      <c r="Y325" s="23">
        <f t="shared" si="10"/>
        <v>3.4497840000000002</v>
      </c>
    </row>
    <row r="326" spans="24:25" x14ac:dyDescent="0.25">
      <c r="X326" s="21">
        <f t="shared" si="11"/>
        <v>1280</v>
      </c>
      <c r="Y326" s="23">
        <f t="shared" ref="Y326:Y389" si="12">IF($K$24&gt;0,IF(X326&lt;$K$21,$K$20*X326,IF(X326&lt;$K$24,($K$22*X326)+$K$23,($K$25*X326)+$K$26)),IF(X326&lt;$K$21,$K$20*X326,($K$22*X326)+$K$23))</f>
        <v>3.4555199999999999</v>
      </c>
    </row>
    <row r="327" spans="24:25" x14ac:dyDescent="0.25">
      <c r="X327" s="21">
        <f t="shared" ref="X327:X390" si="13">X326+$AC$5</f>
        <v>1284</v>
      </c>
      <c r="Y327" s="23">
        <f t="shared" si="12"/>
        <v>3.4612560000000001</v>
      </c>
    </row>
    <row r="328" spans="24:25" x14ac:dyDescent="0.25">
      <c r="X328" s="21">
        <f t="shared" si="13"/>
        <v>1288</v>
      </c>
      <c r="Y328" s="23">
        <f t="shared" si="12"/>
        <v>3.4669920000000003</v>
      </c>
    </row>
    <row r="329" spans="24:25" x14ac:dyDescent="0.25">
      <c r="X329" s="21">
        <f t="shared" si="13"/>
        <v>1292</v>
      </c>
      <c r="Y329" s="23">
        <f t="shared" si="12"/>
        <v>3.472728</v>
      </c>
    </row>
    <row r="330" spans="24:25" x14ac:dyDescent="0.25">
      <c r="X330" s="21">
        <f t="shared" si="13"/>
        <v>1296</v>
      </c>
      <c r="Y330" s="23">
        <f t="shared" si="12"/>
        <v>3.4784639999999998</v>
      </c>
    </row>
    <row r="331" spans="24:25" x14ac:dyDescent="0.25">
      <c r="X331" s="21">
        <f t="shared" si="13"/>
        <v>1300</v>
      </c>
      <c r="Y331" s="23">
        <f t="shared" si="12"/>
        <v>3.4842</v>
      </c>
    </row>
    <row r="332" spans="24:25" x14ac:dyDescent="0.25">
      <c r="X332" s="21">
        <f t="shared" si="13"/>
        <v>1304</v>
      </c>
      <c r="Y332" s="23">
        <f t="shared" si="12"/>
        <v>3.4899360000000001</v>
      </c>
    </row>
    <row r="333" spans="24:25" x14ac:dyDescent="0.25">
      <c r="X333" s="21">
        <f t="shared" si="13"/>
        <v>1308</v>
      </c>
      <c r="Y333" s="23">
        <f t="shared" si="12"/>
        <v>3.4956719999999999</v>
      </c>
    </row>
    <row r="334" spans="24:25" x14ac:dyDescent="0.25">
      <c r="X334" s="21">
        <f t="shared" si="13"/>
        <v>1312</v>
      </c>
      <c r="Y334" s="23">
        <f t="shared" si="12"/>
        <v>3.5014080000000001</v>
      </c>
    </row>
    <row r="335" spans="24:25" x14ac:dyDescent="0.25">
      <c r="X335" s="21">
        <f t="shared" si="13"/>
        <v>1316</v>
      </c>
      <c r="Y335" s="23">
        <f t="shared" si="12"/>
        <v>3.5071440000000003</v>
      </c>
    </row>
    <row r="336" spans="24:25" x14ac:dyDescent="0.25">
      <c r="X336" s="21">
        <f t="shared" si="13"/>
        <v>1320</v>
      </c>
      <c r="Y336" s="23">
        <f t="shared" si="12"/>
        <v>3.51288</v>
      </c>
    </row>
    <row r="337" spans="24:25" x14ac:dyDescent="0.25">
      <c r="X337" s="21">
        <f t="shared" si="13"/>
        <v>1324</v>
      </c>
      <c r="Y337" s="23">
        <f t="shared" si="12"/>
        <v>3.5186159999999997</v>
      </c>
    </row>
    <row r="338" spans="24:25" x14ac:dyDescent="0.25">
      <c r="X338" s="21">
        <f t="shared" si="13"/>
        <v>1328</v>
      </c>
      <c r="Y338" s="23">
        <f t="shared" si="12"/>
        <v>3.5243519999999999</v>
      </c>
    </row>
    <row r="339" spans="24:25" x14ac:dyDescent="0.25">
      <c r="X339" s="21">
        <f t="shared" si="13"/>
        <v>1332</v>
      </c>
      <c r="Y339" s="23">
        <f t="shared" si="12"/>
        <v>3.5300880000000001</v>
      </c>
    </row>
    <row r="340" spans="24:25" x14ac:dyDescent="0.25">
      <c r="X340" s="21">
        <f t="shared" si="13"/>
        <v>1336</v>
      </c>
      <c r="Y340" s="23">
        <f t="shared" si="12"/>
        <v>3.5358239999999999</v>
      </c>
    </row>
    <row r="341" spans="24:25" x14ac:dyDescent="0.25">
      <c r="X341" s="21">
        <f t="shared" si="13"/>
        <v>1340</v>
      </c>
      <c r="Y341" s="23">
        <f t="shared" si="12"/>
        <v>3.54156</v>
      </c>
    </row>
    <row r="342" spans="24:25" x14ac:dyDescent="0.25">
      <c r="X342" s="21">
        <f t="shared" si="13"/>
        <v>1344</v>
      </c>
      <c r="Y342" s="23">
        <f t="shared" si="12"/>
        <v>3.5472960000000002</v>
      </c>
    </row>
    <row r="343" spans="24:25" x14ac:dyDescent="0.25">
      <c r="X343" s="21">
        <f t="shared" si="13"/>
        <v>1348</v>
      </c>
      <c r="Y343" s="23">
        <f t="shared" si="12"/>
        <v>3.553032</v>
      </c>
    </row>
    <row r="344" spans="24:25" x14ac:dyDescent="0.25">
      <c r="X344" s="21">
        <f t="shared" si="13"/>
        <v>1352</v>
      </c>
      <c r="Y344" s="23">
        <f t="shared" si="12"/>
        <v>3.5587679999999997</v>
      </c>
    </row>
    <row r="345" spans="24:25" x14ac:dyDescent="0.25">
      <c r="X345" s="21">
        <f t="shared" si="13"/>
        <v>1356</v>
      </c>
      <c r="Y345" s="23">
        <f t="shared" si="12"/>
        <v>3.5645040000000003</v>
      </c>
    </row>
    <row r="346" spans="24:25" x14ac:dyDescent="0.25">
      <c r="X346" s="21">
        <f t="shared" si="13"/>
        <v>1360</v>
      </c>
      <c r="Y346" s="23">
        <f t="shared" si="12"/>
        <v>3.5702400000000001</v>
      </c>
    </row>
    <row r="347" spans="24:25" x14ac:dyDescent="0.25">
      <c r="X347" s="21">
        <f t="shared" si="13"/>
        <v>1364</v>
      </c>
      <c r="Y347" s="23">
        <f t="shared" si="12"/>
        <v>3.5759759999999998</v>
      </c>
    </row>
    <row r="348" spans="24:25" x14ac:dyDescent="0.25">
      <c r="X348" s="21">
        <f t="shared" si="13"/>
        <v>1368</v>
      </c>
      <c r="Y348" s="23">
        <f t="shared" si="12"/>
        <v>3.581712</v>
      </c>
    </row>
    <row r="349" spans="24:25" x14ac:dyDescent="0.25">
      <c r="X349" s="21">
        <f t="shared" si="13"/>
        <v>1372</v>
      </c>
      <c r="Y349" s="23">
        <f t="shared" si="12"/>
        <v>3.5874480000000002</v>
      </c>
    </row>
    <row r="350" spans="24:25" x14ac:dyDescent="0.25">
      <c r="X350" s="21">
        <f t="shared" si="13"/>
        <v>1376</v>
      </c>
      <c r="Y350" s="23">
        <f t="shared" si="12"/>
        <v>3.5931839999999999</v>
      </c>
    </row>
    <row r="351" spans="24:25" x14ac:dyDescent="0.25">
      <c r="X351" s="21">
        <f t="shared" si="13"/>
        <v>1380</v>
      </c>
      <c r="Y351" s="23">
        <f t="shared" si="12"/>
        <v>3.5989200000000001</v>
      </c>
    </row>
    <row r="352" spans="24:25" x14ac:dyDescent="0.25">
      <c r="X352" s="21">
        <f t="shared" si="13"/>
        <v>1384</v>
      </c>
      <c r="Y352" s="23">
        <f t="shared" si="12"/>
        <v>3.6046560000000003</v>
      </c>
    </row>
    <row r="353" spans="24:25" x14ac:dyDescent="0.25">
      <c r="X353" s="21">
        <f t="shared" si="13"/>
        <v>1388</v>
      </c>
      <c r="Y353" s="23">
        <f t="shared" si="12"/>
        <v>3.610392</v>
      </c>
    </row>
    <row r="354" spans="24:25" x14ac:dyDescent="0.25">
      <c r="X354" s="21">
        <f t="shared" si="13"/>
        <v>1392</v>
      </c>
      <c r="Y354" s="23">
        <f t="shared" si="12"/>
        <v>3.6161279999999998</v>
      </c>
    </row>
    <row r="355" spans="24:25" x14ac:dyDescent="0.25">
      <c r="X355" s="21">
        <f t="shared" si="13"/>
        <v>1396</v>
      </c>
      <c r="Y355" s="23">
        <f t="shared" si="12"/>
        <v>3.621864</v>
      </c>
    </row>
    <row r="356" spans="24:25" x14ac:dyDescent="0.25">
      <c r="X356" s="21">
        <f t="shared" si="13"/>
        <v>1400</v>
      </c>
      <c r="Y356" s="23">
        <f t="shared" si="12"/>
        <v>3.6276000000000002</v>
      </c>
    </row>
    <row r="357" spans="24:25" x14ac:dyDescent="0.25">
      <c r="X357" s="21">
        <f t="shared" si="13"/>
        <v>1404</v>
      </c>
      <c r="Y357" s="23">
        <f t="shared" si="12"/>
        <v>3.6333359999999999</v>
      </c>
    </row>
    <row r="358" spans="24:25" x14ac:dyDescent="0.25">
      <c r="X358" s="21">
        <f t="shared" si="13"/>
        <v>1408</v>
      </c>
      <c r="Y358" s="23">
        <f t="shared" si="12"/>
        <v>3.6390720000000001</v>
      </c>
    </row>
    <row r="359" spans="24:25" x14ac:dyDescent="0.25">
      <c r="X359" s="21">
        <f t="shared" si="13"/>
        <v>1412</v>
      </c>
      <c r="Y359" s="23">
        <f t="shared" si="12"/>
        <v>3.6448079999999998</v>
      </c>
    </row>
    <row r="360" spans="24:25" x14ac:dyDescent="0.25">
      <c r="X360" s="21">
        <f t="shared" si="13"/>
        <v>1416</v>
      </c>
      <c r="Y360" s="23">
        <f t="shared" si="12"/>
        <v>3.650544</v>
      </c>
    </row>
    <row r="361" spans="24:25" x14ac:dyDescent="0.25">
      <c r="X361" s="21">
        <f t="shared" si="13"/>
        <v>1420</v>
      </c>
      <c r="Y361" s="23">
        <f t="shared" si="12"/>
        <v>3.6562800000000002</v>
      </c>
    </row>
    <row r="362" spans="24:25" x14ac:dyDescent="0.25">
      <c r="X362" s="21">
        <f t="shared" si="13"/>
        <v>1424</v>
      </c>
      <c r="Y362" s="23">
        <f t="shared" si="12"/>
        <v>3.6620159999999999</v>
      </c>
    </row>
    <row r="363" spans="24:25" x14ac:dyDescent="0.25">
      <c r="X363" s="21">
        <f t="shared" si="13"/>
        <v>1428</v>
      </c>
      <c r="Y363" s="23">
        <f t="shared" si="12"/>
        <v>3.6677520000000001</v>
      </c>
    </row>
    <row r="364" spans="24:25" x14ac:dyDescent="0.25">
      <c r="X364" s="21">
        <f t="shared" si="13"/>
        <v>1432</v>
      </c>
      <c r="Y364" s="23">
        <f t="shared" si="12"/>
        <v>3.6734879999999999</v>
      </c>
    </row>
    <row r="365" spans="24:25" x14ac:dyDescent="0.25">
      <c r="X365" s="21">
        <f t="shared" si="13"/>
        <v>1436</v>
      </c>
      <c r="Y365" s="23">
        <f t="shared" si="12"/>
        <v>3.679224</v>
      </c>
    </row>
    <row r="366" spans="24:25" x14ac:dyDescent="0.25">
      <c r="X366" s="21">
        <f t="shared" si="13"/>
        <v>1440</v>
      </c>
      <c r="Y366" s="23">
        <f t="shared" si="12"/>
        <v>3.6849600000000002</v>
      </c>
    </row>
    <row r="367" spans="24:25" x14ac:dyDescent="0.25">
      <c r="X367" s="21">
        <f t="shared" si="13"/>
        <v>1444</v>
      </c>
      <c r="Y367" s="23">
        <f t="shared" si="12"/>
        <v>3.690696</v>
      </c>
    </row>
    <row r="368" spans="24:25" x14ac:dyDescent="0.25">
      <c r="X368" s="21">
        <f t="shared" si="13"/>
        <v>1448</v>
      </c>
      <c r="Y368" s="23">
        <f t="shared" si="12"/>
        <v>3.6964320000000002</v>
      </c>
    </row>
    <row r="369" spans="24:25" x14ac:dyDescent="0.25">
      <c r="X369" s="21">
        <f t="shared" si="13"/>
        <v>1452</v>
      </c>
      <c r="Y369" s="23">
        <f t="shared" si="12"/>
        <v>3.7021679999999999</v>
      </c>
    </row>
    <row r="370" spans="24:25" x14ac:dyDescent="0.25">
      <c r="X370" s="21">
        <f t="shared" si="13"/>
        <v>1456</v>
      </c>
      <c r="Y370" s="23">
        <f t="shared" si="12"/>
        <v>3.7079040000000001</v>
      </c>
    </row>
    <row r="371" spans="24:25" x14ac:dyDescent="0.25">
      <c r="X371" s="21">
        <f t="shared" si="13"/>
        <v>1460</v>
      </c>
      <c r="Y371" s="23">
        <f t="shared" si="12"/>
        <v>3.7136399999999998</v>
      </c>
    </row>
    <row r="372" spans="24:25" x14ac:dyDescent="0.25">
      <c r="X372" s="21">
        <f t="shared" si="13"/>
        <v>1464</v>
      </c>
      <c r="Y372" s="23">
        <f t="shared" si="12"/>
        <v>3.719376</v>
      </c>
    </row>
    <row r="373" spans="24:25" x14ac:dyDescent="0.25">
      <c r="X373" s="21">
        <f t="shared" si="13"/>
        <v>1468</v>
      </c>
      <c r="Y373" s="23">
        <f t="shared" si="12"/>
        <v>3.7251120000000002</v>
      </c>
    </row>
    <row r="374" spans="24:25" x14ac:dyDescent="0.25">
      <c r="X374" s="21">
        <f t="shared" si="13"/>
        <v>1472</v>
      </c>
      <c r="Y374" s="23">
        <f t="shared" si="12"/>
        <v>3.7308479999999999</v>
      </c>
    </row>
    <row r="375" spans="24:25" x14ac:dyDescent="0.25">
      <c r="X375" s="21">
        <f t="shared" si="13"/>
        <v>1476</v>
      </c>
      <c r="Y375" s="23">
        <f t="shared" si="12"/>
        <v>3.7365840000000001</v>
      </c>
    </row>
    <row r="376" spans="24:25" x14ac:dyDescent="0.25">
      <c r="X376" s="21">
        <f t="shared" si="13"/>
        <v>1480</v>
      </c>
      <c r="Y376" s="23">
        <f t="shared" si="12"/>
        <v>3.7423199999999999</v>
      </c>
    </row>
    <row r="377" spans="24:25" x14ac:dyDescent="0.25">
      <c r="X377" s="21">
        <f t="shared" si="13"/>
        <v>1484</v>
      </c>
      <c r="Y377" s="23">
        <f t="shared" si="12"/>
        <v>3.7480560000000001</v>
      </c>
    </row>
    <row r="378" spans="24:25" x14ac:dyDescent="0.25">
      <c r="X378" s="21">
        <f t="shared" si="13"/>
        <v>1488</v>
      </c>
      <c r="Y378" s="23">
        <f t="shared" si="12"/>
        <v>3.7537920000000002</v>
      </c>
    </row>
    <row r="379" spans="24:25" x14ac:dyDescent="0.25">
      <c r="X379" s="21">
        <f t="shared" si="13"/>
        <v>1492</v>
      </c>
      <c r="Y379" s="23">
        <f t="shared" si="12"/>
        <v>3.759528</v>
      </c>
    </row>
    <row r="380" spans="24:25" x14ac:dyDescent="0.25">
      <c r="X380" s="21">
        <f t="shared" si="13"/>
        <v>1496</v>
      </c>
      <c r="Y380" s="23">
        <f t="shared" si="12"/>
        <v>3.7652640000000002</v>
      </c>
    </row>
    <row r="381" spans="24:25" x14ac:dyDescent="0.25">
      <c r="X381" s="21">
        <f t="shared" si="13"/>
        <v>1500</v>
      </c>
      <c r="Y381" s="23">
        <f t="shared" si="12"/>
        <v>3.7709999999999999</v>
      </c>
    </row>
    <row r="382" spans="24:25" x14ac:dyDescent="0.25">
      <c r="X382" s="21">
        <f t="shared" si="13"/>
        <v>1504</v>
      </c>
      <c r="Y382" s="23">
        <f t="shared" si="12"/>
        <v>3.7767360000000001</v>
      </c>
    </row>
    <row r="383" spans="24:25" x14ac:dyDescent="0.25">
      <c r="X383" s="21">
        <f t="shared" si="13"/>
        <v>1508</v>
      </c>
      <c r="Y383" s="23">
        <f t="shared" si="12"/>
        <v>3.7824719999999998</v>
      </c>
    </row>
    <row r="384" spans="24:25" x14ac:dyDescent="0.25">
      <c r="X384" s="21">
        <f t="shared" si="13"/>
        <v>1512</v>
      </c>
      <c r="Y384" s="23">
        <f t="shared" si="12"/>
        <v>3.788208</v>
      </c>
    </row>
    <row r="385" spans="24:25" x14ac:dyDescent="0.25">
      <c r="X385" s="21">
        <f t="shared" si="13"/>
        <v>1516</v>
      </c>
      <c r="Y385" s="23">
        <f t="shared" si="12"/>
        <v>3.7939440000000002</v>
      </c>
    </row>
    <row r="386" spans="24:25" x14ac:dyDescent="0.25">
      <c r="X386" s="21">
        <f t="shared" si="13"/>
        <v>1520</v>
      </c>
      <c r="Y386" s="23">
        <f t="shared" si="12"/>
        <v>3.7996799999999999</v>
      </c>
    </row>
    <row r="387" spans="24:25" x14ac:dyDescent="0.25">
      <c r="X387" s="21">
        <f t="shared" si="13"/>
        <v>1524</v>
      </c>
      <c r="Y387" s="23">
        <f t="shared" si="12"/>
        <v>3.8054160000000001</v>
      </c>
    </row>
    <row r="388" spans="24:25" x14ac:dyDescent="0.25">
      <c r="X388" s="21">
        <f t="shared" si="13"/>
        <v>1528</v>
      </c>
      <c r="Y388" s="23">
        <f t="shared" si="12"/>
        <v>3.8111519999999999</v>
      </c>
    </row>
    <row r="389" spans="24:25" x14ac:dyDescent="0.25">
      <c r="X389" s="21">
        <f t="shared" si="13"/>
        <v>1532</v>
      </c>
      <c r="Y389" s="23">
        <f t="shared" si="12"/>
        <v>3.8168880000000001</v>
      </c>
    </row>
    <row r="390" spans="24:25" x14ac:dyDescent="0.25">
      <c r="X390" s="21">
        <f t="shared" si="13"/>
        <v>1536</v>
      </c>
      <c r="Y390" s="23">
        <f t="shared" ref="Y390:Y453" si="14">IF($K$24&gt;0,IF(X390&lt;$K$21,$K$20*X390,IF(X390&lt;$K$24,($K$22*X390)+$K$23,($K$25*X390)+$K$26)),IF(X390&lt;$K$21,$K$20*X390,($K$22*X390)+$K$23))</f>
        <v>3.8226240000000002</v>
      </c>
    </row>
    <row r="391" spans="24:25" x14ac:dyDescent="0.25">
      <c r="X391" s="21">
        <f t="shared" ref="X391:X454" si="15">X390+$AC$5</f>
        <v>1540</v>
      </c>
      <c r="Y391" s="23">
        <f t="shared" si="14"/>
        <v>3.82836</v>
      </c>
    </row>
    <row r="392" spans="24:25" x14ac:dyDescent="0.25">
      <c r="X392" s="21">
        <f t="shared" si="15"/>
        <v>1544</v>
      </c>
      <c r="Y392" s="23">
        <f t="shared" si="14"/>
        <v>3.8340960000000002</v>
      </c>
    </row>
    <row r="393" spans="24:25" x14ac:dyDescent="0.25">
      <c r="X393" s="21">
        <f t="shared" si="15"/>
        <v>1548</v>
      </c>
      <c r="Y393" s="23">
        <f t="shared" si="14"/>
        <v>3.8398319999999999</v>
      </c>
    </row>
    <row r="394" spans="24:25" x14ac:dyDescent="0.25">
      <c r="X394" s="21">
        <f t="shared" si="15"/>
        <v>1552</v>
      </c>
      <c r="Y394" s="23">
        <f t="shared" si="14"/>
        <v>3.8455680000000001</v>
      </c>
    </row>
    <row r="395" spans="24:25" x14ac:dyDescent="0.25">
      <c r="X395" s="21">
        <f t="shared" si="15"/>
        <v>1556</v>
      </c>
      <c r="Y395" s="23">
        <f t="shared" si="14"/>
        <v>3.8513039999999998</v>
      </c>
    </row>
    <row r="396" spans="24:25" x14ac:dyDescent="0.25">
      <c r="X396" s="21">
        <f t="shared" si="15"/>
        <v>1560</v>
      </c>
      <c r="Y396" s="23">
        <f t="shared" si="14"/>
        <v>3.85704</v>
      </c>
    </row>
    <row r="397" spans="24:25" x14ac:dyDescent="0.25">
      <c r="X397" s="21">
        <f t="shared" si="15"/>
        <v>1564</v>
      </c>
      <c r="Y397" s="23">
        <f t="shared" si="14"/>
        <v>3.8627760000000002</v>
      </c>
    </row>
    <row r="398" spans="24:25" x14ac:dyDescent="0.25">
      <c r="X398" s="21">
        <f t="shared" si="15"/>
        <v>1568</v>
      </c>
      <c r="Y398" s="23">
        <f t="shared" si="14"/>
        <v>3.868512</v>
      </c>
    </row>
    <row r="399" spans="24:25" x14ac:dyDescent="0.25">
      <c r="X399" s="21">
        <f t="shared" si="15"/>
        <v>1572</v>
      </c>
      <c r="Y399" s="23">
        <f t="shared" si="14"/>
        <v>3.8742480000000001</v>
      </c>
    </row>
    <row r="400" spans="24:25" x14ac:dyDescent="0.25">
      <c r="X400" s="21">
        <f t="shared" si="15"/>
        <v>1576</v>
      </c>
      <c r="Y400" s="23">
        <f t="shared" si="14"/>
        <v>3.8799839999999999</v>
      </c>
    </row>
    <row r="401" spans="24:25" x14ac:dyDescent="0.25">
      <c r="X401" s="21">
        <f t="shared" si="15"/>
        <v>1580</v>
      </c>
      <c r="Y401" s="23">
        <f t="shared" si="14"/>
        <v>3.8857200000000001</v>
      </c>
    </row>
    <row r="402" spans="24:25" x14ac:dyDescent="0.25">
      <c r="X402" s="21">
        <f t="shared" si="15"/>
        <v>1584</v>
      </c>
      <c r="Y402" s="23">
        <f t="shared" si="14"/>
        <v>3.8914559999999998</v>
      </c>
    </row>
    <row r="403" spans="24:25" x14ac:dyDescent="0.25">
      <c r="X403" s="21">
        <f t="shared" si="15"/>
        <v>1588</v>
      </c>
      <c r="Y403" s="23">
        <f t="shared" si="14"/>
        <v>3.897192</v>
      </c>
    </row>
    <row r="404" spans="24:25" x14ac:dyDescent="0.25">
      <c r="X404" s="21">
        <f t="shared" si="15"/>
        <v>1592</v>
      </c>
      <c r="Y404" s="23">
        <f t="shared" si="14"/>
        <v>3.9029280000000002</v>
      </c>
    </row>
    <row r="405" spans="24:25" x14ac:dyDescent="0.25">
      <c r="X405" s="21">
        <f t="shared" si="15"/>
        <v>1596</v>
      </c>
      <c r="Y405" s="23">
        <f t="shared" si="14"/>
        <v>3.9086639999999999</v>
      </c>
    </row>
    <row r="406" spans="24:25" x14ac:dyDescent="0.25">
      <c r="X406" s="21">
        <f t="shared" si="15"/>
        <v>1600</v>
      </c>
      <c r="Y406" s="23">
        <f t="shared" si="14"/>
        <v>3.9144000000000001</v>
      </c>
    </row>
    <row r="407" spans="24:25" x14ac:dyDescent="0.25">
      <c r="X407" s="21">
        <f t="shared" si="15"/>
        <v>1604</v>
      </c>
      <c r="Y407" s="23">
        <f t="shared" si="14"/>
        <v>3.9201359999999998</v>
      </c>
    </row>
    <row r="408" spans="24:25" x14ac:dyDescent="0.25">
      <c r="X408" s="21">
        <f t="shared" si="15"/>
        <v>1608</v>
      </c>
      <c r="Y408" s="23">
        <f t="shared" si="14"/>
        <v>3.925872</v>
      </c>
    </row>
    <row r="409" spans="24:25" x14ac:dyDescent="0.25">
      <c r="X409" s="21">
        <f t="shared" si="15"/>
        <v>1612</v>
      </c>
      <c r="Y409" s="23">
        <f t="shared" si="14"/>
        <v>3.9316080000000002</v>
      </c>
    </row>
    <row r="410" spans="24:25" x14ac:dyDescent="0.25">
      <c r="X410" s="21">
        <f t="shared" si="15"/>
        <v>1616</v>
      </c>
      <c r="Y410" s="23">
        <f t="shared" si="14"/>
        <v>3.937344</v>
      </c>
    </row>
    <row r="411" spans="24:25" x14ac:dyDescent="0.25">
      <c r="X411" s="21">
        <f t="shared" si="15"/>
        <v>1620</v>
      </c>
      <c r="Y411" s="23">
        <f t="shared" si="14"/>
        <v>3.9430800000000001</v>
      </c>
    </row>
    <row r="412" spans="24:25" x14ac:dyDescent="0.25">
      <c r="X412" s="21">
        <f t="shared" si="15"/>
        <v>1624</v>
      </c>
      <c r="Y412" s="23">
        <f t="shared" si="14"/>
        <v>3.9488159999999999</v>
      </c>
    </row>
    <row r="413" spans="24:25" x14ac:dyDescent="0.25">
      <c r="X413" s="21">
        <f t="shared" si="15"/>
        <v>1628</v>
      </c>
      <c r="Y413" s="23">
        <f t="shared" si="14"/>
        <v>3.9545520000000001</v>
      </c>
    </row>
    <row r="414" spans="24:25" x14ac:dyDescent="0.25">
      <c r="X414" s="21">
        <f t="shared" si="15"/>
        <v>1632</v>
      </c>
      <c r="Y414" s="23">
        <f t="shared" si="14"/>
        <v>3.9602879999999998</v>
      </c>
    </row>
    <row r="415" spans="24:25" x14ac:dyDescent="0.25">
      <c r="X415" s="21">
        <f t="shared" si="15"/>
        <v>1636</v>
      </c>
      <c r="Y415" s="23">
        <f t="shared" si="14"/>
        <v>3.966024</v>
      </c>
    </row>
    <row r="416" spans="24:25" x14ac:dyDescent="0.25">
      <c r="X416" s="21">
        <f t="shared" si="15"/>
        <v>1640</v>
      </c>
      <c r="Y416" s="23">
        <f t="shared" si="14"/>
        <v>3.9717600000000002</v>
      </c>
    </row>
    <row r="417" spans="24:25" x14ac:dyDescent="0.25">
      <c r="X417" s="21">
        <f t="shared" si="15"/>
        <v>1644</v>
      </c>
      <c r="Y417" s="23">
        <f t="shared" si="14"/>
        <v>3.9774959999999999</v>
      </c>
    </row>
    <row r="418" spans="24:25" x14ac:dyDescent="0.25">
      <c r="X418" s="21">
        <f t="shared" si="15"/>
        <v>1648</v>
      </c>
      <c r="Y418" s="23">
        <f t="shared" si="14"/>
        <v>3.9832320000000001</v>
      </c>
    </row>
    <row r="419" spans="24:25" x14ac:dyDescent="0.25">
      <c r="X419" s="21">
        <f t="shared" si="15"/>
        <v>1652</v>
      </c>
      <c r="Y419" s="23">
        <f t="shared" si="14"/>
        <v>3.9889679999999998</v>
      </c>
    </row>
    <row r="420" spans="24:25" x14ac:dyDescent="0.25">
      <c r="X420" s="21">
        <f t="shared" si="15"/>
        <v>1656</v>
      </c>
      <c r="Y420" s="23">
        <f t="shared" si="14"/>
        <v>3.994704</v>
      </c>
    </row>
    <row r="421" spans="24:25" x14ac:dyDescent="0.25">
      <c r="X421" s="21">
        <f t="shared" si="15"/>
        <v>1660</v>
      </c>
      <c r="Y421" s="23">
        <f t="shared" si="14"/>
        <v>4.0004400000000002</v>
      </c>
    </row>
    <row r="422" spans="24:25" x14ac:dyDescent="0.25">
      <c r="X422" s="21">
        <f t="shared" si="15"/>
        <v>1664</v>
      </c>
      <c r="Y422" s="23">
        <f t="shared" si="14"/>
        <v>4.006176</v>
      </c>
    </row>
    <row r="423" spans="24:25" x14ac:dyDescent="0.25">
      <c r="X423" s="21">
        <f t="shared" si="15"/>
        <v>1668</v>
      </c>
      <c r="Y423" s="23">
        <f t="shared" si="14"/>
        <v>4.0119120000000006</v>
      </c>
    </row>
    <row r="424" spans="24:25" x14ac:dyDescent="0.25">
      <c r="X424" s="21">
        <f t="shared" si="15"/>
        <v>1672</v>
      </c>
      <c r="Y424" s="23">
        <f t="shared" si="14"/>
        <v>4.0176479999999994</v>
      </c>
    </row>
    <row r="425" spans="24:25" x14ac:dyDescent="0.25">
      <c r="X425" s="21">
        <f t="shared" si="15"/>
        <v>1676</v>
      </c>
      <c r="Y425" s="23">
        <f t="shared" si="14"/>
        <v>4.0233840000000001</v>
      </c>
    </row>
    <row r="426" spans="24:25" x14ac:dyDescent="0.25">
      <c r="X426" s="21">
        <f t="shared" si="15"/>
        <v>1680</v>
      </c>
      <c r="Y426" s="23">
        <f t="shared" si="14"/>
        <v>4.0291199999999998</v>
      </c>
    </row>
    <row r="427" spans="24:25" x14ac:dyDescent="0.25">
      <c r="X427" s="21">
        <f t="shared" si="15"/>
        <v>1684</v>
      </c>
      <c r="Y427" s="23">
        <f t="shared" si="14"/>
        <v>4.0348559999999996</v>
      </c>
    </row>
    <row r="428" spans="24:25" x14ac:dyDescent="0.25">
      <c r="X428" s="21">
        <f t="shared" si="15"/>
        <v>1688</v>
      </c>
      <c r="Y428" s="23">
        <f t="shared" si="14"/>
        <v>4.0405920000000002</v>
      </c>
    </row>
    <row r="429" spans="24:25" x14ac:dyDescent="0.25">
      <c r="X429" s="21">
        <f t="shared" si="15"/>
        <v>1692</v>
      </c>
      <c r="Y429" s="23">
        <f t="shared" si="14"/>
        <v>4.0463279999999999</v>
      </c>
    </row>
    <row r="430" spans="24:25" x14ac:dyDescent="0.25">
      <c r="X430" s="21">
        <f t="shared" si="15"/>
        <v>1696</v>
      </c>
      <c r="Y430" s="23">
        <f t="shared" si="14"/>
        <v>4.0520639999999997</v>
      </c>
    </row>
    <row r="431" spans="24:25" x14ac:dyDescent="0.25">
      <c r="X431" s="21">
        <f t="shared" si="15"/>
        <v>1700</v>
      </c>
      <c r="Y431" s="23">
        <f t="shared" si="14"/>
        <v>4.0578000000000003</v>
      </c>
    </row>
    <row r="432" spans="24:25" x14ac:dyDescent="0.25">
      <c r="X432" s="21">
        <f t="shared" si="15"/>
        <v>1704</v>
      </c>
      <c r="Y432" s="23">
        <f t="shared" si="14"/>
        <v>4.063536</v>
      </c>
    </row>
    <row r="433" spans="24:25" x14ac:dyDescent="0.25">
      <c r="X433" s="21">
        <f t="shared" si="15"/>
        <v>1708</v>
      </c>
      <c r="Y433" s="23">
        <f t="shared" si="14"/>
        <v>4.0692719999999998</v>
      </c>
    </row>
    <row r="434" spans="24:25" x14ac:dyDescent="0.25">
      <c r="X434" s="21">
        <f t="shared" si="15"/>
        <v>1712</v>
      </c>
      <c r="Y434" s="23">
        <f t="shared" si="14"/>
        <v>4.0750080000000004</v>
      </c>
    </row>
    <row r="435" spans="24:25" x14ac:dyDescent="0.25">
      <c r="X435" s="21">
        <f t="shared" si="15"/>
        <v>1716</v>
      </c>
      <c r="Y435" s="23">
        <f t="shared" si="14"/>
        <v>4.0807440000000001</v>
      </c>
    </row>
    <row r="436" spans="24:25" x14ac:dyDescent="0.25">
      <c r="X436" s="21">
        <f t="shared" si="15"/>
        <v>1720</v>
      </c>
      <c r="Y436" s="23">
        <f t="shared" si="14"/>
        <v>4.0864799999999999</v>
      </c>
    </row>
    <row r="437" spans="24:25" x14ac:dyDescent="0.25">
      <c r="X437" s="21">
        <f t="shared" si="15"/>
        <v>1724</v>
      </c>
      <c r="Y437" s="23">
        <f t="shared" si="14"/>
        <v>4.0922160000000005</v>
      </c>
    </row>
    <row r="438" spans="24:25" x14ac:dyDescent="0.25">
      <c r="X438" s="21">
        <f t="shared" si="15"/>
        <v>1728</v>
      </c>
      <c r="Y438" s="23">
        <f t="shared" si="14"/>
        <v>4.0979519999999994</v>
      </c>
    </row>
    <row r="439" spans="24:25" x14ac:dyDescent="0.25">
      <c r="X439" s="21">
        <f t="shared" si="15"/>
        <v>1732</v>
      </c>
      <c r="Y439" s="23">
        <f t="shared" si="14"/>
        <v>4.103688</v>
      </c>
    </row>
    <row r="440" spans="24:25" x14ac:dyDescent="0.25">
      <c r="X440" s="21">
        <f t="shared" si="15"/>
        <v>1736</v>
      </c>
      <c r="Y440" s="23">
        <f t="shared" si="14"/>
        <v>4.1094240000000006</v>
      </c>
    </row>
    <row r="441" spans="24:25" x14ac:dyDescent="0.25">
      <c r="X441" s="21">
        <f t="shared" si="15"/>
        <v>1740</v>
      </c>
      <c r="Y441" s="23">
        <f t="shared" si="14"/>
        <v>4.1151599999999995</v>
      </c>
    </row>
    <row r="442" spans="24:25" x14ac:dyDescent="0.25">
      <c r="X442" s="21">
        <f t="shared" si="15"/>
        <v>1744</v>
      </c>
      <c r="Y442" s="23">
        <f t="shared" si="14"/>
        <v>4.1208960000000001</v>
      </c>
    </row>
    <row r="443" spans="24:25" x14ac:dyDescent="0.25">
      <c r="X443" s="21">
        <f t="shared" si="15"/>
        <v>1748</v>
      </c>
      <c r="Y443" s="23">
        <f t="shared" si="14"/>
        <v>4.1266319999999999</v>
      </c>
    </row>
    <row r="444" spans="24:25" x14ac:dyDescent="0.25">
      <c r="X444" s="21">
        <f t="shared" si="15"/>
        <v>1752</v>
      </c>
      <c r="Y444" s="23">
        <f t="shared" si="14"/>
        <v>4.1323679999999996</v>
      </c>
    </row>
    <row r="445" spans="24:25" x14ac:dyDescent="0.25">
      <c r="X445" s="21">
        <f t="shared" si="15"/>
        <v>1756</v>
      </c>
      <c r="Y445" s="23">
        <f t="shared" si="14"/>
        <v>4.1381040000000002</v>
      </c>
    </row>
    <row r="446" spans="24:25" x14ac:dyDescent="0.25">
      <c r="X446" s="21">
        <f t="shared" si="15"/>
        <v>1760</v>
      </c>
      <c r="Y446" s="23">
        <f t="shared" si="14"/>
        <v>4.14384</v>
      </c>
    </row>
    <row r="447" spans="24:25" x14ac:dyDescent="0.25">
      <c r="X447" s="21">
        <f t="shared" si="15"/>
        <v>1764</v>
      </c>
      <c r="Y447" s="23">
        <f t="shared" si="14"/>
        <v>4.1495759999999997</v>
      </c>
    </row>
    <row r="448" spans="24:25" x14ac:dyDescent="0.25">
      <c r="X448" s="21">
        <f t="shared" si="15"/>
        <v>1768</v>
      </c>
      <c r="Y448" s="23">
        <f t="shared" si="14"/>
        <v>4.1553120000000003</v>
      </c>
    </row>
    <row r="449" spans="24:25" x14ac:dyDescent="0.25">
      <c r="X449" s="21">
        <f t="shared" si="15"/>
        <v>1772</v>
      </c>
      <c r="Y449" s="23">
        <f t="shared" si="14"/>
        <v>4.1610480000000001</v>
      </c>
    </row>
    <row r="450" spans="24:25" x14ac:dyDescent="0.25">
      <c r="X450" s="21">
        <f t="shared" si="15"/>
        <v>1776</v>
      </c>
      <c r="Y450" s="23">
        <f t="shared" si="14"/>
        <v>4.1667839999999998</v>
      </c>
    </row>
    <row r="451" spans="24:25" x14ac:dyDescent="0.25">
      <c r="X451" s="21">
        <f t="shared" si="15"/>
        <v>1780</v>
      </c>
      <c r="Y451" s="23">
        <f t="shared" si="14"/>
        <v>4.1725200000000005</v>
      </c>
    </row>
    <row r="452" spans="24:25" x14ac:dyDescent="0.25">
      <c r="X452" s="21">
        <f t="shared" si="15"/>
        <v>1784</v>
      </c>
      <c r="Y452" s="23">
        <f t="shared" si="14"/>
        <v>4.1782560000000002</v>
      </c>
    </row>
    <row r="453" spans="24:25" x14ac:dyDescent="0.25">
      <c r="X453" s="21">
        <f t="shared" si="15"/>
        <v>1788</v>
      </c>
      <c r="Y453" s="23">
        <f t="shared" si="14"/>
        <v>4.1839919999999999</v>
      </c>
    </row>
    <row r="454" spans="24:25" x14ac:dyDescent="0.25">
      <c r="X454" s="21">
        <f t="shared" si="15"/>
        <v>1792</v>
      </c>
      <c r="Y454" s="23">
        <f t="shared" ref="Y454:Y506" si="16">IF($K$24&gt;0,IF(X454&lt;$K$21,$K$20*X454,IF(X454&lt;$K$24,($K$22*X454)+$K$23,($K$25*X454)+$K$26)),IF(X454&lt;$K$21,$K$20*X454,($K$22*X454)+$K$23))</f>
        <v>4.1897280000000006</v>
      </c>
    </row>
    <row r="455" spans="24:25" x14ac:dyDescent="0.25">
      <c r="X455" s="21">
        <f t="shared" ref="X455:X506" si="17">X454+$AC$5</f>
        <v>1796</v>
      </c>
      <c r="Y455" s="23">
        <f t="shared" si="16"/>
        <v>4.1954639999999994</v>
      </c>
    </row>
    <row r="456" spans="24:25" x14ac:dyDescent="0.25">
      <c r="X456" s="21">
        <f t="shared" si="17"/>
        <v>1800</v>
      </c>
      <c r="Y456" s="23">
        <f t="shared" si="16"/>
        <v>4.2012</v>
      </c>
    </row>
    <row r="457" spans="24:25" x14ac:dyDescent="0.25">
      <c r="X457" s="21">
        <f t="shared" si="17"/>
        <v>1804</v>
      </c>
      <c r="Y457" s="23">
        <f t="shared" si="16"/>
        <v>4.2069359999999998</v>
      </c>
    </row>
    <row r="458" spans="24:25" x14ac:dyDescent="0.25">
      <c r="X458" s="21">
        <f t="shared" si="17"/>
        <v>1808</v>
      </c>
      <c r="Y458" s="23">
        <f t="shared" si="16"/>
        <v>4.2126719999999995</v>
      </c>
    </row>
    <row r="459" spans="24:25" x14ac:dyDescent="0.25">
      <c r="X459" s="21">
        <f t="shared" si="17"/>
        <v>1812</v>
      </c>
      <c r="Y459" s="23">
        <f t="shared" si="16"/>
        <v>4.2184080000000002</v>
      </c>
    </row>
    <row r="460" spans="24:25" x14ac:dyDescent="0.25">
      <c r="X460" s="21">
        <f t="shared" si="17"/>
        <v>1816</v>
      </c>
      <c r="Y460" s="23">
        <f t="shared" si="16"/>
        <v>4.2241439999999999</v>
      </c>
    </row>
    <row r="461" spans="24:25" x14ac:dyDescent="0.25">
      <c r="X461" s="21">
        <f t="shared" si="17"/>
        <v>1820</v>
      </c>
      <c r="Y461" s="23">
        <f t="shared" si="16"/>
        <v>4.2298799999999996</v>
      </c>
    </row>
    <row r="462" spans="24:25" x14ac:dyDescent="0.25">
      <c r="X462" s="21">
        <f t="shared" si="17"/>
        <v>1824</v>
      </c>
      <c r="Y462" s="23">
        <f t="shared" si="16"/>
        <v>4.2356160000000003</v>
      </c>
    </row>
    <row r="463" spans="24:25" x14ac:dyDescent="0.25">
      <c r="X463" s="21">
        <f t="shared" si="17"/>
        <v>1828</v>
      </c>
      <c r="Y463" s="23">
        <f t="shared" si="16"/>
        <v>4.241352</v>
      </c>
    </row>
    <row r="464" spans="24:25" x14ac:dyDescent="0.25">
      <c r="X464" s="21">
        <f t="shared" si="17"/>
        <v>1832</v>
      </c>
      <c r="Y464" s="23">
        <f t="shared" si="16"/>
        <v>4.2470879999999998</v>
      </c>
    </row>
    <row r="465" spans="24:25" x14ac:dyDescent="0.25">
      <c r="X465" s="21">
        <f t="shared" si="17"/>
        <v>1836</v>
      </c>
      <c r="Y465" s="23">
        <f t="shared" si="16"/>
        <v>4.2528240000000004</v>
      </c>
    </row>
    <row r="466" spans="24:25" x14ac:dyDescent="0.25">
      <c r="X466" s="21">
        <f t="shared" si="17"/>
        <v>1840</v>
      </c>
      <c r="Y466" s="23">
        <f t="shared" si="16"/>
        <v>4.2585600000000001</v>
      </c>
    </row>
    <row r="467" spans="24:25" x14ac:dyDescent="0.25">
      <c r="X467" s="21">
        <f t="shared" si="17"/>
        <v>1844</v>
      </c>
      <c r="Y467" s="23">
        <f t="shared" si="16"/>
        <v>4.2642959999999999</v>
      </c>
    </row>
    <row r="468" spans="24:25" x14ac:dyDescent="0.25">
      <c r="X468" s="21">
        <f t="shared" si="17"/>
        <v>1848</v>
      </c>
      <c r="Y468" s="23">
        <f t="shared" si="16"/>
        <v>4.2700320000000005</v>
      </c>
    </row>
    <row r="469" spans="24:25" x14ac:dyDescent="0.25">
      <c r="X469" s="21">
        <f t="shared" si="17"/>
        <v>1852</v>
      </c>
      <c r="Y469" s="23">
        <f t="shared" si="16"/>
        <v>4.2757679999999993</v>
      </c>
    </row>
    <row r="470" spans="24:25" x14ac:dyDescent="0.25">
      <c r="X470" s="21">
        <f t="shared" si="17"/>
        <v>1856</v>
      </c>
      <c r="Y470" s="23">
        <f t="shared" si="16"/>
        <v>4.281504</v>
      </c>
    </row>
    <row r="471" spans="24:25" x14ac:dyDescent="0.25">
      <c r="X471" s="21">
        <f t="shared" si="17"/>
        <v>1860</v>
      </c>
      <c r="Y471" s="23">
        <f t="shared" si="16"/>
        <v>4.2872400000000006</v>
      </c>
    </row>
    <row r="472" spans="24:25" x14ac:dyDescent="0.25">
      <c r="X472" s="21">
        <f t="shared" si="17"/>
        <v>1864</v>
      </c>
      <c r="Y472" s="23">
        <f t="shared" si="16"/>
        <v>4.2929759999999995</v>
      </c>
    </row>
    <row r="473" spans="24:25" x14ac:dyDescent="0.25">
      <c r="X473" s="21">
        <f t="shared" si="17"/>
        <v>1868</v>
      </c>
      <c r="Y473" s="23">
        <f t="shared" si="16"/>
        <v>4.2987120000000001</v>
      </c>
    </row>
    <row r="474" spans="24:25" x14ac:dyDescent="0.25">
      <c r="X474" s="21">
        <f t="shared" si="17"/>
        <v>1872</v>
      </c>
      <c r="Y474" s="23">
        <f t="shared" si="16"/>
        <v>4.3044479999999998</v>
      </c>
    </row>
    <row r="475" spans="24:25" x14ac:dyDescent="0.25">
      <c r="X475" s="21">
        <f t="shared" si="17"/>
        <v>1876</v>
      </c>
      <c r="Y475" s="23">
        <f t="shared" si="16"/>
        <v>4.3101839999999996</v>
      </c>
    </row>
    <row r="476" spans="24:25" x14ac:dyDescent="0.25">
      <c r="X476" s="21">
        <f t="shared" si="17"/>
        <v>1880</v>
      </c>
      <c r="Y476" s="23">
        <f t="shared" si="16"/>
        <v>4.3159200000000002</v>
      </c>
    </row>
    <row r="477" spans="24:25" x14ac:dyDescent="0.25">
      <c r="X477" s="21">
        <f t="shared" si="17"/>
        <v>1884</v>
      </c>
      <c r="Y477" s="23">
        <f t="shared" si="16"/>
        <v>4.3216559999999999</v>
      </c>
    </row>
    <row r="478" spans="24:25" x14ac:dyDescent="0.25">
      <c r="X478" s="21">
        <f t="shared" si="17"/>
        <v>1888</v>
      </c>
      <c r="Y478" s="23">
        <f t="shared" si="16"/>
        <v>4.3273919999999997</v>
      </c>
    </row>
    <row r="479" spans="24:25" x14ac:dyDescent="0.25">
      <c r="X479" s="21">
        <f t="shared" si="17"/>
        <v>1892</v>
      </c>
      <c r="Y479" s="23">
        <f t="shared" si="16"/>
        <v>4.3331280000000003</v>
      </c>
    </row>
    <row r="480" spans="24:25" x14ac:dyDescent="0.25">
      <c r="X480" s="21">
        <f t="shared" si="17"/>
        <v>1896</v>
      </c>
      <c r="Y480" s="23">
        <f t="shared" si="16"/>
        <v>4.3388640000000001</v>
      </c>
    </row>
    <row r="481" spans="24:25" x14ac:dyDescent="0.25">
      <c r="X481" s="21">
        <f t="shared" si="17"/>
        <v>1900</v>
      </c>
      <c r="Y481" s="23">
        <f t="shared" si="16"/>
        <v>4.3445999999999998</v>
      </c>
    </row>
    <row r="482" spans="24:25" x14ac:dyDescent="0.25">
      <c r="X482" s="21">
        <f t="shared" si="17"/>
        <v>1904</v>
      </c>
      <c r="Y482" s="23">
        <f t="shared" si="16"/>
        <v>4.3503360000000004</v>
      </c>
    </row>
    <row r="483" spans="24:25" x14ac:dyDescent="0.25">
      <c r="X483" s="21">
        <f t="shared" si="17"/>
        <v>1908</v>
      </c>
      <c r="Y483" s="23">
        <f t="shared" si="16"/>
        <v>4.3560720000000002</v>
      </c>
    </row>
    <row r="484" spans="24:25" x14ac:dyDescent="0.25">
      <c r="X484" s="21">
        <f t="shared" si="17"/>
        <v>1912</v>
      </c>
      <c r="Y484" s="23">
        <f t="shared" si="16"/>
        <v>4.3618079999999999</v>
      </c>
    </row>
    <row r="485" spans="24:25" x14ac:dyDescent="0.25">
      <c r="X485" s="21">
        <f t="shared" si="17"/>
        <v>1916</v>
      </c>
      <c r="Y485" s="23">
        <f t="shared" si="16"/>
        <v>4.3675440000000005</v>
      </c>
    </row>
    <row r="486" spans="24:25" x14ac:dyDescent="0.25">
      <c r="X486" s="21">
        <f t="shared" si="17"/>
        <v>1920</v>
      </c>
      <c r="Y486" s="23">
        <f t="shared" si="16"/>
        <v>4.3732799999999994</v>
      </c>
    </row>
    <row r="487" spans="24:25" x14ac:dyDescent="0.25">
      <c r="X487" s="21">
        <f t="shared" si="17"/>
        <v>1924</v>
      </c>
      <c r="Y487" s="23">
        <f t="shared" si="16"/>
        <v>4.379016</v>
      </c>
    </row>
    <row r="488" spans="24:25" x14ac:dyDescent="0.25">
      <c r="X488" s="21">
        <f t="shared" si="17"/>
        <v>1928</v>
      </c>
      <c r="Y488" s="23">
        <f t="shared" si="16"/>
        <v>4.3847520000000006</v>
      </c>
    </row>
    <row r="489" spans="24:25" x14ac:dyDescent="0.25">
      <c r="X489" s="21">
        <f t="shared" si="17"/>
        <v>1932</v>
      </c>
      <c r="Y489" s="23">
        <f t="shared" si="16"/>
        <v>4.3904879999999995</v>
      </c>
    </row>
    <row r="490" spans="24:25" x14ac:dyDescent="0.25">
      <c r="X490" s="21">
        <f t="shared" si="17"/>
        <v>1936</v>
      </c>
      <c r="Y490" s="23">
        <f t="shared" si="16"/>
        <v>4.3962240000000001</v>
      </c>
    </row>
    <row r="491" spans="24:25" x14ac:dyDescent="0.25">
      <c r="X491" s="21">
        <f t="shared" si="17"/>
        <v>1940</v>
      </c>
      <c r="Y491" s="23">
        <f t="shared" si="16"/>
        <v>4.4019599999999999</v>
      </c>
    </row>
    <row r="492" spans="24:25" x14ac:dyDescent="0.25">
      <c r="X492" s="21">
        <f t="shared" si="17"/>
        <v>1944</v>
      </c>
      <c r="Y492" s="23">
        <f t="shared" si="16"/>
        <v>4.4076959999999996</v>
      </c>
    </row>
    <row r="493" spans="24:25" x14ac:dyDescent="0.25">
      <c r="X493" s="21">
        <f t="shared" si="17"/>
        <v>1948</v>
      </c>
      <c r="Y493" s="23">
        <f t="shared" si="16"/>
        <v>4.4134320000000002</v>
      </c>
    </row>
    <row r="494" spans="24:25" x14ac:dyDescent="0.25">
      <c r="X494" s="21">
        <f t="shared" si="17"/>
        <v>1952</v>
      </c>
      <c r="Y494" s="23">
        <f t="shared" si="16"/>
        <v>4.419168</v>
      </c>
    </row>
    <row r="495" spans="24:25" x14ac:dyDescent="0.25">
      <c r="X495" s="21">
        <f t="shared" si="17"/>
        <v>1956</v>
      </c>
      <c r="Y495" s="23">
        <f t="shared" si="16"/>
        <v>4.4249039999999997</v>
      </c>
    </row>
    <row r="496" spans="24:25" x14ac:dyDescent="0.25">
      <c r="X496" s="21">
        <f t="shared" si="17"/>
        <v>1960</v>
      </c>
      <c r="Y496" s="23">
        <f t="shared" si="16"/>
        <v>4.4306400000000004</v>
      </c>
    </row>
    <row r="497" spans="24:25" x14ac:dyDescent="0.25">
      <c r="X497" s="21">
        <f t="shared" si="17"/>
        <v>1964</v>
      </c>
      <c r="Y497" s="23">
        <f t="shared" si="16"/>
        <v>4.4363760000000001</v>
      </c>
    </row>
    <row r="498" spans="24:25" x14ac:dyDescent="0.25">
      <c r="X498" s="21">
        <f t="shared" si="17"/>
        <v>1968</v>
      </c>
      <c r="Y498" s="23">
        <f t="shared" si="16"/>
        <v>4.4421119999999998</v>
      </c>
    </row>
    <row r="499" spans="24:25" x14ac:dyDescent="0.25">
      <c r="X499" s="21">
        <f t="shared" si="17"/>
        <v>1972</v>
      </c>
      <c r="Y499" s="23">
        <f t="shared" si="16"/>
        <v>4.4478480000000005</v>
      </c>
    </row>
    <row r="500" spans="24:25" x14ac:dyDescent="0.25">
      <c r="X500" s="21">
        <f t="shared" si="17"/>
        <v>1976</v>
      </c>
      <c r="Y500" s="23">
        <f t="shared" si="16"/>
        <v>4.4535840000000002</v>
      </c>
    </row>
    <row r="501" spans="24:25" x14ac:dyDescent="0.25">
      <c r="X501" s="21">
        <f t="shared" si="17"/>
        <v>1980</v>
      </c>
      <c r="Y501" s="23">
        <f t="shared" si="16"/>
        <v>4.45932</v>
      </c>
    </row>
    <row r="502" spans="24:25" x14ac:dyDescent="0.25">
      <c r="X502" s="21">
        <f t="shared" si="17"/>
        <v>1984</v>
      </c>
      <c r="Y502" s="23">
        <f t="shared" si="16"/>
        <v>4.4650560000000006</v>
      </c>
    </row>
    <row r="503" spans="24:25" x14ac:dyDescent="0.25">
      <c r="X503" s="21">
        <f t="shared" si="17"/>
        <v>1988</v>
      </c>
      <c r="Y503" s="23">
        <f t="shared" si="16"/>
        <v>4.4707919999999994</v>
      </c>
    </row>
    <row r="504" spans="24:25" x14ac:dyDescent="0.25">
      <c r="X504" s="21">
        <f t="shared" si="17"/>
        <v>1992</v>
      </c>
      <c r="Y504" s="23">
        <f t="shared" si="16"/>
        <v>4.4765280000000001</v>
      </c>
    </row>
    <row r="505" spans="24:25" x14ac:dyDescent="0.25">
      <c r="X505" s="21">
        <f t="shared" si="17"/>
        <v>1996</v>
      </c>
      <c r="Y505" s="23">
        <f t="shared" si="16"/>
        <v>4.4822639999999998</v>
      </c>
    </row>
    <row r="506" spans="24:25" ht="16.5" thickBot="1" x14ac:dyDescent="0.3">
      <c r="X506" s="22">
        <f t="shared" si="17"/>
        <v>2000</v>
      </c>
      <c r="Y506" s="23">
        <f t="shared" si="16"/>
        <v>4.4879999999999995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1000-000000000000}"/>
  </hyperlinks>
  <pageMargins left="0.7" right="0.7" top="0.75" bottom="0.75" header="0.3" footer="0.3"/>
  <pageSetup scale="57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-0.249977111117893"/>
    <pageSetUpPr fitToPage="1"/>
  </sheetPr>
  <dimension ref="A1:AC506"/>
  <sheetViews>
    <sheetView zoomScale="80" zoomScaleNormal="80" workbookViewId="0">
      <selection activeCell="J7" sqref="J7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39</v>
      </c>
      <c r="K2" s="160" t="str">
        <f>VLOOKUP(J2,'Calcul financement'!B5:F100,2,FALSE)</f>
        <v>Technologie de l'architecture</v>
      </c>
      <c r="L2" s="160"/>
      <c r="M2" s="160"/>
      <c r="N2" s="161"/>
    </row>
    <row r="4" spans="9:29" ht="16.5" thickBot="1" x14ac:dyDescent="0.3">
      <c r="J4" s="16">
        <f>MAX(IF(K24=0,IF(K21=0,1000,K21*4),K24*2),K9:K15)</f>
        <v>4316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7.2252519999999993</v>
      </c>
      <c r="K5" s="164" t="str">
        <f>CONCATENATE("ÉTC seront financés par les ",J4," PES ","du programme ",LEFT(J2,6))</f>
        <v>ÉTC seront financés par les 4316 PES du programme 221.A0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10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10</v>
      </c>
      <c r="Y7" s="23">
        <f t="shared" si="0"/>
        <v>1.5449999999999998E-2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20</v>
      </c>
      <c r="Y8" s="23">
        <f t="shared" si="0"/>
        <v>3.0899999999999997E-2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0</v>
      </c>
      <c r="L9" s="53" t="str">
        <f>IF(K9&gt;0,IF($K$24&gt;0,IF(K9&lt;$K$21,$K$20*K9,IF(K9&lt;$K$24,($K$22*K9)+$K$23,($K$25*K9)+$K$26)),IF(K9&lt;$K$21,$K$20*K9,($K$22*K9)+$K$23)),"")</f>
        <v/>
      </c>
      <c r="M9" s="54" t="str">
        <f>IF(K9&gt;0,L9/K9*1000,"")</f>
        <v/>
      </c>
      <c r="X9" s="21">
        <f t="shared" si="1"/>
        <v>30</v>
      </c>
      <c r="Y9" s="23">
        <f t="shared" si="0"/>
        <v>4.6349999999999995E-2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1026</v>
      </c>
      <c r="L10" s="53">
        <f t="shared" ref="L10:L15" si="2">IF(K10&gt;0,IF($K$24&gt;0,IF(K10&lt;$K$21,$K$20*K10,IF(K10&lt;$K$24,($K$22*K10)+$K$23,($K$25*K10)+$K$26)),IF(K10&lt;$K$21,$K$20*K10,($K$22*K10)+$K$23)),"")</f>
        <v>1.58517</v>
      </c>
      <c r="M10" s="54">
        <f t="shared" ref="M10:M15" si="3">IF(K10&gt;0,L10/K10*1000,"")</f>
        <v>1.5449999999999999</v>
      </c>
      <c r="X10" s="21">
        <f t="shared" si="1"/>
        <v>40</v>
      </c>
      <c r="Y10" s="23">
        <f t="shared" si="0"/>
        <v>6.1799999999999994E-2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2143</v>
      </c>
      <c r="L11" s="53">
        <f t="shared" si="2"/>
        <v>4.080921</v>
      </c>
      <c r="M11" s="54">
        <f t="shared" si="3"/>
        <v>1.9043028464769014</v>
      </c>
      <c r="X11" s="21">
        <f t="shared" si="1"/>
        <v>50</v>
      </c>
      <c r="Y11" s="23">
        <f t="shared" si="0"/>
        <v>7.7249999999999999E-2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2781</v>
      </c>
      <c r="L12" s="53">
        <f t="shared" si="2"/>
        <v>5.0041069999999994</v>
      </c>
      <c r="M12" s="54">
        <f t="shared" si="3"/>
        <v>1.7993912261776337</v>
      </c>
      <c r="X12" s="21">
        <f t="shared" si="1"/>
        <v>60</v>
      </c>
      <c r="Y12" s="23">
        <f t="shared" si="0"/>
        <v>9.2699999999999991E-2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70</v>
      </c>
      <c r="Y13" s="23">
        <f t="shared" si="0"/>
        <v>0.10815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80</v>
      </c>
      <c r="Y14" s="23">
        <f t="shared" si="0"/>
        <v>0.12359999999999999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90</v>
      </c>
      <c r="Y15" s="23">
        <f t="shared" si="0"/>
        <v>0.13905000000000001</v>
      </c>
    </row>
    <row r="16" spans="9:29" x14ac:dyDescent="0.25">
      <c r="K16" s="10"/>
      <c r="L16" s="10"/>
      <c r="X16" s="21">
        <f t="shared" si="1"/>
        <v>100</v>
      </c>
      <c r="Y16" s="23">
        <f t="shared" si="0"/>
        <v>0.1545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110</v>
      </c>
      <c r="Y17" s="23">
        <f t="shared" si="0"/>
        <v>0.16994999999999999</v>
      </c>
    </row>
    <row r="18" spans="1:25" x14ac:dyDescent="0.25">
      <c r="X18" s="21">
        <f t="shared" si="1"/>
        <v>120</v>
      </c>
      <c r="Y18" s="23">
        <f t="shared" si="0"/>
        <v>0.18539999999999998</v>
      </c>
    </row>
    <row r="19" spans="1:25" x14ac:dyDescent="0.25">
      <c r="X19" s="21">
        <f t="shared" si="1"/>
        <v>130</v>
      </c>
      <c r="Y19" s="23">
        <f t="shared" si="0"/>
        <v>0.20085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140</v>
      </c>
      <c r="Y20" s="23">
        <f t="shared" si="0"/>
        <v>0.21629999999999999</v>
      </c>
    </row>
    <row r="21" spans="1:25" x14ac:dyDescent="0.25">
      <c r="J21" s="2" t="s">
        <v>123</v>
      </c>
      <c r="K21" s="18">
        <f>VLOOKUP($J$2,Tableau_fin[],8,FALSE)</f>
        <v>1079</v>
      </c>
      <c r="X21" s="21">
        <f t="shared" si="1"/>
        <v>150</v>
      </c>
      <c r="Y21" s="23">
        <f t="shared" si="0"/>
        <v>0.23174999999999998</v>
      </c>
    </row>
    <row r="22" spans="1:25" x14ac:dyDescent="0.25">
      <c r="J22" s="26" t="s">
        <v>119</v>
      </c>
      <c r="K22" s="18">
        <f>VLOOKUP($J$2,Tableau_fin[],9,FALSE)</f>
        <v>1.4469999999999999E-3</v>
      </c>
      <c r="X22" s="21">
        <f t="shared" si="1"/>
        <v>160</v>
      </c>
      <c r="Y22" s="23">
        <f t="shared" si="0"/>
        <v>0.24719999999999998</v>
      </c>
    </row>
    <row r="23" spans="1:25" x14ac:dyDescent="0.25">
      <c r="J23" s="26" t="s">
        <v>120</v>
      </c>
      <c r="K23" s="18">
        <f>VLOOKUP($J$2,Tableau_fin[],10,FALSE)</f>
        <v>0.98</v>
      </c>
      <c r="X23" s="21">
        <f t="shared" si="1"/>
        <v>170</v>
      </c>
      <c r="Y23" s="23">
        <f t="shared" si="0"/>
        <v>0.26264999999999999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180</v>
      </c>
      <c r="Y24" s="23">
        <f t="shared" si="0"/>
        <v>0.27810000000000001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190</v>
      </c>
      <c r="Y25" s="23">
        <f t="shared" si="0"/>
        <v>0.29354999999999998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200</v>
      </c>
      <c r="Y26" s="23">
        <f t="shared" si="0"/>
        <v>0.309</v>
      </c>
    </row>
    <row r="27" spans="1:25" x14ac:dyDescent="0.25">
      <c r="X27" s="21">
        <f t="shared" si="1"/>
        <v>210</v>
      </c>
      <c r="Y27" s="23">
        <f t="shared" si="0"/>
        <v>0.32444999999999996</v>
      </c>
    </row>
    <row r="28" spans="1:25" x14ac:dyDescent="0.25">
      <c r="X28" s="21">
        <f t="shared" si="1"/>
        <v>220</v>
      </c>
      <c r="Y28" s="23">
        <f t="shared" si="0"/>
        <v>0.33989999999999998</v>
      </c>
    </row>
    <row r="29" spans="1:25" x14ac:dyDescent="0.25">
      <c r="X29" s="21">
        <f t="shared" si="1"/>
        <v>230</v>
      </c>
      <c r="Y29" s="23">
        <f t="shared" si="0"/>
        <v>0.35535</v>
      </c>
    </row>
    <row r="30" spans="1:25" x14ac:dyDescent="0.25">
      <c r="X30" s="21">
        <f t="shared" si="1"/>
        <v>240</v>
      </c>
      <c r="Y30" s="23">
        <f t="shared" si="0"/>
        <v>0.37079999999999996</v>
      </c>
    </row>
    <row r="31" spans="1:25" x14ac:dyDescent="0.25">
      <c r="A31" s="29"/>
      <c r="B31" s="10"/>
      <c r="C31" s="10"/>
      <c r="X31" s="21">
        <f t="shared" si="1"/>
        <v>250</v>
      </c>
      <c r="Y31" s="23">
        <f t="shared" si="0"/>
        <v>0.38624999999999998</v>
      </c>
    </row>
    <row r="32" spans="1:25" x14ac:dyDescent="0.25">
      <c r="B32" s="10"/>
      <c r="C32" s="10"/>
      <c r="X32" s="21">
        <f t="shared" si="1"/>
        <v>260</v>
      </c>
      <c r="Y32" s="23">
        <f t="shared" si="0"/>
        <v>0.4017</v>
      </c>
    </row>
    <row r="33" spans="2:25" x14ac:dyDescent="0.25">
      <c r="B33" s="10"/>
      <c r="C33" s="10"/>
      <c r="X33" s="21">
        <f t="shared" si="1"/>
        <v>270</v>
      </c>
      <c r="Y33" s="23">
        <f t="shared" si="0"/>
        <v>0.41714999999999997</v>
      </c>
    </row>
    <row r="34" spans="2:25" x14ac:dyDescent="0.25">
      <c r="X34" s="21">
        <f t="shared" si="1"/>
        <v>280</v>
      </c>
      <c r="Y34" s="23">
        <f t="shared" si="0"/>
        <v>0.43259999999999998</v>
      </c>
    </row>
    <row r="35" spans="2:25" x14ac:dyDescent="0.25">
      <c r="X35" s="21">
        <f t="shared" si="1"/>
        <v>290</v>
      </c>
      <c r="Y35" s="23">
        <f t="shared" si="0"/>
        <v>0.44805</v>
      </c>
    </row>
    <row r="36" spans="2:25" x14ac:dyDescent="0.25">
      <c r="X36" s="21">
        <f t="shared" si="1"/>
        <v>300</v>
      </c>
      <c r="Y36" s="23">
        <f t="shared" si="0"/>
        <v>0.46349999999999997</v>
      </c>
    </row>
    <row r="37" spans="2:25" x14ac:dyDescent="0.25">
      <c r="X37" s="21">
        <f t="shared" si="1"/>
        <v>310</v>
      </c>
      <c r="Y37" s="23">
        <f t="shared" si="0"/>
        <v>0.47894999999999999</v>
      </c>
    </row>
    <row r="38" spans="2:25" x14ac:dyDescent="0.25">
      <c r="X38" s="21">
        <f t="shared" si="1"/>
        <v>320</v>
      </c>
      <c r="Y38" s="23">
        <f t="shared" si="0"/>
        <v>0.49439999999999995</v>
      </c>
    </row>
    <row r="39" spans="2:25" x14ac:dyDescent="0.25">
      <c r="X39" s="21">
        <f t="shared" si="1"/>
        <v>330</v>
      </c>
      <c r="Y39" s="23">
        <f t="shared" si="0"/>
        <v>0.50985000000000003</v>
      </c>
    </row>
    <row r="40" spans="2:25" x14ac:dyDescent="0.25">
      <c r="X40" s="21">
        <f t="shared" si="1"/>
        <v>340</v>
      </c>
      <c r="Y40" s="23">
        <f t="shared" si="0"/>
        <v>0.52529999999999999</v>
      </c>
    </row>
    <row r="41" spans="2:25" x14ac:dyDescent="0.25">
      <c r="X41" s="21">
        <f t="shared" si="1"/>
        <v>350</v>
      </c>
      <c r="Y41" s="23">
        <f t="shared" si="0"/>
        <v>0.54074999999999995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360</v>
      </c>
      <c r="Y42" s="23">
        <f t="shared" si="0"/>
        <v>0.55620000000000003</v>
      </c>
    </row>
    <row r="43" spans="2:25" x14ac:dyDescent="0.25">
      <c r="X43" s="21">
        <f t="shared" si="1"/>
        <v>370</v>
      </c>
      <c r="Y43" s="23">
        <f t="shared" si="0"/>
        <v>0.57164999999999999</v>
      </c>
    </row>
    <row r="44" spans="2:25" x14ac:dyDescent="0.25">
      <c r="X44" s="21">
        <f t="shared" si="1"/>
        <v>380</v>
      </c>
      <c r="Y44" s="23">
        <f t="shared" si="0"/>
        <v>0.58709999999999996</v>
      </c>
    </row>
    <row r="45" spans="2:25" x14ac:dyDescent="0.25">
      <c r="X45" s="21">
        <f t="shared" si="1"/>
        <v>390</v>
      </c>
      <c r="Y45" s="23">
        <f t="shared" si="0"/>
        <v>0.60254999999999992</v>
      </c>
    </row>
    <row r="46" spans="2:25" x14ac:dyDescent="0.25">
      <c r="X46" s="21">
        <f t="shared" si="1"/>
        <v>400</v>
      </c>
      <c r="Y46" s="23">
        <f t="shared" si="0"/>
        <v>0.61799999999999999</v>
      </c>
    </row>
    <row r="47" spans="2:25" x14ac:dyDescent="0.25">
      <c r="X47" s="21">
        <f t="shared" si="1"/>
        <v>410</v>
      </c>
      <c r="Y47" s="23">
        <f t="shared" si="0"/>
        <v>0.63344999999999996</v>
      </c>
    </row>
    <row r="48" spans="2:25" x14ac:dyDescent="0.25">
      <c r="X48" s="21">
        <f t="shared" si="1"/>
        <v>420</v>
      </c>
      <c r="Y48" s="23">
        <f t="shared" si="0"/>
        <v>0.64889999999999992</v>
      </c>
    </row>
    <row r="49" spans="24:25" x14ac:dyDescent="0.25">
      <c r="X49" s="21">
        <f t="shared" si="1"/>
        <v>430</v>
      </c>
      <c r="Y49" s="23">
        <f t="shared" si="0"/>
        <v>0.66435</v>
      </c>
    </row>
    <row r="50" spans="24:25" x14ac:dyDescent="0.25">
      <c r="X50" s="21">
        <f t="shared" si="1"/>
        <v>440</v>
      </c>
      <c r="Y50" s="23">
        <f t="shared" si="0"/>
        <v>0.67979999999999996</v>
      </c>
    </row>
    <row r="51" spans="24:25" x14ac:dyDescent="0.25">
      <c r="X51" s="21">
        <f t="shared" si="1"/>
        <v>450</v>
      </c>
      <c r="Y51" s="23">
        <f t="shared" si="0"/>
        <v>0.69524999999999992</v>
      </c>
    </row>
    <row r="52" spans="24:25" x14ac:dyDescent="0.25">
      <c r="X52" s="21">
        <f t="shared" si="1"/>
        <v>460</v>
      </c>
      <c r="Y52" s="23">
        <f t="shared" si="0"/>
        <v>0.7107</v>
      </c>
    </row>
    <row r="53" spans="24:25" x14ac:dyDescent="0.25">
      <c r="X53" s="21">
        <f t="shared" si="1"/>
        <v>470</v>
      </c>
      <c r="Y53" s="23">
        <f t="shared" si="0"/>
        <v>0.72614999999999996</v>
      </c>
    </row>
    <row r="54" spans="24:25" x14ac:dyDescent="0.25">
      <c r="X54" s="21">
        <f t="shared" si="1"/>
        <v>480</v>
      </c>
      <c r="Y54" s="23">
        <f t="shared" si="0"/>
        <v>0.74159999999999993</v>
      </c>
    </row>
    <row r="55" spans="24:25" x14ac:dyDescent="0.25">
      <c r="X55" s="21">
        <f t="shared" si="1"/>
        <v>490</v>
      </c>
      <c r="Y55" s="23">
        <f t="shared" si="0"/>
        <v>0.75705</v>
      </c>
    </row>
    <row r="56" spans="24:25" x14ac:dyDescent="0.25">
      <c r="X56" s="21">
        <f t="shared" si="1"/>
        <v>500</v>
      </c>
      <c r="Y56" s="23">
        <f t="shared" si="0"/>
        <v>0.77249999999999996</v>
      </c>
    </row>
    <row r="57" spans="24:25" x14ac:dyDescent="0.25">
      <c r="X57" s="21">
        <f t="shared" si="1"/>
        <v>510</v>
      </c>
      <c r="Y57" s="23">
        <f t="shared" si="0"/>
        <v>0.78794999999999993</v>
      </c>
    </row>
    <row r="58" spans="24:25" x14ac:dyDescent="0.25">
      <c r="X58" s="21">
        <f t="shared" si="1"/>
        <v>520</v>
      </c>
      <c r="Y58" s="23">
        <f t="shared" si="0"/>
        <v>0.8034</v>
      </c>
    </row>
    <row r="59" spans="24:25" x14ac:dyDescent="0.25">
      <c r="X59" s="21">
        <f t="shared" si="1"/>
        <v>530</v>
      </c>
      <c r="Y59" s="23">
        <f t="shared" si="0"/>
        <v>0.81884999999999997</v>
      </c>
    </row>
    <row r="60" spans="24:25" x14ac:dyDescent="0.25">
      <c r="X60" s="21">
        <f t="shared" si="1"/>
        <v>540</v>
      </c>
      <c r="Y60" s="23">
        <f t="shared" si="0"/>
        <v>0.83429999999999993</v>
      </c>
    </row>
    <row r="61" spans="24:25" x14ac:dyDescent="0.25">
      <c r="X61" s="21">
        <f t="shared" si="1"/>
        <v>550</v>
      </c>
      <c r="Y61" s="23">
        <f t="shared" si="0"/>
        <v>0.84975000000000001</v>
      </c>
    </row>
    <row r="62" spans="24:25" x14ac:dyDescent="0.25">
      <c r="X62" s="21">
        <f t="shared" si="1"/>
        <v>560</v>
      </c>
      <c r="Y62" s="23">
        <f t="shared" si="0"/>
        <v>0.86519999999999997</v>
      </c>
    </row>
    <row r="63" spans="24:25" x14ac:dyDescent="0.25">
      <c r="X63" s="21">
        <f t="shared" si="1"/>
        <v>570</v>
      </c>
      <c r="Y63" s="23">
        <f t="shared" si="0"/>
        <v>0.88064999999999993</v>
      </c>
    </row>
    <row r="64" spans="24:25" x14ac:dyDescent="0.25">
      <c r="X64" s="21">
        <f t="shared" si="1"/>
        <v>580</v>
      </c>
      <c r="Y64" s="23">
        <f t="shared" si="0"/>
        <v>0.89610000000000001</v>
      </c>
    </row>
    <row r="65" spans="24:25" x14ac:dyDescent="0.25">
      <c r="X65" s="21">
        <f t="shared" si="1"/>
        <v>590</v>
      </c>
      <c r="Y65" s="23">
        <f t="shared" si="0"/>
        <v>0.91154999999999997</v>
      </c>
    </row>
    <row r="66" spans="24:25" x14ac:dyDescent="0.25">
      <c r="X66" s="21">
        <f t="shared" si="1"/>
        <v>600</v>
      </c>
      <c r="Y66" s="23">
        <f t="shared" si="0"/>
        <v>0.92699999999999994</v>
      </c>
    </row>
    <row r="67" spans="24:25" x14ac:dyDescent="0.25">
      <c r="X67" s="21">
        <f t="shared" si="1"/>
        <v>610</v>
      </c>
      <c r="Y67" s="23">
        <f t="shared" si="0"/>
        <v>0.94245000000000001</v>
      </c>
    </row>
    <row r="68" spans="24:25" x14ac:dyDescent="0.25">
      <c r="X68" s="21">
        <f t="shared" si="1"/>
        <v>620</v>
      </c>
      <c r="Y68" s="23">
        <f t="shared" si="0"/>
        <v>0.95789999999999997</v>
      </c>
    </row>
    <row r="69" spans="24:25" x14ac:dyDescent="0.25">
      <c r="X69" s="21">
        <f t="shared" si="1"/>
        <v>630</v>
      </c>
      <c r="Y69" s="23">
        <f t="shared" si="0"/>
        <v>0.97334999999999994</v>
      </c>
    </row>
    <row r="70" spans="24:25" x14ac:dyDescent="0.25">
      <c r="X70" s="21">
        <f t="shared" si="1"/>
        <v>640</v>
      </c>
      <c r="Y70" s="23">
        <f t="shared" ref="Y70:Y133" si="4">IF($K$24&gt;0,IF(X70&lt;$K$21,$K$20*X70,IF(X70&lt;$K$24,($K$22*X70)+$K$23,($K$25*X70)+$K$26)),IF(X70&lt;$K$21,$K$20*X70,($K$22*X70)+$K$23))</f>
        <v>0.9887999999999999</v>
      </c>
    </row>
    <row r="71" spans="24:25" x14ac:dyDescent="0.25">
      <c r="X71" s="21">
        <f t="shared" ref="X71:X134" si="5">X70+$AC$5</f>
        <v>650</v>
      </c>
      <c r="Y71" s="23">
        <f t="shared" si="4"/>
        <v>1.0042499999999999</v>
      </c>
    </row>
    <row r="72" spans="24:25" x14ac:dyDescent="0.25">
      <c r="X72" s="21">
        <f t="shared" si="5"/>
        <v>660</v>
      </c>
      <c r="Y72" s="23">
        <f t="shared" si="4"/>
        <v>1.0197000000000001</v>
      </c>
    </row>
    <row r="73" spans="24:25" x14ac:dyDescent="0.25">
      <c r="X73" s="21">
        <f t="shared" si="5"/>
        <v>670</v>
      </c>
      <c r="Y73" s="23">
        <f t="shared" si="4"/>
        <v>1.03515</v>
      </c>
    </row>
    <row r="74" spans="24:25" x14ac:dyDescent="0.25">
      <c r="X74" s="21">
        <f t="shared" si="5"/>
        <v>680</v>
      </c>
      <c r="Y74" s="23">
        <f t="shared" si="4"/>
        <v>1.0506</v>
      </c>
    </row>
    <row r="75" spans="24:25" x14ac:dyDescent="0.25">
      <c r="X75" s="21">
        <f t="shared" si="5"/>
        <v>690</v>
      </c>
      <c r="Y75" s="23">
        <f t="shared" si="4"/>
        <v>1.0660499999999999</v>
      </c>
    </row>
    <row r="76" spans="24:25" x14ac:dyDescent="0.25">
      <c r="X76" s="21">
        <f t="shared" si="5"/>
        <v>700</v>
      </c>
      <c r="Y76" s="23">
        <f t="shared" si="4"/>
        <v>1.0814999999999999</v>
      </c>
    </row>
    <row r="77" spans="24:25" x14ac:dyDescent="0.25">
      <c r="X77" s="21">
        <f t="shared" si="5"/>
        <v>710</v>
      </c>
      <c r="Y77" s="23">
        <f t="shared" si="4"/>
        <v>1.0969499999999999</v>
      </c>
    </row>
    <row r="78" spans="24:25" x14ac:dyDescent="0.25">
      <c r="X78" s="21">
        <f t="shared" si="5"/>
        <v>720</v>
      </c>
      <c r="Y78" s="23">
        <f t="shared" si="4"/>
        <v>1.1124000000000001</v>
      </c>
    </row>
    <row r="79" spans="24:25" x14ac:dyDescent="0.25">
      <c r="X79" s="21">
        <f t="shared" si="5"/>
        <v>730</v>
      </c>
      <c r="Y79" s="23">
        <f t="shared" si="4"/>
        <v>1.12785</v>
      </c>
    </row>
    <row r="80" spans="24:25" x14ac:dyDescent="0.25">
      <c r="X80" s="21">
        <f t="shared" si="5"/>
        <v>740</v>
      </c>
      <c r="Y80" s="23">
        <f t="shared" si="4"/>
        <v>1.1433</v>
      </c>
    </row>
    <row r="81" spans="24:25" x14ac:dyDescent="0.25">
      <c r="X81" s="21">
        <f t="shared" si="5"/>
        <v>750</v>
      </c>
      <c r="Y81" s="23">
        <f t="shared" si="4"/>
        <v>1.1587499999999999</v>
      </c>
    </row>
    <row r="82" spans="24:25" x14ac:dyDescent="0.25">
      <c r="X82" s="21">
        <f t="shared" si="5"/>
        <v>760</v>
      </c>
      <c r="Y82" s="23">
        <f t="shared" si="4"/>
        <v>1.1741999999999999</v>
      </c>
    </row>
    <row r="83" spans="24:25" x14ac:dyDescent="0.25">
      <c r="X83" s="21">
        <f t="shared" si="5"/>
        <v>770</v>
      </c>
      <c r="Y83" s="23">
        <f t="shared" si="4"/>
        <v>1.1896499999999999</v>
      </c>
    </row>
    <row r="84" spans="24:25" x14ac:dyDescent="0.25">
      <c r="X84" s="21">
        <f t="shared" si="5"/>
        <v>780</v>
      </c>
      <c r="Y84" s="23">
        <f t="shared" si="4"/>
        <v>1.2050999999999998</v>
      </c>
    </row>
    <row r="85" spans="24:25" x14ac:dyDescent="0.25">
      <c r="X85" s="21">
        <f t="shared" si="5"/>
        <v>790</v>
      </c>
      <c r="Y85" s="23">
        <f t="shared" si="4"/>
        <v>1.22055</v>
      </c>
    </row>
    <row r="86" spans="24:25" x14ac:dyDescent="0.25">
      <c r="X86" s="21">
        <f t="shared" si="5"/>
        <v>800</v>
      </c>
      <c r="Y86" s="23">
        <f t="shared" si="4"/>
        <v>1.236</v>
      </c>
    </row>
    <row r="87" spans="24:25" x14ac:dyDescent="0.25">
      <c r="X87" s="21">
        <f t="shared" si="5"/>
        <v>810</v>
      </c>
      <c r="Y87" s="23">
        <f t="shared" si="4"/>
        <v>1.25145</v>
      </c>
    </row>
    <row r="88" spans="24:25" x14ac:dyDescent="0.25">
      <c r="X88" s="21">
        <f t="shared" si="5"/>
        <v>820</v>
      </c>
      <c r="Y88" s="23">
        <f t="shared" si="4"/>
        <v>1.2668999999999999</v>
      </c>
    </row>
    <row r="89" spans="24:25" x14ac:dyDescent="0.25">
      <c r="X89" s="21">
        <f t="shared" si="5"/>
        <v>830</v>
      </c>
      <c r="Y89" s="23">
        <f t="shared" si="4"/>
        <v>1.2823499999999999</v>
      </c>
    </row>
    <row r="90" spans="24:25" x14ac:dyDescent="0.25">
      <c r="X90" s="21">
        <f t="shared" si="5"/>
        <v>840</v>
      </c>
      <c r="Y90" s="23">
        <f t="shared" si="4"/>
        <v>1.2977999999999998</v>
      </c>
    </row>
    <row r="91" spans="24:25" x14ac:dyDescent="0.25">
      <c r="X91" s="21">
        <f t="shared" si="5"/>
        <v>850</v>
      </c>
      <c r="Y91" s="23">
        <f t="shared" si="4"/>
        <v>1.31325</v>
      </c>
    </row>
    <row r="92" spans="24:25" x14ac:dyDescent="0.25">
      <c r="X92" s="21">
        <f t="shared" si="5"/>
        <v>860</v>
      </c>
      <c r="Y92" s="23">
        <f t="shared" si="4"/>
        <v>1.3287</v>
      </c>
    </row>
    <row r="93" spans="24:25" x14ac:dyDescent="0.25">
      <c r="X93" s="21">
        <f t="shared" si="5"/>
        <v>870</v>
      </c>
      <c r="Y93" s="23">
        <f t="shared" si="4"/>
        <v>1.34415</v>
      </c>
    </row>
    <row r="94" spans="24:25" x14ac:dyDescent="0.25">
      <c r="X94" s="21">
        <f t="shared" si="5"/>
        <v>880</v>
      </c>
      <c r="Y94" s="23">
        <f t="shared" si="4"/>
        <v>1.3595999999999999</v>
      </c>
    </row>
    <row r="95" spans="24:25" x14ac:dyDescent="0.25">
      <c r="X95" s="21">
        <f t="shared" si="5"/>
        <v>890</v>
      </c>
      <c r="Y95" s="23">
        <f t="shared" si="4"/>
        <v>1.3750499999999999</v>
      </c>
    </row>
    <row r="96" spans="24:25" x14ac:dyDescent="0.25">
      <c r="X96" s="21">
        <f t="shared" si="5"/>
        <v>900</v>
      </c>
      <c r="Y96" s="23">
        <f t="shared" si="4"/>
        <v>1.3904999999999998</v>
      </c>
    </row>
    <row r="97" spans="24:25" x14ac:dyDescent="0.25">
      <c r="X97" s="21">
        <f t="shared" si="5"/>
        <v>910</v>
      </c>
      <c r="Y97" s="23">
        <f t="shared" si="4"/>
        <v>1.40595</v>
      </c>
    </row>
    <row r="98" spans="24:25" x14ac:dyDescent="0.25">
      <c r="X98" s="21">
        <f t="shared" si="5"/>
        <v>920</v>
      </c>
      <c r="Y98" s="23">
        <f t="shared" si="4"/>
        <v>1.4214</v>
      </c>
    </row>
    <row r="99" spans="24:25" x14ac:dyDescent="0.25">
      <c r="X99" s="21">
        <f t="shared" si="5"/>
        <v>930</v>
      </c>
      <c r="Y99" s="23">
        <f t="shared" si="4"/>
        <v>1.43685</v>
      </c>
    </row>
    <row r="100" spans="24:25" x14ac:dyDescent="0.25">
      <c r="X100" s="21">
        <f t="shared" si="5"/>
        <v>940</v>
      </c>
      <c r="Y100" s="23">
        <f t="shared" si="4"/>
        <v>1.4522999999999999</v>
      </c>
    </row>
    <row r="101" spans="24:25" x14ac:dyDescent="0.25">
      <c r="X101" s="21">
        <f t="shared" si="5"/>
        <v>950</v>
      </c>
      <c r="Y101" s="23">
        <f t="shared" si="4"/>
        <v>1.4677499999999999</v>
      </c>
    </row>
    <row r="102" spans="24:25" x14ac:dyDescent="0.25">
      <c r="X102" s="21">
        <f t="shared" si="5"/>
        <v>960</v>
      </c>
      <c r="Y102" s="23">
        <f t="shared" si="4"/>
        <v>1.4831999999999999</v>
      </c>
    </row>
    <row r="103" spans="24:25" x14ac:dyDescent="0.25">
      <c r="X103" s="21">
        <f t="shared" si="5"/>
        <v>970</v>
      </c>
      <c r="Y103" s="23">
        <f t="shared" si="4"/>
        <v>1.49865</v>
      </c>
    </row>
    <row r="104" spans="24:25" x14ac:dyDescent="0.25">
      <c r="X104" s="21">
        <f t="shared" si="5"/>
        <v>980</v>
      </c>
      <c r="Y104" s="23">
        <f t="shared" si="4"/>
        <v>1.5141</v>
      </c>
    </row>
    <row r="105" spans="24:25" x14ac:dyDescent="0.25">
      <c r="X105" s="21">
        <f t="shared" si="5"/>
        <v>990</v>
      </c>
      <c r="Y105" s="23">
        <f t="shared" si="4"/>
        <v>1.52955</v>
      </c>
    </row>
    <row r="106" spans="24:25" x14ac:dyDescent="0.25">
      <c r="X106" s="21">
        <f t="shared" si="5"/>
        <v>1000</v>
      </c>
      <c r="Y106" s="23">
        <f t="shared" si="4"/>
        <v>1.5449999999999999</v>
      </c>
    </row>
    <row r="107" spans="24:25" x14ac:dyDescent="0.25">
      <c r="X107" s="21">
        <f t="shared" si="5"/>
        <v>1010</v>
      </c>
      <c r="Y107" s="23">
        <f t="shared" si="4"/>
        <v>1.5604499999999999</v>
      </c>
    </row>
    <row r="108" spans="24:25" x14ac:dyDescent="0.25">
      <c r="X108" s="21">
        <f t="shared" si="5"/>
        <v>1020</v>
      </c>
      <c r="Y108" s="23">
        <f t="shared" si="4"/>
        <v>1.5758999999999999</v>
      </c>
    </row>
    <row r="109" spans="24:25" x14ac:dyDescent="0.25">
      <c r="X109" s="21">
        <f t="shared" si="5"/>
        <v>1030</v>
      </c>
      <c r="Y109" s="23">
        <f t="shared" si="4"/>
        <v>1.5913499999999998</v>
      </c>
    </row>
    <row r="110" spans="24:25" x14ac:dyDescent="0.25">
      <c r="X110" s="21">
        <f t="shared" si="5"/>
        <v>1040</v>
      </c>
      <c r="Y110" s="23">
        <f t="shared" si="4"/>
        <v>1.6068</v>
      </c>
    </row>
    <row r="111" spans="24:25" x14ac:dyDescent="0.25">
      <c r="X111" s="21">
        <f t="shared" si="5"/>
        <v>1050</v>
      </c>
      <c r="Y111" s="23">
        <f t="shared" si="4"/>
        <v>1.62225</v>
      </c>
    </row>
    <row r="112" spans="24:25" x14ac:dyDescent="0.25">
      <c r="X112" s="21">
        <f t="shared" si="5"/>
        <v>1060</v>
      </c>
      <c r="Y112" s="23">
        <f t="shared" si="4"/>
        <v>1.6376999999999999</v>
      </c>
    </row>
    <row r="113" spans="24:25" x14ac:dyDescent="0.25">
      <c r="X113" s="21">
        <f t="shared" si="5"/>
        <v>1070</v>
      </c>
      <c r="Y113" s="23">
        <f t="shared" si="4"/>
        <v>1.6531499999999999</v>
      </c>
    </row>
    <row r="114" spans="24:25" x14ac:dyDescent="0.25">
      <c r="X114" s="21">
        <f t="shared" si="5"/>
        <v>1080</v>
      </c>
      <c r="Y114" s="23">
        <f t="shared" si="4"/>
        <v>2.5427599999999999</v>
      </c>
    </row>
    <row r="115" spans="24:25" x14ac:dyDescent="0.25">
      <c r="X115" s="21">
        <f t="shared" si="5"/>
        <v>1090</v>
      </c>
      <c r="Y115" s="23">
        <f t="shared" si="4"/>
        <v>2.5572299999999997</v>
      </c>
    </row>
    <row r="116" spans="24:25" x14ac:dyDescent="0.25">
      <c r="X116" s="21">
        <f t="shared" si="5"/>
        <v>1100</v>
      </c>
      <c r="Y116" s="23">
        <f t="shared" si="4"/>
        <v>2.5716999999999999</v>
      </c>
    </row>
    <row r="117" spans="24:25" x14ac:dyDescent="0.25">
      <c r="X117" s="21">
        <f t="shared" si="5"/>
        <v>1110</v>
      </c>
      <c r="Y117" s="23">
        <f t="shared" si="4"/>
        <v>2.5861700000000001</v>
      </c>
    </row>
    <row r="118" spans="24:25" x14ac:dyDescent="0.25">
      <c r="X118" s="21">
        <f t="shared" si="5"/>
        <v>1120</v>
      </c>
      <c r="Y118" s="23">
        <f t="shared" si="4"/>
        <v>2.6006399999999998</v>
      </c>
    </row>
    <row r="119" spans="24:25" x14ac:dyDescent="0.25">
      <c r="X119" s="21">
        <f t="shared" si="5"/>
        <v>1130</v>
      </c>
      <c r="Y119" s="23">
        <f t="shared" si="4"/>
        <v>2.6151099999999996</v>
      </c>
    </row>
    <row r="120" spans="24:25" x14ac:dyDescent="0.25">
      <c r="X120" s="21">
        <f t="shared" si="5"/>
        <v>1140</v>
      </c>
      <c r="Y120" s="23">
        <f t="shared" si="4"/>
        <v>2.6295799999999998</v>
      </c>
    </row>
    <row r="121" spans="24:25" x14ac:dyDescent="0.25">
      <c r="X121" s="21">
        <f t="shared" si="5"/>
        <v>1150</v>
      </c>
      <c r="Y121" s="23">
        <f t="shared" si="4"/>
        <v>2.64405</v>
      </c>
    </row>
    <row r="122" spans="24:25" x14ac:dyDescent="0.25">
      <c r="X122" s="21">
        <f t="shared" si="5"/>
        <v>1160</v>
      </c>
      <c r="Y122" s="23">
        <f t="shared" si="4"/>
        <v>2.6585200000000002</v>
      </c>
    </row>
    <row r="123" spans="24:25" x14ac:dyDescent="0.25">
      <c r="X123" s="21">
        <f t="shared" si="5"/>
        <v>1170</v>
      </c>
      <c r="Y123" s="23">
        <f t="shared" si="4"/>
        <v>2.67299</v>
      </c>
    </row>
    <row r="124" spans="24:25" x14ac:dyDescent="0.25">
      <c r="X124" s="21">
        <f t="shared" si="5"/>
        <v>1180</v>
      </c>
      <c r="Y124" s="23">
        <f t="shared" si="4"/>
        <v>2.6874599999999997</v>
      </c>
    </row>
    <row r="125" spans="24:25" x14ac:dyDescent="0.25">
      <c r="X125" s="21">
        <f t="shared" si="5"/>
        <v>1190</v>
      </c>
      <c r="Y125" s="23">
        <f t="shared" si="4"/>
        <v>2.7019299999999999</v>
      </c>
    </row>
    <row r="126" spans="24:25" x14ac:dyDescent="0.25">
      <c r="X126" s="21">
        <f t="shared" si="5"/>
        <v>1200</v>
      </c>
      <c r="Y126" s="23">
        <f t="shared" si="4"/>
        <v>2.7164000000000001</v>
      </c>
    </row>
    <row r="127" spans="24:25" x14ac:dyDescent="0.25">
      <c r="X127" s="21">
        <f t="shared" si="5"/>
        <v>1210</v>
      </c>
      <c r="Y127" s="23">
        <f t="shared" si="4"/>
        <v>2.7308699999999999</v>
      </c>
    </row>
    <row r="128" spans="24:25" x14ac:dyDescent="0.25">
      <c r="X128" s="21">
        <f t="shared" si="5"/>
        <v>1220</v>
      </c>
      <c r="Y128" s="23">
        <f t="shared" si="4"/>
        <v>2.7453399999999997</v>
      </c>
    </row>
    <row r="129" spans="24:25" x14ac:dyDescent="0.25">
      <c r="X129" s="21">
        <f t="shared" si="5"/>
        <v>1230</v>
      </c>
      <c r="Y129" s="23">
        <f t="shared" si="4"/>
        <v>2.7598099999999999</v>
      </c>
    </row>
    <row r="130" spans="24:25" x14ac:dyDescent="0.25">
      <c r="X130" s="21">
        <f t="shared" si="5"/>
        <v>1240</v>
      </c>
      <c r="Y130" s="23">
        <f t="shared" si="4"/>
        <v>2.7742800000000001</v>
      </c>
    </row>
    <row r="131" spans="24:25" x14ac:dyDescent="0.25">
      <c r="X131" s="21">
        <f t="shared" si="5"/>
        <v>1250</v>
      </c>
      <c r="Y131" s="23">
        <f t="shared" si="4"/>
        <v>2.7887499999999998</v>
      </c>
    </row>
    <row r="132" spans="24:25" x14ac:dyDescent="0.25">
      <c r="X132" s="21">
        <f t="shared" si="5"/>
        <v>1260</v>
      </c>
      <c r="Y132" s="23">
        <f t="shared" si="4"/>
        <v>2.8032199999999996</v>
      </c>
    </row>
    <row r="133" spans="24:25" x14ac:dyDescent="0.25">
      <c r="X133" s="21">
        <f t="shared" si="5"/>
        <v>1270</v>
      </c>
      <c r="Y133" s="23">
        <f t="shared" si="4"/>
        <v>2.8176899999999998</v>
      </c>
    </row>
    <row r="134" spans="24:25" x14ac:dyDescent="0.25">
      <c r="X134" s="21">
        <f t="shared" si="5"/>
        <v>1280</v>
      </c>
      <c r="Y134" s="23">
        <f t="shared" ref="Y134:Y197" si="6">IF($K$24&gt;0,IF(X134&lt;$K$21,$K$20*X134,IF(X134&lt;$K$24,($K$22*X134)+$K$23,($K$25*X134)+$K$26)),IF(X134&lt;$K$21,$K$20*X134,($K$22*X134)+$K$23))</f>
        <v>2.83216</v>
      </c>
    </row>
    <row r="135" spans="24:25" x14ac:dyDescent="0.25">
      <c r="X135" s="21">
        <f t="shared" ref="X135:X198" si="7">X134+$AC$5</f>
        <v>1290</v>
      </c>
      <c r="Y135" s="23">
        <f t="shared" si="6"/>
        <v>2.8466300000000002</v>
      </c>
    </row>
    <row r="136" spans="24:25" x14ac:dyDescent="0.25">
      <c r="X136" s="21">
        <f t="shared" si="7"/>
        <v>1300</v>
      </c>
      <c r="Y136" s="23">
        <f t="shared" si="6"/>
        <v>2.8611</v>
      </c>
    </row>
    <row r="137" spans="24:25" x14ac:dyDescent="0.25">
      <c r="X137" s="21">
        <f t="shared" si="7"/>
        <v>1310</v>
      </c>
      <c r="Y137" s="23">
        <f t="shared" si="6"/>
        <v>2.8755699999999997</v>
      </c>
    </row>
    <row r="138" spans="24:25" x14ac:dyDescent="0.25">
      <c r="X138" s="21">
        <f t="shared" si="7"/>
        <v>1320</v>
      </c>
      <c r="Y138" s="23">
        <f t="shared" si="6"/>
        <v>2.8900399999999999</v>
      </c>
    </row>
    <row r="139" spans="24:25" x14ac:dyDescent="0.25">
      <c r="X139" s="21">
        <f t="shared" si="7"/>
        <v>1330</v>
      </c>
      <c r="Y139" s="23">
        <f t="shared" si="6"/>
        <v>2.9045100000000001</v>
      </c>
    </row>
    <row r="140" spans="24:25" x14ac:dyDescent="0.25">
      <c r="X140" s="21">
        <f t="shared" si="7"/>
        <v>1340</v>
      </c>
      <c r="Y140" s="23">
        <f t="shared" si="6"/>
        <v>2.9189799999999999</v>
      </c>
    </row>
    <row r="141" spans="24:25" x14ac:dyDescent="0.25">
      <c r="X141" s="21">
        <f t="shared" si="7"/>
        <v>1350</v>
      </c>
      <c r="Y141" s="23">
        <f t="shared" si="6"/>
        <v>2.9334499999999997</v>
      </c>
    </row>
    <row r="142" spans="24:25" x14ac:dyDescent="0.25">
      <c r="X142" s="21">
        <f t="shared" si="7"/>
        <v>1360</v>
      </c>
      <c r="Y142" s="23">
        <f t="shared" si="6"/>
        <v>2.9479199999999999</v>
      </c>
    </row>
    <row r="143" spans="24:25" x14ac:dyDescent="0.25">
      <c r="X143" s="21">
        <f t="shared" si="7"/>
        <v>1370</v>
      </c>
      <c r="Y143" s="23">
        <f t="shared" si="6"/>
        <v>2.9623900000000001</v>
      </c>
    </row>
    <row r="144" spans="24:25" x14ac:dyDescent="0.25">
      <c r="X144" s="21">
        <f t="shared" si="7"/>
        <v>1380</v>
      </c>
      <c r="Y144" s="23">
        <f t="shared" si="6"/>
        <v>2.9768599999999998</v>
      </c>
    </row>
    <row r="145" spans="24:25" x14ac:dyDescent="0.25">
      <c r="X145" s="21">
        <f t="shared" si="7"/>
        <v>1390</v>
      </c>
      <c r="Y145" s="23">
        <f t="shared" si="6"/>
        <v>2.99133</v>
      </c>
    </row>
    <row r="146" spans="24:25" x14ac:dyDescent="0.25">
      <c r="X146" s="21">
        <f t="shared" si="7"/>
        <v>1400</v>
      </c>
      <c r="Y146" s="23">
        <f t="shared" si="6"/>
        <v>3.0057999999999998</v>
      </c>
    </row>
    <row r="147" spans="24:25" x14ac:dyDescent="0.25">
      <c r="X147" s="21">
        <f t="shared" si="7"/>
        <v>1410</v>
      </c>
      <c r="Y147" s="23">
        <f t="shared" si="6"/>
        <v>3.02027</v>
      </c>
    </row>
    <row r="148" spans="24:25" x14ac:dyDescent="0.25">
      <c r="X148" s="21">
        <f t="shared" si="7"/>
        <v>1420</v>
      </c>
      <c r="Y148" s="23">
        <f t="shared" si="6"/>
        <v>3.0347399999999998</v>
      </c>
    </row>
    <row r="149" spans="24:25" x14ac:dyDescent="0.25">
      <c r="X149" s="21">
        <f t="shared" si="7"/>
        <v>1430</v>
      </c>
      <c r="Y149" s="23">
        <f t="shared" si="6"/>
        <v>3.04921</v>
      </c>
    </row>
    <row r="150" spans="24:25" x14ac:dyDescent="0.25">
      <c r="X150" s="21">
        <f t="shared" si="7"/>
        <v>1440</v>
      </c>
      <c r="Y150" s="23">
        <f t="shared" si="6"/>
        <v>3.0636799999999997</v>
      </c>
    </row>
    <row r="151" spans="24:25" x14ac:dyDescent="0.25">
      <c r="X151" s="21">
        <f t="shared" si="7"/>
        <v>1450</v>
      </c>
      <c r="Y151" s="23">
        <f t="shared" si="6"/>
        <v>3.0781499999999999</v>
      </c>
    </row>
    <row r="152" spans="24:25" x14ac:dyDescent="0.25">
      <c r="X152" s="21">
        <f t="shared" si="7"/>
        <v>1460</v>
      </c>
      <c r="Y152" s="23">
        <f t="shared" si="6"/>
        <v>3.0926199999999997</v>
      </c>
    </row>
    <row r="153" spans="24:25" x14ac:dyDescent="0.25">
      <c r="X153" s="21">
        <f t="shared" si="7"/>
        <v>1470</v>
      </c>
      <c r="Y153" s="23">
        <f t="shared" si="6"/>
        <v>3.1070899999999999</v>
      </c>
    </row>
    <row r="154" spans="24:25" x14ac:dyDescent="0.25">
      <c r="X154" s="21">
        <f t="shared" si="7"/>
        <v>1480</v>
      </c>
      <c r="Y154" s="23">
        <f t="shared" si="6"/>
        <v>3.1215599999999997</v>
      </c>
    </row>
    <row r="155" spans="24:25" x14ac:dyDescent="0.25">
      <c r="X155" s="21">
        <f t="shared" si="7"/>
        <v>1490</v>
      </c>
      <c r="Y155" s="23">
        <f t="shared" si="6"/>
        <v>3.1360299999999999</v>
      </c>
    </row>
    <row r="156" spans="24:25" x14ac:dyDescent="0.25">
      <c r="X156" s="21">
        <f t="shared" si="7"/>
        <v>1500</v>
      </c>
      <c r="Y156" s="23">
        <f t="shared" si="6"/>
        <v>3.1505000000000001</v>
      </c>
    </row>
    <row r="157" spans="24:25" x14ac:dyDescent="0.25">
      <c r="X157" s="21">
        <f t="shared" si="7"/>
        <v>1510</v>
      </c>
      <c r="Y157" s="23">
        <f t="shared" si="6"/>
        <v>3.1649699999999998</v>
      </c>
    </row>
    <row r="158" spans="24:25" x14ac:dyDescent="0.25">
      <c r="X158" s="21">
        <f t="shared" si="7"/>
        <v>1520</v>
      </c>
      <c r="Y158" s="23">
        <f t="shared" si="6"/>
        <v>3.17944</v>
      </c>
    </row>
    <row r="159" spans="24:25" x14ac:dyDescent="0.25">
      <c r="X159" s="21">
        <f t="shared" si="7"/>
        <v>1530</v>
      </c>
      <c r="Y159" s="23">
        <f t="shared" si="6"/>
        <v>3.1939099999999998</v>
      </c>
    </row>
    <row r="160" spans="24:25" x14ac:dyDescent="0.25">
      <c r="X160" s="21">
        <f t="shared" si="7"/>
        <v>1540</v>
      </c>
      <c r="Y160" s="23">
        <f t="shared" si="6"/>
        <v>3.20838</v>
      </c>
    </row>
    <row r="161" spans="24:25" x14ac:dyDescent="0.25">
      <c r="X161" s="21">
        <f t="shared" si="7"/>
        <v>1550</v>
      </c>
      <c r="Y161" s="23">
        <f t="shared" si="6"/>
        <v>3.2228499999999998</v>
      </c>
    </row>
    <row r="162" spans="24:25" x14ac:dyDescent="0.25">
      <c r="X162" s="21">
        <f t="shared" si="7"/>
        <v>1560</v>
      </c>
      <c r="Y162" s="23">
        <f t="shared" si="6"/>
        <v>3.23732</v>
      </c>
    </row>
    <row r="163" spans="24:25" x14ac:dyDescent="0.25">
      <c r="X163" s="21">
        <f t="shared" si="7"/>
        <v>1570</v>
      </c>
      <c r="Y163" s="23">
        <f t="shared" si="6"/>
        <v>3.2517899999999997</v>
      </c>
    </row>
    <row r="164" spans="24:25" x14ac:dyDescent="0.25">
      <c r="X164" s="21">
        <f t="shared" si="7"/>
        <v>1580</v>
      </c>
      <c r="Y164" s="23">
        <f t="shared" si="6"/>
        <v>3.2662599999999999</v>
      </c>
    </row>
    <row r="165" spans="24:25" x14ac:dyDescent="0.25">
      <c r="X165" s="21">
        <f t="shared" si="7"/>
        <v>1590</v>
      </c>
      <c r="Y165" s="23">
        <f t="shared" si="6"/>
        <v>3.2807299999999997</v>
      </c>
    </row>
    <row r="166" spans="24:25" x14ac:dyDescent="0.25">
      <c r="X166" s="21">
        <f t="shared" si="7"/>
        <v>1600</v>
      </c>
      <c r="Y166" s="23">
        <f t="shared" si="6"/>
        <v>3.2951999999999999</v>
      </c>
    </row>
    <row r="167" spans="24:25" x14ac:dyDescent="0.25">
      <c r="X167" s="21">
        <f t="shared" si="7"/>
        <v>1610</v>
      </c>
      <c r="Y167" s="23">
        <f t="shared" si="6"/>
        <v>3.3096699999999997</v>
      </c>
    </row>
    <row r="168" spans="24:25" x14ac:dyDescent="0.25">
      <c r="X168" s="21">
        <f t="shared" si="7"/>
        <v>1620</v>
      </c>
      <c r="Y168" s="23">
        <f t="shared" si="6"/>
        <v>3.3241399999999999</v>
      </c>
    </row>
    <row r="169" spans="24:25" x14ac:dyDescent="0.25">
      <c r="X169" s="21">
        <f t="shared" si="7"/>
        <v>1630</v>
      </c>
      <c r="Y169" s="23">
        <f t="shared" si="6"/>
        <v>3.3386100000000001</v>
      </c>
    </row>
    <row r="170" spans="24:25" x14ac:dyDescent="0.25">
      <c r="X170" s="21">
        <f t="shared" si="7"/>
        <v>1640</v>
      </c>
      <c r="Y170" s="23">
        <f t="shared" si="6"/>
        <v>3.3530799999999998</v>
      </c>
    </row>
    <row r="171" spans="24:25" x14ac:dyDescent="0.25">
      <c r="X171" s="21">
        <f t="shared" si="7"/>
        <v>1650</v>
      </c>
      <c r="Y171" s="23">
        <f t="shared" si="6"/>
        <v>3.36755</v>
      </c>
    </row>
    <row r="172" spans="24:25" x14ac:dyDescent="0.25">
      <c r="X172" s="21">
        <f t="shared" si="7"/>
        <v>1660</v>
      </c>
      <c r="Y172" s="23">
        <f t="shared" si="6"/>
        <v>3.3820199999999998</v>
      </c>
    </row>
    <row r="173" spans="24:25" x14ac:dyDescent="0.25">
      <c r="X173" s="21">
        <f t="shared" si="7"/>
        <v>1670</v>
      </c>
      <c r="Y173" s="23">
        <f t="shared" si="6"/>
        <v>3.39649</v>
      </c>
    </row>
    <row r="174" spans="24:25" x14ac:dyDescent="0.25">
      <c r="X174" s="21">
        <f t="shared" si="7"/>
        <v>1680</v>
      </c>
      <c r="Y174" s="23">
        <f t="shared" si="6"/>
        <v>3.4109599999999998</v>
      </c>
    </row>
    <row r="175" spans="24:25" x14ac:dyDescent="0.25">
      <c r="X175" s="21">
        <f t="shared" si="7"/>
        <v>1690</v>
      </c>
      <c r="Y175" s="23">
        <f t="shared" si="6"/>
        <v>3.42543</v>
      </c>
    </row>
    <row r="176" spans="24:25" x14ac:dyDescent="0.25">
      <c r="X176" s="21">
        <f t="shared" si="7"/>
        <v>1700</v>
      </c>
      <c r="Y176" s="23">
        <f t="shared" si="6"/>
        <v>3.4398999999999997</v>
      </c>
    </row>
    <row r="177" spans="24:25" x14ac:dyDescent="0.25">
      <c r="X177" s="21">
        <f t="shared" si="7"/>
        <v>1710</v>
      </c>
      <c r="Y177" s="23">
        <f t="shared" si="6"/>
        <v>3.4543699999999999</v>
      </c>
    </row>
    <row r="178" spans="24:25" x14ac:dyDescent="0.25">
      <c r="X178" s="21">
        <f t="shared" si="7"/>
        <v>1720</v>
      </c>
      <c r="Y178" s="23">
        <f t="shared" si="6"/>
        <v>3.4688399999999997</v>
      </c>
    </row>
    <row r="179" spans="24:25" x14ac:dyDescent="0.25">
      <c r="X179" s="21">
        <f t="shared" si="7"/>
        <v>1730</v>
      </c>
      <c r="Y179" s="23">
        <f t="shared" si="6"/>
        <v>3.4833099999999999</v>
      </c>
    </row>
    <row r="180" spans="24:25" x14ac:dyDescent="0.25">
      <c r="X180" s="21">
        <f t="shared" si="7"/>
        <v>1740</v>
      </c>
      <c r="Y180" s="23">
        <f t="shared" si="6"/>
        <v>3.4977799999999997</v>
      </c>
    </row>
    <row r="181" spans="24:25" x14ac:dyDescent="0.25">
      <c r="X181" s="21">
        <f t="shared" si="7"/>
        <v>1750</v>
      </c>
      <c r="Y181" s="23">
        <f t="shared" si="6"/>
        <v>3.5122499999999999</v>
      </c>
    </row>
    <row r="182" spans="24:25" x14ac:dyDescent="0.25">
      <c r="X182" s="21">
        <f t="shared" si="7"/>
        <v>1760</v>
      </c>
      <c r="Y182" s="23">
        <f t="shared" si="6"/>
        <v>3.5267200000000001</v>
      </c>
    </row>
    <row r="183" spans="24:25" x14ac:dyDescent="0.25">
      <c r="X183" s="21">
        <f t="shared" si="7"/>
        <v>1770</v>
      </c>
      <c r="Y183" s="23">
        <f t="shared" si="6"/>
        <v>3.5411899999999998</v>
      </c>
    </row>
    <row r="184" spans="24:25" x14ac:dyDescent="0.25">
      <c r="X184" s="21">
        <f t="shared" si="7"/>
        <v>1780</v>
      </c>
      <c r="Y184" s="23">
        <f t="shared" si="6"/>
        <v>3.55566</v>
      </c>
    </row>
    <row r="185" spans="24:25" x14ac:dyDescent="0.25">
      <c r="X185" s="21">
        <f t="shared" si="7"/>
        <v>1790</v>
      </c>
      <c r="Y185" s="23">
        <f t="shared" si="6"/>
        <v>3.5701299999999998</v>
      </c>
    </row>
    <row r="186" spans="24:25" x14ac:dyDescent="0.25">
      <c r="X186" s="21">
        <f t="shared" si="7"/>
        <v>1800</v>
      </c>
      <c r="Y186" s="23">
        <f t="shared" si="6"/>
        <v>3.5846</v>
      </c>
    </row>
    <row r="187" spans="24:25" x14ac:dyDescent="0.25">
      <c r="X187" s="21">
        <f t="shared" si="7"/>
        <v>1810</v>
      </c>
      <c r="Y187" s="23">
        <f t="shared" si="6"/>
        <v>3.5990699999999998</v>
      </c>
    </row>
    <row r="188" spans="24:25" x14ac:dyDescent="0.25">
      <c r="X188" s="21">
        <f t="shared" si="7"/>
        <v>1820</v>
      </c>
      <c r="Y188" s="23">
        <f t="shared" si="6"/>
        <v>3.61354</v>
      </c>
    </row>
    <row r="189" spans="24:25" x14ac:dyDescent="0.25">
      <c r="X189" s="21">
        <f t="shared" si="7"/>
        <v>1830</v>
      </c>
      <c r="Y189" s="23">
        <f t="shared" si="6"/>
        <v>3.6280099999999997</v>
      </c>
    </row>
    <row r="190" spans="24:25" x14ac:dyDescent="0.25">
      <c r="X190" s="21">
        <f t="shared" si="7"/>
        <v>1840</v>
      </c>
      <c r="Y190" s="23">
        <f t="shared" si="6"/>
        <v>3.6424799999999999</v>
      </c>
    </row>
    <row r="191" spans="24:25" x14ac:dyDescent="0.25">
      <c r="X191" s="21">
        <f t="shared" si="7"/>
        <v>1850</v>
      </c>
      <c r="Y191" s="23">
        <f t="shared" si="6"/>
        <v>3.6569499999999997</v>
      </c>
    </row>
    <row r="192" spans="24:25" x14ac:dyDescent="0.25">
      <c r="X192" s="21">
        <f t="shared" si="7"/>
        <v>1860</v>
      </c>
      <c r="Y192" s="23">
        <f t="shared" si="6"/>
        <v>3.6714199999999999</v>
      </c>
    </row>
    <row r="193" spans="24:25" x14ac:dyDescent="0.25">
      <c r="X193" s="21">
        <f t="shared" si="7"/>
        <v>1870</v>
      </c>
      <c r="Y193" s="23">
        <f t="shared" si="6"/>
        <v>3.6858899999999997</v>
      </c>
    </row>
    <row r="194" spans="24:25" x14ac:dyDescent="0.25">
      <c r="X194" s="21">
        <f t="shared" si="7"/>
        <v>1880</v>
      </c>
      <c r="Y194" s="23">
        <f t="shared" si="6"/>
        <v>3.7003599999999999</v>
      </c>
    </row>
    <row r="195" spans="24:25" x14ac:dyDescent="0.25">
      <c r="X195" s="21">
        <f t="shared" si="7"/>
        <v>1890</v>
      </c>
      <c r="Y195" s="23">
        <f t="shared" si="6"/>
        <v>3.7148300000000001</v>
      </c>
    </row>
    <row r="196" spans="24:25" x14ac:dyDescent="0.25">
      <c r="X196" s="21">
        <f t="shared" si="7"/>
        <v>1900</v>
      </c>
      <c r="Y196" s="23">
        <f t="shared" si="6"/>
        <v>3.7292999999999998</v>
      </c>
    </row>
    <row r="197" spans="24:25" x14ac:dyDescent="0.25">
      <c r="X197" s="21">
        <f t="shared" si="7"/>
        <v>1910</v>
      </c>
      <c r="Y197" s="23">
        <f t="shared" si="6"/>
        <v>3.74377</v>
      </c>
    </row>
    <row r="198" spans="24:25" x14ac:dyDescent="0.25">
      <c r="X198" s="21">
        <f t="shared" si="7"/>
        <v>1920</v>
      </c>
      <c r="Y198" s="23">
        <f t="shared" ref="Y198:Y261" si="8">IF($K$24&gt;0,IF(X198&lt;$K$21,$K$20*X198,IF(X198&lt;$K$24,($K$22*X198)+$K$23,($K$25*X198)+$K$26)),IF(X198&lt;$K$21,$K$20*X198,($K$22*X198)+$K$23))</f>
        <v>3.7582399999999998</v>
      </c>
    </row>
    <row r="199" spans="24:25" x14ac:dyDescent="0.25">
      <c r="X199" s="21">
        <f t="shared" ref="X199:X262" si="9">X198+$AC$5</f>
        <v>1930</v>
      </c>
      <c r="Y199" s="23">
        <f t="shared" si="8"/>
        <v>3.77271</v>
      </c>
    </row>
    <row r="200" spans="24:25" x14ac:dyDescent="0.25">
      <c r="X200" s="21">
        <f t="shared" si="9"/>
        <v>1940</v>
      </c>
      <c r="Y200" s="23">
        <f t="shared" si="8"/>
        <v>3.7871799999999998</v>
      </c>
    </row>
    <row r="201" spans="24:25" x14ac:dyDescent="0.25">
      <c r="X201" s="21">
        <f t="shared" si="9"/>
        <v>1950</v>
      </c>
      <c r="Y201" s="23">
        <f t="shared" si="8"/>
        <v>3.80165</v>
      </c>
    </row>
    <row r="202" spans="24:25" x14ac:dyDescent="0.25">
      <c r="X202" s="21">
        <f t="shared" si="9"/>
        <v>1960</v>
      </c>
      <c r="Y202" s="23">
        <f t="shared" si="8"/>
        <v>3.8161199999999997</v>
      </c>
    </row>
    <row r="203" spans="24:25" x14ac:dyDescent="0.25">
      <c r="X203" s="21">
        <f t="shared" si="9"/>
        <v>1970</v>
      </c>
      <c r="Y203" s="23">
        <f t="shared" si="8"/>
        <v>3.8305899999999999</v>
      </c>
    </row>
    <row r="204" spans="24:25" x14ac:dyDescent="0.25">
      <c r="X204" s="21">
        <f t="shared" si="9"/>
        <v>1980</v>
      </c>
      <c r="Y204" s="23">
        <f t="shared" si="8"/>
        <v>3.8450599999999997</v>
      </c>
    </row>
    <row r="205" spans="24:25" x14ac:dyDescent="0.25">
      <c r="X205" s="21">
        <f t="shared" si="9"/>
        <v>1990</v>
      </c>
      <c r="Y205" s="23">
        <f t="shared" si="8"/>
        <v>3.8595299999999999</v>
      </c>
    </row>
    <row r="206" spans="24:25" x14ac:dyDescent="0.25">
      <c r="X206" s="21">
        <f t="shared" si="9"/>
        <v>2000</v>
      </c>
      <c r="Y206" s="23">
        <f t="shared" si="8"/>
        <v>3.8739999999999997</v>
      </c>
    </row>
    <row r="207" spans="24:25" x14ac:dyDescent="0.25">
      <c r="X207" s="21">
        <f t="shared" si="9"/>
        <v>2010</v>
      </c>
      <c r="Y207" s="23">
        <f t="shared" si="8"/>
        <v>3.8884699999999999</v>
      </c>
    </row>
    <row r="208" spans="24:25" x14ac:dyDescent="0.25">
      <c r="X208" s="21">
        <f t="shared" si="9"/>
        <v>2020</v>
      </c>
      <c r="Y208" s="23">
        <f t="shared" si="8"/>
        <v>3.9029399999999996</v>
      </c>
    </row>
    <row r="209" spans="24:25" x14ac:dyDescent="0.25">
      <c r="X209" s="21">
        <f t="shared" si="9"/>
        <v>2030</v>
      </c>
      <c r="Y209" s="23">
        <f t="shared" si="8"/>
        <v>3.9174099999999998</v>
      </c>
    </row>
    <row r="210" spans="24:25" x14ac:dyDescent="0.25">
      <c r="X210" s="21">
        <f t="shared" si="9"/>
        <v>2040</v>
      </c>
      <c r="Y210" s="23">
        <f t="shared" si="8"/>
        <v>3.93188</v>
      </c>
    </row>
    <row r="211" spans="24:25" x14ac:dyDescent="0.25">
      <c r="X211" s="21">
        <f t="shared" si="9"/>
        <v>2050</v>
      </c>
      <c r="Y211" s="23">
        <f t="shared" si="8"/>
        <v>3.9463499999999998</v>
      </c>
    </row>
    <row r="212" spans="24:25" x14ac:dyDescent="0.25">
      <c r="X212" s="21">
        <f t="shared" si="9"/>
        <v>2060</v>
      </c>
      <c r="Y212" s="23">
        <f t="shared" si="8"/>
        <v>3.96082</v>
      </c>
    </row>
    <row r="213" spans="24:25" x14ac:dyDescent="0.25">
      <c r="X213" s="21">
        <f t="shared" si="9"/>
        <v>2070</v>
      </c>
      <c r="Y213" s="23">
        <f t="shared" si="8"/>
        <v>3.9752899999999998</v>
      </c>
    </row>
    <row r="214" spans="24:25" x14ac:dyDescent="0.25">
      <c r="X214" s="21">
        <f t="shared" si="9"/>
        <v>2080</v>
      </c>
      <c r="Y214" s="23">
        <f t="shared" si="8"/>
        <v>3.98976</v>
      </c>
    </row>
    <row r="215" spans="24:25" x14ac:dyDescent="0.25">
      <c r="X215" s="21">
        <f t="shared" si="9"/>
        <v>2090</v>
      </c>
      <c r="Y215" s="23">
        <f t="shared" si="8"/>
        <v>4.0042299999999997</v>
      </c>
    </row>
    <row r="216" spans="24:25" x14ac:dyDescent="0.25">
      <c r="X216" s="21">
        <f t="shared" si="9"/>
        <v>2100</v>
      </c>
      <c r="Y216" s="23">
        <f t="shared" si="8"/>
        <v>4.0186999999999999</v>
      </c>
    </row>
    <row r="217" spans="24:25" x14ac:dyDescent="0.25">
      <c r="X217" s="21">
        <f t="shared" si="9"/>
        <v>2110</v>
      </c>
      <c r="Y217" s="23">
        <f t="shared" si="8"/>
        <v>4.0331700000000001</v>
      </c>
    </row>
    <row r="218" spans="24:25" x14ac:dyDescent="0.25">
      <c r="X218" s="21">
        <f t="shared" si="9"/>
        <v>2120</v>
      </c>
      <c r="Y218" s="23">
        <f t="shared" si="8"/>
        <v>4.0476399999999995</v>
      </c>
    </row>
    <row r="219" spans="24:25" x14ac:dyDescent="0.25">
      <c r="X219" s="21">
        <f t="shared" si="9"/>
        <v>2130</v>
      </c>
      <c r="Y219" s="23">
        <f t="shared" si="8"/>
        <v>4.0621099999999997</v>
      </c>
    </row>
    <row r="220" spans="24:25" x14ac:dyDescent="0.25">
      <c r="X220" s="21">
        <f t="shared" si="9"/>
        <v>2140</v>
      </c>
      <c r="Y220" s="23">
        <f t="shared" si="8"/>
        <v>4.0765799999999999</v>
      </c>
    </row>
    <row r="221" spans="24:25" x14ac:dyDescent="0.25">
      <c r="X221" s="21">
        <f t="shared" si="9"/>
        <v>2150</v>
      </c>
      <c r="Y221" s="23">
        <f t="shared" si="8"/>
        <v>4.0910499999999992</v>
      </c>
    </row>
    <row r="222" spans="24:25" x14ac:dyDescent="0.25">
      <c r="X222" s="21">
        <f t="shared" si="9"/>
        <v>2160</v>
      </c>
      <c r="Y222" s="23">
        <f t="shared" si="8"/>
        <v>4.1055200000000003</v>
      </c>
    </row>
    <row r="223" spans="24:25" x14ac:dyDescent="0.25">
      <c r="X223" s="21">
        <f t="shared" si="9"/>
        <v>2170</v>
      </c>
      <c r="Y223" s="23">
        <f t="shared" si="8"/>
        <v>4.1199899999999996</v>
      </c>
    </row>
    <row r="224" spans="24:25" x14ac:dyDescent="0.25">
      <c r="X224" s="21">
        <f t="shared" si="9"/>
        <v>2180</v>
      </c>
      <c r="Y224" s="23">
        <f t="shared" si="8"/>
        <v>4.1344599999999998</v>
      </c>
    </row>
    <row r="225" spans="24:25" x14ac:dyDescent="0.25">
      <c r="X225" s="21">
        <f t="shared" si="9"/>
        <v>2190</v>
      </c>
      <c r="Y225" s="23">
        <f t="shared" si="8"/>
        <v>4.14893</v>
      </c>
    </row>
    <row r="226" spans="24:25" x14ac:dyDescent="0.25">
      <c r="X226" s="21">
        <f t="shared" si="9"/>
        <v>2200</v>
      </c>
      <c r="Y226" s="23">
        <f t="shared" si="8"/>
        <v>4.1633999999999993</v>
      </c>
    </row>
    <row r="227" spans="24:25" x14ac:dyDescent="0.25">
      <c r="X227" s="21">
        <f t="shared" si="9"/>
        <v>2210</v>
      </c>
      <c r="Y227" s="23">
        <f t="shared" si="8"/>
        <v>4.1778700000000004</v>
      </c>
    </row>
    <row r="228" spans="24:25" x14ac:dyDescent="0.25">
      <c r="X228" s="21">
        <f t="shared" si="9"/>
        <v>2220</v>
      </c>
      <c r="Y228" s="23">
        <f t="shared" si="8"/>
        <v>4.1923399999999997</v>
      </c>
    </row>
    <row r="229" spans="24:25" x14ac:dyDescent="0.25">
      <c r="X229" s="21">
        <f t="shared" si="9"/>
        <v>2230</v>
      </c>
      <c r="Y229" s="23">
        <f t="shared" si="8"/>
        <v>4.2068099999999999</v>
      </c>
    </row>
    <row r="230" spans="24:25" x14ac:dyDescent="0.25">
      <c r="X230" s="21">
        <f t="shared" si="9"/>
        <v>2240</v>
      </c>
      <c r="Y230" s="23">
        <f t="shared" si="8"/>
        <v>4.2212800000000001</v>
      </c>
    </row>
    <row r="231" spans="24:25" x14ac:dyDescent="0.25">
      <c r="X231" s="21">
        <f t="shared" si="9"/>
        <v>2250</v>
      </c>
      <c r="Y231" s="23">
        <f t="shared" si="8"/>
        <v>4.2357499999999995</v>
      </c>
    </row>
    <row r="232" spans="24:25" x14ac:dyDescent="0.25">
      <c r="X232" s="21">
        <f t="shared" si="9"/>
        <v>2260</v>
      </c>
      <c r="Y232" s="23">
        <f t="shared" si="8"/>
        <v>4.2502199999999997</v>
      </c>
    </row>
    <row r="233" spans="24:25" x14ac:dyDescent="0.25">
      <c r="X233" s="21">
        <f t="shared" si="9"/>
        <v>2270</v>
      </c>
      <c r="Y233" s="23">
        <f t="shared" si="8"/>
        <v>4.2646899999999999</v>
      </c>
    </row>
    <row r="234" spans="24:25" x14ac:dyDescent="0.25">
      <c r="X234" s="21">
        <f t="shared" si="9"/>
        <v>2280</v>
      </c>
      <c r="Y234" s="23">
        <f t="shared" si="8"/>
        <v>4.2791599999999992</v>
      </c>
    </row>
    <row r="235" spans="24:25" x14ac:dyDescent="0.25">
      <c r="X235" s="21">
        <f t="shared" si="9"/>
        <v>2290</v>
      </c>
      <c r="Y235" s="23">
        <f t="shared" si="8"/>
        <v>4.2936300000000003</v>
      </c>
    </row>
    <row r="236" spans="24:25" x14ac:dyDescent="0.25">
      <c r="X236" s="21">
        <f t="shared" si="9"/>
        <v>2300</v>
      </c>
      <c r="Y236" s="23">
        <f t="shared" si="8"/>
        <v>4.3080999999999996</v>
      </c>
    </row>
    <row r="237" spans="24:25" x14ac:dyDescent="0.25">
      <c r="X237" s="21">
        <f t="shared" si="9"/>
        <v>2310</v>
      </c>
      <c r="Y237" s="23">
        <f t="shared" si="8"/>
        <v>4.3225699999999998</v>
      </c>
    </row>
    <row r="238" spans="24:25" x14ac:dyDescent="0.25">
      <c r="X238" s="21">
        <f t="shared" si="9"/>
        <v>2320</v>
      </c>
      <c r="Y238" s="23">
        <f t="shared" si="8"/>
        <v>4.33704</v>
      </c>
    </row>
    <row r="239" spans="24:25" x14ac:dyDescent="0.25">
      <c r="X239" s="21">
        <f t="shared" si="9"/>
        <v>2330</v>
      </c>
      <c r="Y239" s="23">
        <f t="shared" si="8"/>
        <v>4.3515099999999993</v>
      </c>
    </row>
    <row r="240" spans="24:25" x14ac:dyDescent="0.25">
      <c r="X240" s="21">
        <f t="shared" si="9"/>
        <v>2340</v>
      </c>
      <c r="Y240" s="23">
        <f t="shared" si="8"/>
        <v>4.3659800000000004</v>
      </c>
    </row>
    <row r="241" spans="24:25" x14ac:dyDescent="0.25">
      <c r="X241" s="21">
        <f t="shared" si="9"/>
        <v>2350</v>
      </c>
      <c r="Y241" s="23">
        <f t="shared" si="8"/>
        <v>4.3804499999999997</v>
      </c>
    </row>
    <row r="242" spans="24:25" x14ac:dyDescent="0.25">
      <c r="X242" s="21">
        <f t="shared" si="9"/>
        <v>2360</v>
      </c>
      <c r="Y242" s="23">
        <f t="shared" si="8"/>
        <v>4.3949199999999999</v>
      </c>
    </row>
    <row r="243" spans="24:25" x14ac:dyDescent="0.25">
      <c r="X243" s="21">
        <f t="shared" si="9"/>
        <v>2370</v>
      </c>
      <c r="Y243" s="23">
        <f t="shared" si="8"/>
        <v>4.4093900000000001</v>
      </c>
    </row>
    <row r="244" spans="24:25" x14ac:dyDescent="0.25">
      <c r="X244" s="21">
        <f t="shared" si="9"/>
        <v>2380</v>
      </c>
      <c r="Y244" s="23">
        <f t="shared" si="8"/>
        <v>4.4238599999999995</v>
      </c>
    </row>
    <row r="245" spans="24:25" x14ac:dyDescent="0.25">
      <c r="X245" s="21">
        <f t="shared" si="9"/>
        <v>2390</v>
      </c>
      <c r="Y245" s="23">
        <f t="shared" si="8"/>
        <v>4.4383299999999997</v>
      </c>
    </row>
    <row r="246" spans="24:25" x14ac:dyDescent="0.25">
      <c r="X246" s="21">
        <f t="shared" si="9"/>
        <v>2400</v>
      </c>
      <c r="Y246" s="23">
        <f t="shared" si="8"/>
        <v>4.4527999999999999</v>
      </c>
    </row>
    <row r="247" spans="24:25" x14ac:dyDescent="0.25">
      <c r="X247" s="21">
        <f t="shared" si="9"/>
        <v>2410</v>
      </c>
      <c r="Y247" s="23">
        <f t="shared" si="8"/>
        <v>4.4672699999999992</v>
      </c>
    </row>
    <row r="248" spans="24:25" x14ac:dyDescent="0.25">
      <c r="X248" s="21">
        <f t="shared" si="9"/>
        <v>2420</v>
      </c>
      <c r="Y248" s="23">
        <f t="shared" si="8"/>
        <v>4.4817400000000003</v>
      </c>
    </row>
    <row r="249" spans="24:25" x14ac:dyDescent="0.25">
      <c r="X249" s="21">
        <f t="shared" si="9"/>
        <v>2430</v>
      </c>
      <c r="Y249" s="23">
        <f t="shared" si="8"/>
        <v>4.4962099999999996</v>
      </c>
    </row>
    <row r="250" spans="24:25" x14ac:dyDescent="0.25">
      <c r="X250" s="21">
        <f t="shared" si="9"/>
        <v>2440</v>
      </c>
      <c r="Y250" s="23">
        <f t="shared" si="8"/>
        <v>4.5106799999999998</v>
      </c>
    </row>
    <row r="251" spans="24:25" x14ac:dyDescent="0.25">
      <c r="X251" s="21">
        <f t="shared" si="9"/>
        <v>2450</v>
      </c>
      <c r="Y251" s="23">
        <f t="shared" si="8"/>
        <v>4.52515</v>
      </c>
    </row>
    <row r="252" spans="24:25" x14ac:dyDescent="0.25">
      <c r="X252" s="21">
        <f t="shared" si="9"/>
        <v>2460</v>
      </c>
      <c r="Y252" s="23">
        <f t="shared" si="8"/>
        <v>4.5396199999999993</v>
      </c>
    </row>
    <row r="253" spans="24:25" x14ac:dyDescent="0.25">
      <c r="X253" s="21">
        <f t="shared" si="9"/>
        <v>2470</v>
      </c>
      <c r="Y253" s="23">
        <f t="shared" si="8"/>
        <v>4.5540900000000004</v>
      </c>
    </row>
    <row r="254" spans="24:25" x14ac:dyDescent="0.25">
      <c r="X254" s="21">
        <f t="shared" si="9"/>
        <v>2480</v>
      </c>
      <c r="Y254" s="23">
        <f t="shared" si="8"/>
        <v>4.5685599999999997</v>
      </c>
    </row>
    <row r="255" spans="24:25" x14ac:dyDescent="0.25">
      <c r="X255" s="21">
        <f t="shared" si="9"/>
        <v>2490</v>
      </c>
      <c r="Y255" s="23">
        <f t="shared" si="8"/>
        <v>4.5830299999999999</v>
      </c>
    </row>
    <row r="256" spans="24:25" x14ac:dyDescent="0.25">
      <c r="X256" s="21">
        <f t="shared" si="9"/>
        <v>2500</v>
      </c>
      <c r="Y256" s="23">
        <f t="shared" si="8"/>
        <v>4.5975000000000001</v>
      </c>
    </row>
    <row r="257" spans="24:25" x14ac:dyDescent="0.25">
      <c r="X257" s="21">
        <f t="shared" si="9"/>
        <v>2510</v>
      </c>
      <c r="Y257" s="23">
        <f t="shared" si="8"/>
        <v>4.6119699999999995</v>
      </c>
    </row>
    <row r="258" spans="24:25" x14ac:dyDescent="0.25">
      <c r="X258" s="21">
        <f t="shared" si="9"/>
        <v>2520</v>
      </c>
      <c r="Y258" s="23">
        <f t="shared" si="8"/>
        <v>4.6264399999999997</v>
      </c>
    </row>
    <row r="259" spans="24:25" x14ac:dyDescent="0.25">
      <c r="X259" s="21">
        <f t="shared" si="9"/>
        <v>2530</v>
      </c>
      <c r="Y259" s="23">
        <f t="shared" si="8"/>
        <v>4.6409099999999999</v>
      </c>
    </row>
    <row r="260" spans="24:25" x14ac:dyDescent="0.25">
      <c r="X260" s="21">
        <f t="shared" si="9"/>
        <v>2540</v>
      </c>
      <c r="Y260" s="23">
        <f t="shared" si="8"/>
        <v>4.6553799999999992</v>
      </c>
    </row>
    <row r="261" spans="24:25" x14ac:dyDescent="0.25">
      <c r="X261" s="21">
        <f t="shared" si="9"/>
        <v>2550</v>
      </c>
      <c r="Y261" s="23">
        <f t="shared" si="8"/>
        <v>4.6698500000000003</v>
      </c>
    </row>
    <row r="262" spans="24:25" x14ac:dyDescent="0.25">
      <c r="X262" s="21">
        <f t="shared" si="9"/>
        <v>2560</v>
      </c>
      <c r="Y262" s="23">
        <f t="shared" ref="Y262:Y325" si="10">IF($K$24&gt;0,IF(X262&lt;$K$21,$K$20*X262,IF(X262&lt;$K$24,($K$22*X262)+$K$23,($K$25*X262)+$K$26)),IF(X262&lt;$K$21,$K$20*X262,($K$22*X262)+$K$23))</f>
        <v>4.6843199999999996</v>
      </c>
    </row>
    <row r="263" spans="24:25" x14ac:dyDescent="0.25">
      <c r="X263" s="21">
        <f t="shared" ref="X263:X326" si="11">X262+$AC$5</f>
        <v>2570</v>
      </c>
      <c r="Y263" s="23">
        <f t="shared" si="10"/>
        <v>4.6987899999999998</v>
      </c>
    </row>
    <row r="264" spans="24:25" x14ac:dyDescent="0.25">
      <c r="X264" s="21">
        <f t="shared" si="11"/>
        <v>2580</v>
      </c>
      <c r="Y264" s="23">
        <f t="shared" si="10"/>
        <v>4.71326</v>
      </c>
    </row>
    <row r="265" spans="24:25" x14ac:dyDescent="0.25">
      <c r="X265" s="21">
        <f t="shared" si="11"/>
        <v>2590</v>
      </c>
      <c r="Y265" s="23">
        <f t="shared" si="10"/>
        <v>4.7277299999999993</v>
      </c>
    </row>
    <row r="266" spans="24:25" x14ac:dyDescent="0.25">
      <c r="X266" s="21">
        <f t="shared" si="11"/>
        <v>2600</v>
      </c>
      <c r="Y266" s="23">
        <f t="shared" si="10"/>
        <v>4.7422000000000004</v>
      </c>
    </row>
    <row r="267" spans="24:25" x14ac:dyDescent="0.25">
      <c r="X267" s="21">
        <f t="shared" si="11"/>
        <v>2610</v>
      </c>
      <c r="Y267" s="23">
        <f t="shared" si="10"/>
        <v>4.7566699999999997</v>
      </c>
    </row>
    <row r="268" spans="24:25" x14ac:dyDescent="0.25">
      <c r="X268" s="21">
        <f t="shared" si="11"/>
        <v>2620</v>
      </c>
      <c r="Y268" s="23">
        <f t="shared" si="10"/>
        <v>4.7711399999999999</v>
      </c>
    </row>
    <row r="269" spans="24:25" x14ac:dyDescent="0.25">
      <c r="X269" s="21">
        <f t="shared" si="11"/>
        <v>2630</v>
      </c>
      <c r="Y269" s="23">
        <f t="shared" si="10"/>
        <v>4.7856100000000001</v>
      </c>
    </row>
    <row r="270" spans="24:25" x14ac:dyDescent="0.25">
      <c r="X270" s="21">
        <f t="shared" si="11"/>
        <v>2640</v>
      </c>
      <c r="Y270" s="23">
        <f t="shared" si="10"/>
        <v>4.8000799999999995</v>
      </c>
    </row>
    <row r="271" spans="24:25" x14ac:dyDescent="0.25">
      <c r="X271" s="21">
        <f t="shared" si="11"/>
        <v>2650</v>
      </c>
      <c r="Y271" s="23">
        <f t="shared" si="10"/>
        <v>4.8145499999999997</v>
      </c>
    </row>
    <row r="272" spans="24:25" x14ac:dyDescent="0.25">
      <c r="X272" s="21">
        <f t="shared" si="11"/>
        <v>2660</v>
      </c>
      <c r="Y272" s="23">
        <f t="shared" si="10"/>
        <v>4.8290199999999999</v>
      </c>
    </row>
    <row r="273" spans="24:25" x14ac:dyDescent="0.25">
      <c r="X273" s="21">
        <f t="shared" si="11"/>
        <v>2670</v>
      </c>
      <c r="Y273" s="23">
        <f t="shared" si="10"/>
        <v>4.8434899999999992</v>
      </c>
    </row>
    <row r="274" spans="24:25" x14ac:dyDescent="0.25">
      <c r="X274" s="21">
        <f t="shared" si="11"/>
        <v>2680</v>
      </c>
      <c r="Y274" s="23">
        <f t="shared" si="10"/>
        <v>4.8579600000000003</v>
      </c>
    </row>
    <row r="275" spans="24:25" x14ac:dyDescent="0.25">
      <c r="X275" s="21">
        <f t="shared" si="11"/>
        <v>2690</v>
      </c>
      <c r="Y275" s="23">
        <f t="shared" si="10"/>
        <v>4.8724299999999996</v>
      </c>
    </row>
    <row r="276" spans="24:25" x14ac:dyDescent="0.25">
      <c r="X276" s="21">
        <f t="shared" si="11"/>
        <v>2700</v>
      </c>
      <c r="Y276" s="23">
        <f t="shared" si="10"/>
        <v>4.8868999999999998</v>
      </c>
    </row>
    <row r="277" spans="24:25" x14ac:dyDescent="0.25">
      <c r="X277" s="21">
        <f t="shared" si="11"/>
        <v>2710</v>
      </c>
      <c r="Y277" s="23">
        <f t="shared" si="10"/>
        <v>4.90137</v>
      </c>
    </row>
    <row r="278" spans="24:25" x14ac:dyDescent="0.25">
      <c r="X278" s="21">
        <f t="shared" si="11"/>
        <v>2720</v>
      </c>
      <c r="Y278" s="23">
        <f t="shared" si="10"/>
        <v>4.9158399999999993</v>
      </c>
    </row>
    <row r="279" spans="24:25" x14ac:dyDescent="0.25">
      <c r="X279" s="21">
        <f t="shared" si="11"/>
        <v>2730</v>
      </c>
      <c r="Y279" s="23">
        <f t="shared" si="10"/>
        <v>4.9303100000000004</v>
      </c>
    </row>
    <row r="280" spans="24:25" x14ac:dyDescent="0.25">
      <c r="X280" s="21">
        <f t="shared" si="11"/>
        <v>2740</v>
      </c>
      <c r="Y280" s="23">
        <f t="shared" si="10"/>
        <v>4.9447799999999997</v>
      </c>
    </row>
    <row r="281" spans="24:25" x14ac:dyDescent="0.25">
      <c r="X281" s="21">
        <f t="shared" si="11"/>
        <v>2750</v>
      </c>
      <c r="Y281" s="23">
        <f t="shared" si="10"/>
        <v>4.9592499999999999</v>
      </c>
    </row>
    <row r="282" spans="24:25" x14ac:dyDescent="0.25">
      <c r="X282" s="21">
        <f t="shared" si="11"/>
        <v>2760</v>
      </c>
      <c r="Y282" s="23">
        <f t="shared" si="10"/>
        <v>4.9737200000000001</v>
      </c>
    </row>
    <row r="283" spans="24:25" x14ac:dyDescent="0.25">
      <c r="X283" s="21">
        <f t="shared" si="11"/>
        <v>2770</v>
      </c>
      <c r="Y283" s="23">
        <f t="shared" si="10"/>
        <v>4.9881899999999995</v>
      </c>
    </row>
    <row r="284" spans="24:25" x14ac:dyDescent="0.25">
      <c r="X284" s="21">
        <f t="shared" si="11"/>
        <v>2780</v>
      </c>
      <c r="Y284" s="23">
        <f t="shared" si="10"/>
        <v>5.0026600000000006</v>
      </c>
    </row>
    <row r="285" spans="24:25" x14ac:dyDescent="0.25">
      <c r="X285" s="21">
        <f t="shared" si="11"/>
        <v>2790</v>
      </c>
      <c r="Y285" s="23">
        <f t="shared" si="10"/>
        <v>5.0171299999999999</v>
      </c>
    </row>
    <row r="286" spans="24:25" x14ac:dyDescent="0.25">
      <c r="X286" s="21">
        <f t="shared" si="11"/>
        <v>2800</v>
      </c>
      <c r="Y286" s="23">
        <f t="shared" si="10"/>
        <v>5.0315999999999992</v>
      </c>
    </row>
    <row r="287" spans="24:25" x14ac:dyDescent="0.25">
      <c r="X287" s="21">
        <f t="shared" si="11"/>
        <v>2810</v>
      </c>
      <c r="Y287" s="23">
        <f t="shared" si="10"/>
        <v>5.0460700000000003</v>
      </c>
    </row>
    <row r="288" spans="24:25" x14ac:dyDescent="0.25">
      <c r="X288" s="21">
        <f t="shared" si="11"/>
        <v>2820</v>
      </c>
      <c r="Y288" s="23">
        <f t="shared" si="10"/>
        <v>5.0605399999999996</v>
      </c>
    </row>
    <row r="289" spans="24:25" x14ac:dyDescent="0.25">
      <c r="X289" s="21">
        <f t="shared" si="11"/>
        <v>2830</v>
      </c>
      <c r="Y289" s="23">
        <f t="shared" si="10"/>
        <v>5.0750100000000007</v>
      </c>
    </row>
    <row r="290" spans="24:25" x14ac:dyDescent="0.25">
      <c r="X290" s="21">
        <f t="shared" si="11"/>
        <v>2840</v>
      </c>
      <c r="Y290" s="23">
        <f t="shared" si="10"/>
        <v>5.08948</v>
      </c>
    </row>
    <row r="291" spans="24:25" x14ac:dyDescent="0.25">
      <c r="X291" s="21">
        <f t="shared" si="11"/>
        <v>2850</v>
      </c>
      <c r="Y291" s="23">
        <f t="shared" si="10"/>
        <v>5.1039499999999993</v>
      </c>
    </row>
    <row r="292" spans="24:25" x14ac:dyDescent="0.25">
      <c r="X292" s="21">
        <f t="shared" si="11"/>
        <v>2860</v>
      </c>
      <c r="Y292" s="23">
        <f t="shared" si="10"/>
        <v>5.1184200000000004</v>
      </c>
    </row>
    <row r="293" spans="24:25" x14ac:dyDescent="0.25">
      <c r="X293" s="21">
        <f t="shared" si="11"/>
        <v>2870</v>
      </c>
      <c r="Y293" s="23">
        <f t="shared" si="10"/>
        <v>5.1328899999999997</v>
      </c>
    </row>
    <row r="294" spans="24:25" x14ac:dyDescent="0.25">
      <c r="X294" s="21">
        <f t="shared" si="11"/>
        <v>2880</v>
      </c>
      <c r="Y294" s="23">
        <f t="shared" si="10"/>
        <v>5.147359999999999</v>
      </c>
    </row>
    <row r="295" spans="24:25" x14ac:dyDescent="0.25">
      <c r="X295" s="21">
        <f t="shared" si="11"/>
        <v>2890</v>
      </c>
      <c r="Y295" s="23">
        <f t="shared" si="10"/>
        <v>5.1618300000000001</v>
      </c>
    </row>
    <row r="296" spans="24:25" x14ac:dyDescent="0.25">
      <c r="X296" s="21">
        <f t="shared" si="11"/>
        <v>2900</v>
      </c>
      <c r="Y296" s="23">
        <f t="shared" si="10"/>
        <v>5.1762999999999995</v>
      </c>
    </row>
    <row r="297" spans="24:25" x14ac:dyDescent="0.25">
      <c r="X297" s="21">
        <f t="shared" si="11"/>
        <v>2910</v>
      </c>
      <c r="Y297" s="23">
        <f t="shared" si="10"/>
        <v>5.1907700000000006</v>
      </c>
    </row>
    <row r="298" spans="24:25" x14ac:dyDescent="0.25">
      <c r="X298" s="21">
        <f t="shared" si="11"/>
        <v>2920</v>
      </c>
      <c r="Y298" s="23">
        <f t="shared" si="10"/>
        <v>5.2052399999999999</v>
      </c>
    </row>
    <row r="299" spans="24:25" x14ac:dyDescent="0.25">
      <c r="X299" s="21">
        <f t="shared" si="11"/>
        <v>2930</v>
      </c>
      <c r="Y299" s="23">
        <f t="shared" si="10"/>
        <v>5.2197099999999992</v>
      </c>
    </row>
    <row r="300" spans="24:25" x14ac:dyDescent="0.25">
      <c r="X300" s="21">
        <f t="shared" si="11"/>
        <v>2940</v>
      </c>
      <c r="Y300" s="23">
        <f t="shared" si="10"/>
        <v>5.2341800000000003</v>
      </c>
    </row>
    <row r="301" spans="24:25" x14ac:dyDescent="0.25">
      <c r="X301" s="21">
        <f t="shared" si="11"/>
        <v>2950</v>
      </c>
      <c r="Y301" s="23">
        <f t="shared" si="10"/>
        <v>5.2486499999999996</v>
      </c>
    </row>
    <row r="302" spans="24:25" x14ac:dyDescent="0.25">
      <c r="X302" s="21">
        <f t="shared" si="11"/>
        <v>2960</v>
      </c>
      <c r="Y302" s="23">
        <f t="shared" si="10"/>
        <v>5.2631199999999989</v>
      </c>
    </row>
    <row r="303" spans="24:25" x14ac:dyDescent="0.25">
      <c r="X303" s="21">
        <f t="shared" si="11"/>
        <v>2970</v>
      </c>
      <c r="Y303" s="23">
        <f t="shared" si="10"/>
        <v>5.27759</v>
      </c>
    </row>
    <row r="304" spans="24:25" x14ac:dyDescent="0.25">
      <c r="X304" s="21">
        <f t="shared" si="11"/>
        <v>2980</v>
      </c>
      <c r="Y304" s="23">
        <f t="shared" si="10"/>
        <v>5.2920599999999993</v>
      </c>
    </row>
    <row r="305" spans="24:25" x14ac:dyDescent="0.25">
      <c r="X305" s="21">
        <f t="shared" si="11"/>
        <v>2990</v>
      </c>
      <c r="Y305" s="23">
        <f t="shared" si="10"/>
        <v>5.3065300000000004</v>
      </c>
    </row>
    <row r="306" spans="24:25" x14ac:dyDescent="0.25">
      <c r="X306" s="21">
        <f t="shared" si="11"/>
        <v>3000</v>
      </c>
      <c r="Y306" s="23">
        <f t="shared" si="10"/>
        <v>5.3209999999999997</v>
      </c>
    </row>
    <row r="307" spans="24:25" x14ac:dyDescent="0.25">
      <c r="X307" s="21">
        <f t="shared" si="11"/>
        <v>3010</v>
      </c>
      <c r="Y307" s="23">
        <f t="shared" si="10"/>
        <v>5.335469999999999</v>
      </c>
    </row>
    <row r="308" spans="24:25" x14ac:dyDescent="0.25">
      <c r="X308" s="21">
        <f t="shared" si="11"/>
        <v>3020</v>
      </c>
      <c r="Y308" s="23">
        <f t="shared" si="10"/>
        <v>5.3499400000000001</v>
      </c>
    </row>
    <row r="309" spans="24:25" x14ac:dyDescent="0.25">
      <c r="X309" s="21">
        <f t="shared" si="11"/>
        <v>3030</v>
      </c>
      <c r="Y309" s="23">
        <f t="shared" si="10"/>
        <v>5.3644099999999995</v>
      </c>
    </row>
    <row r="310" spans="24:25" x14ac:dyDescent="0.25">
      <c r="X310" s="21">
        <f t="shared" si="11"/>
        <v>3040</v>
      </c>
      <c r="Y310" s="23">
        <f t="shared" si="10"/>
        <v>5.3788800000000005</v>
      </c>
    </row>
    <row r="311" spans="24:25" x14ac:dyDescent="0.25">
      <c r="X311" s="21">
        <f t="shared" si="11"/>
        <v>3050</v>
      </c>
      <c r="Y311" s="23">
        <f t="shared" si="10"/>
        <v>5.3933499999999999</v>
      </c>
    </row>
    <row r="312" spans="24:25" x14ac:dyDescent="0.25">
      <c r="X312" s="21">
        <f t="shared" si="11"/>
        <v>3060</v>
      </c>
      <c r="Y312" s="23">
        <f t="shared" si="10"/>
        <v>5.4078199999999992</v>
      </c>
    </row>
    <row r="313" spans="24:25" x14ac:dyDescent="0.25">
      <c r="X313" s="21">
        <f t="shared" si="11"/>
        <v>3070</v>
      </c>
      <c r="Y313" s="23">
        <f t="shared" si="10"/>
        <v>5.4222900000000003</v>
      </c>
    </row>
    <row r="314" spans="24:25" x14ac:dyDescent="0.25">
      <c r="X314" s="21">
        <f t="shared" si="11"/>
        <v>3080</v>
      </c>
      <c r="Y314" s="23">
        <f t="shared" si="10"/>
        <v>5.4367599999999996</v>
      </c>
    </row>
    <row r="315" spans="24:25" x14ac:dyDescent="0.25">
      <c r="X315" s="21">
        <f t="shared" si="11"/>
        <v>3090</v>
      </c>
      <c r="Y315" s="23">
        <f t="shared" si="10"/>
        <v>5.4512299999999989</v>
      </c>
    </row>
    <row r="316" spans="24:25" x14ac:dyDescent="0.25">
      <c r="X316" s="21">
        <f t="shared" si="11"/>
        <v>3100</v>
      </c>
      <c r="Y316" s="23">
        <f t="shared" si="10"/>
        <v>5.4657</v>
      </c>
    </row>
    <row r="317" spans="24:25" x14ac:dyDescent="0.25">
      <c r="X317" s="21">
        <f t="shared" si="11"/>
        <v>3110</v>
      </c>
      <c r="Y317" s="23">
        <f t="shared" si="10"/>
        <v>5.4801699999999993</v>
      </c>
    </row>
    <row r="318" spans="24:25" x14ac:dyDescent="0.25">
      <c r="X318" s="21">
        <f t="shared" si="11"/>
        <v>3120</v>
      </c>
      <c r="Y318" s="23">
        <f t="shared" si="10"/>
        <v>5.4946400000000004</v>
      </c>
    </row>
    <row r="319" spans="24:25" x14ac:dyDescent="0.25">
      <c r="X319" s="21">
        <f t="shared" si="11"/>
        <v>3130</v>
      </c>
      <c r="Y319" s="23">
        <f t="shared" si="10"/>
        <v>5.5091099999999997</v>
      </c>
    </row>
    <row r="320" spans="24:25" x14ac:dyDescent="0.25">
      <c r="X320" s="21">
        <f t="shared" si="11"/>
        <v>3140</v>
      </c>
      <c r="Y320" s="23">
        <f t="shared" si="10"/>
        <v>5.523579999999999</v>
      </c>
    </row>
    <row r="321" spans="24:25" x14ac:dyDescent="0.25">
      <c r="X321" s="21">
        <f t="shared" si="11"/>
        <v>3150</v>
      </c>
      <c r="Y321" s="23">
        <f t="shared" si="10"/>
        <v>5.5380500000000001</v>
      </c>
    </row>
    <row r="322" spans="24:25" x14ac:dyDescent="0.25">
      <c r="X322" s="21">
        <f t="shared" si="11"/>
        <v>3160</v>
      </c>
      <c r="Y322" s="23">
        <f t="shared" si="10"/>
        <v>5.5525199999999995</v>
      </c>
    </row>
    <row r="323" spans="24:25" x14ac:dyDescent="0.25">
      <c r="X323" s="21">
        <f t="shared" si="11"/>
        <v>3170</v>
      </c>
      <c r="Y323" s="23">
        <f t="shared" si="10"/>
        <v>5.5669900000000005</v>
      </c>
    </row>
    <row r="324" spans="24:25" x14ac:dyDescent="0.25">
      <c r="X324" s="21">
        <f t="shared" si="11"/>
        <v>3180</v>
      </c>
      <c r="Y324" s="23">
        <f t="shared" si="10"/>
        <v>5.5814599999999999</v>
      </c>
    </row>
    <row r="325" spans="24:25" x14ac:dyDescent="0.25">
      <c r="X325" s="21">
        <f t="shared" si="11"/>
        <v>3190</v>
      </c>
      <c r="Y325" s="23">
        <f t="shared" si="10"/>
        <v>5.5959299999999992</v>
      </c>
    </row>
    <row r="326" spans="24:25" x14ac:dyDescent="0.25">
      <c r="X326" s="21">
        <f t="shared" si="11"/>
        <v>3200</v>
      </c>
      <c r="Y326" s="23">
        <f t="shared" ref="Y326:Y389" si="12">IF($K$24&gt;0,IF(X326&lt;$K$21,$K$20*X326,IF(X326&lt;$K$24,($K$22*X326)+$K$23,($K$25*X326)+$K$26)),IF(X326&lt;$K$21,$K$20*X326,($K$22*X326)+$K$23))</f>
        <v>5.6104000000000003</v>
      </c>
    </row>
    <row r="327" spans="24:25" x14ac:dyDescent="0.25">
      <c r="X327" s="21">
        <f t="shared" ref="X327:X390" si="13">X326+$AC$5</f>
        <v>3210</v>
      </c>
      <c r="Y327" s="23">
        <f t="shared" si="12"/>
        <v>5.6248699999999996</v>
      </c>
    </row>
    <row r="328" spans="24:25" x14ac:dyDescent="0.25">
      <c r="X328" s="21">
        <f t="shared" si="13"/>
        <v>3220</v>
      </c>
      <c r="Y328" s="23">
        <f t="shared" si="12"/>
        <v>5.6393399999999989</v>
      </c>
    </row>
    <row r="329" spans="24:25" x14ac:dyDescent="0.25">
      <c r="X329" s="21">
        <f t="shared" si="13"/>
        <v>3230</v>
      </c>
      <c r="Y329" s="23">
        <f t="shared" si="12"/>
        <v>5.65381</v>
      </c>
    </row>
    <row r="330" spans="24:25" x14ac:dyDescent="0.25">
      <c r="X330" s="21">
        <f t="shared" si="13"/>
        <v>3240</v>
      </c>
      <c r="Y330" s="23">
        <f t="shared" si="12"/>
        <v>5.6682799999999993</v>
      </c>
    </row>
    <row r="331" spans="24:25" x14ac:dyDescent="0.25">
      <c r="X331" s="21">
        <f t="shared" si="13"/>
        <v>3250</v>
      </c>
      <c r="Y331" s="23">
        <f t="shared" si="12"/>
        <v>5.6827500000000004</v>
      </c>
    </row>
    <row r="332" spans="24:25" x14ac:dyDescent="0.25">
      <c r="X332" s="21">
        <f t="shared" si="13"/>
        <v>3260</v>
      </c>
      <c r="Y332" s="23">
        <f t="shared" si="12"/>
        <v>5.6972199999999997</v>
      </c>
    </row>
    <row r="333" spans="24:25" x14ac:dyDescent="0.25">
      <c r="X333" s="21">
        <f t="shared" si="13"/>
        <v>3270</v>
      </c>
      <c r="Y333" s="23">
        <f t="shared" si="12"/>
        <v>5.711689999999999</v>
      </c>
    </row>
    <row r="334" spans="24:25" x14ac:dyDescent="0.25">
      <c r="X334" s="21">
        <f t="shared" si="13"/>
        <v>3280</v>
      </c>
      <c r="Y334" s="23">
        <f t="shared" si="12"/>
        <v>5.7261600000000001</v>
      </c>
    </row>
    <row r="335" spans="24:25" x14ac:dyDescent="0.25">
      <c r="X335" s="21">
        <f t="shared" si="13"/>
        <v>3290</v>
      </c>
      <c r="Y335" s="23">
        <f t="shared" si="12"/>
        <v>5.7406299999999995</v>
      </c>
    </row>
    <row r="336" spans="24:25" x14ac:dyDescent="0.25">
      <c r="X336" s="21">
        <f t="shared" si="13"/>
        <v>3300</v>
      </c>
      <c r="Y336" s="23">
        <f t="shared" si="12"/>
        <v>5.7551000000000005</v>
      </c>
    </row>
    <row r="337" spans="24:25" x14ac:dyDescent="0.25">
      <c r="X337" s="21">
        <f t="shared" si="13"/>
        <v>3310</v>
      </c>
      <c r="Y337" s="23">
        <f t="shared" si="12"/>
        <v>5.7695699999999999</v>
      </c>
    </row>
    <row r="338" spans="24:25" x14ac:dyDescent="0.25">
      <c r="X338" s="21">
        <f t="shared" si="13"/>
        <v>3320</v>
      </c>
      <c r="Y338" s="23">
        <f t="shared" si="12"/>
        <v>5.7840399999999992</v>
      </c>
    </row>
    <row r="339" spans="24:25" x14ac:dyDescent="0.25">
      <c r="X339" s="21">
        <f t="shared" si="13"/>
        <v>3330</v>
      </c>
      <c r="Y339" s="23">
        <f t="shared" si="12"/>
        <v>5.7985100000000003</v>
      </c>
    </row>
    <row r="340" spans="24:25" x14ac:dyDescent="0.25">
      <c r="X340" s="21">
        <f t="shared" si="13"/>
        <v>3340</v>
      </c>
      <c r="Y340" s="23">
        <f t="shared" si="12"/>
        <v>5.8129799999999996</v>
      </c>
    </row>
    <row r="341" spans="24:25" x14ac:dyDescent="0.25">
      <c r="X341" s="21">
        <f t="shared" si="13"/>
        <v>3350</v>
      </c>
      <c r="Y341" s="23">
        <f t="shared" si="12"/>
        <v>5.8274499999999989</v>
      </c>
    </row>
    <row r="342" spans="24:25" x14ac:dyDescent="0.25">
      <c r="X342" s="21">
        <f t="shared" si="13"/>
        <v>3360</v>
      </c>
      <c r="Y342" s="23">
        <f t="shared" si="12"/>
        <v>5.84192</v>
      </c>
    </row>
    <row r="343" spans="24:25" x14ac:dyDescent="0.25">
      <c r="X343" s="21">
        <f t="shared" si="13"/>
        <v>3370</v>
      </c>
      <c r="Y343" s="23">
        <f t="shared" si="12"/>
        <v>5.8563899999999993</v>
      </c>
    </row>
    <row r="344" spans="24:25" x14ac:dyDescent="0.25">
      <c r="X344" s="21">
        <f t="shared" si="13"/>
        <v>3380</v>
      </c>
      <c r="Y344" s="23">
        <f t="shared" si="12"/>
        <v>5.8708600000000004</v>
      </c>
    </row>
    <row r="345" spans="24:25" x14ac:dyDescent="0.25">
      <c r="X345" s="21">
        <f t="shared" si="13"/>
        <v>3390</v>
      </c>
      <c r="Y345" s="23">
        <f t="shared" si="12"/>
        <v>5.8853299999999997</v>
      </c>
    </row>
    <row r="346" spans="24:25" x14ac:dyDescent="0.25">
      <c r="X346" s="21">
        <f t="shared" si="13"/>
        <v>3400</v>
      </c>
      <c r="Y346" s="23">
        <f t="shared" si="12"/>
        <v>5.899799999999999</v>
      </c>
    </row>
    <row r="347" spans="24:25" x14ac:dyDescent="0.25">
      <c r="X347" s="21">
        <f t="shared" si="13"/>
        <v>3410</v>
      </c>
      <c r="Y347" s="23">
        <f t="shared" si="12"/>
        <v>5.9142700000000001</v>
      </c>
    </row>
    <row r="348" spans="24:25" x14ac:dyDescent="0.25">
      <c r="X348" s="21">
        <f t="shared" si="13"/>
        <v>3420</v>
      </c>
      <c r="Y348" s="23">
        <f t="shared" si="12"/>
        <v>5.9287399999999995</v>
      </c>
    </row>
    <row r="349" spans="24:25" x14ac:dyDescent="0.25">
      <c r="X349" s="21">
        <f t="shared" si="13"/>
        <v>3430</v>
      </c>
      <c r="Y349" s="23">
        <f t="shared" si="12"/>
        <v>5.9432100000000005</v>
      </c>
    </row>
    <row r="350" spans="24:25" x14ac:dyDescent="0.25">
      <c r="X350" s="21">
        <f t="shared" si="13"/>
        <v>3440</v>
      </c>
      <c r="Y350" s="23">
        <f t="shared" si="12"/>
        <v>5.9576799999999999</v>
      </c>
    </row>
    <row r="351" spans="24:25" x14ac:dyDescent="0.25">
      <c r="X351" s="21">
        <f t="shared" si="13"/>
        <v>3450</v>
      </c>
      <c r="Y351" s="23">
        <f t="shared" si="12"/>
        <v>5.9721499999999992</v>
      </c>
    </row>
    <row r="352" spans="24:25" x14ac:dyDescent="0.25">
      <c r="X352" s="21">
        <f t="shared" si="13"/>
        <v>3460</v>
      </c>
      <c r="Y352" s="23">
        <f t="shared" si="12"/>
        <v>5.9866200000000003</v>
      </c>
    </row>
    <row r="353" spans="24:25" x14ac:dyDescent="0.25">
      <c r="X353" s="21">
        <f t="shared" si="13"/>
        <v>3470</v>
      </c>
      <c r="Y353" s="23">
        <f t="shared" si="12"/>
        <v>6.0010899999999996</v>
      </c>
    </row>
    <row r="354" spans="24:25" x14ac:dyDescent="0.25">
      <c r="X354" s="21">
        <f t="shared" si="13"/>
        <v>3480</v>
      </c>
      <c r="Y354" s="23">
        <f t="shared" si="12"/>
        <v>6.0155599999999989</v>
      </c>
    </row>
    <row r="355" spans="24:25" x14ac:dyDescent="0.25">
      <c r="X355" s="21">
        <f t="shared" si="13"/>
        <v>3490</v>
      </c>
      <c r="Y355" s="23">
        <f t="shared" si="12"/>
        <v>6.03003</v>
      </c>
    </row>
    <row r="356" spans="24:25" x14ac:dyDescent="0.25">
      <c r="X356" s="21">
        <f t="shared" si="13"/>
        <v>3500</v>
      </c>
      <c r="Y356" s="23">
        <f t="shared" si="12"/>
        <v>6.0444999999999993</v>
      </c>
    </row>
    <row r="357" spans="24:25" x14ac:dyDescent="0.25">
      <c r="X357" s="21">
        <f t="shared" si="13"/>
        <v>3510</v>
      </c>
      <c r="Y357" s="23">
        <f t="shared" si="12"/>
        <v>6.0589700000000004</v>
      </c>
    </row>
    <row r="358" spans="24:25" x14ac:dyDescent="0.25">
      <c r="X358" s="21">
        <f t="shared" si="13"/>
        <v>3520</v>
      </c>
      <c r="Y358" s="23">
        <f t="shared" si="12"/>
        <v>6.0734399999999997</v>
      </c>
    </row>
    <row r="359" spans="24:25" x14ac:dyDescent="0.25">
      <c r="X359" s="21">
        <f t="shared" si="13"/>
        <v>3530</v>
      </c>
      <c r="Y359" s="23">
        <f t="shared" si="12"/>
        <v>6.087909999999999</v>
      </c>
    </row>
    <row r="360" spans="24:25" x14ac:dyDescent="0.25">
      <c r="X360" s="21">
        <f t="shared" si="13"/>
        <v>3540</v>
      </c>
      <c r="Y360" s="23">
        <f t="shared" si="12"/>
        <v>6.1023800000000001</v>
      </c>
    </row>
    <row r="361" spans="24:25" x14ac:dyDescent="0.25">
      <c r="X361" s="21">
        <f t="shared" si="13"/>
        <v>3550</v>
      </c>
      <c r="Y361" s="23">
        <f t="shared" si="12"/>
        <v>6.1168499999999995</v>
      </c>
    </row>
    <row r="362" spans="24:25" x14ac:dyDescent="0.25">
      <c r="X362" s="21">
        <f t="shared" si="13"/>
        <v>3560</v>
      </c>
      <c r="Y362" s="23">
        <f t="shared" si="12"/>
        <v>6.1313200000000005</v>
      </c>
    </row>
    <row r="363" spans="24:25" x14ac:dyDescent="0.25">
      <c r="X363" s="21">
        <f t="shared" si="13"/>
        <v>3570</v>
      </c>
      <c r="Y363" s="23">
        <f t="shared" si="12"/>
        <v>6.1457899999999999</v>
      </c>
    </row>
    <row r="364" spans="24:25" x14ac:dyDescent="0.25">
      <c r="X364" s="21">
        <f t="shared" si="13"/>
        <v>3580</v>
      </c>
      <c r="Y364" s="23">
        <f t="shared" si="12"/>
        <v>6.1602599999999992</v>
      </c>
    </row>
    <row r="365" spans="24:25" x14ac:dyDescent="0.25">
      <c r="X365" s="21">
        <f t="shared" si="13"/>
        <v>3590</v>
      </c>
      <c r="Y365" s="23">
        <f t="shared" si="12"/>
        <v>6.1747300000000003</v>
      </c>
    </row>
    <row r="366" spans="24:25" x14ac:dyDescent="0.25">
      <c r="X366" s="21">
        <f t="shared" si="13"/>
        <v>3600</v>
      </c>
      <c r="Y366" s="23">
        <f t="shared" si="12"/>
        <v>6.1891999999999996</v>
      </c>
    </row>
    <row r="367" spans="24:25" x14ac:dyDescent="0.25">
      <c r="X367" s="21">
        <f t="shared" si="13"/>
        <v>3610</v>
      </c>
      <c r="Y367" s="23">
        <f t="shared" si="12"/>
        <v>6.2036699999999989</v>
      </c>
    </row>
    <row r="368" spans="24:25" x14ac:dyDescent="0.25">
      <c r="X368" s="21">
        <f t="shared" si="13"/>
        <v>3620</v>
      </c>
      <c r="Y368" s="23">
        <f t="shared" si="12"/>
        <v>6.21814</v>
      </c>
    </row>
    <row r="369" spans="24:25" x14ac:dyDescent="0.25">
      <c r="X369" s="21">
        <f t="shared" si="13"/>
        <v>3630</v>
      </c>
      <c r="Y369" s="23">
        <f t="shared" si="12"/>
        <v>6.2326099999999993</v>
      </c>
    </row>
    <row r="370" spans="24:25" x14ac:dyDescent="0.25">
      <c r="X370" s="21">
        <f t="shared" si="13"/>
        <v>3640</v>
      </c>
      <c r="Y370" s="23">
        <f t="shared" si="12"/>
        <v>6.2470800000000004</v>
      </c>
    </row>
    <row r="371" spans="24:25" x14ac:dyDescent="0.25">
      <c r="X371" s="21">
        <f t="shared" si="13"/>
        <v>3650</v>
      </c>
      <c r="Y371" s="23">
        <f t="shared" si="12"/>
        <v>6.2615499999999997</v>
      </c>
    </row>
    <row r="372" spans="24:25" x14ac:dyDescent="0.25">
      <c r="X372" s="21">
        <f t="shared" si="13"/>
        <v>3660</v>
      </c>
      <c r="Y372" s="23">
        <f t="shared" si="12"/>
        <v>6.276019999999999</v>
      </c>
    </row>
    <row r="373" spans="24:25" x14ac:dyDescent="0.25">
      <c r="X373" s="21">
        <f t="shared" si="13"/>
        <v>3670</v>
      </c>
      <c r="Y373" s="23">
        <f t="shared" si="12"/>
        <v>6.2904900000000001</v>
      </c>
    </row>
    <row r="374" spans="24:25" x14ac:dyDescent="0.25">
      <c r="X374" s="21">
        <f t="shared" si="13"/>
        <v>3680</v>
      </c>
      <c r="Y374" s="23">
        <f t="shared" si="12"/>
        <v>6.3049599999999995</v>
      </c>
    </row>
    <row r="375" spans="24:25" x14ac:dyDescent="0.25">
      <c r="X375" s="21">
        <f t="shared" si="13"/>
        <v>3690</v>
      </c>
      <c r="Y375" s="23">
        <f t="shared" si="12"/>
        <v>6.3194300000000005</v>
      </c>
    </row>
    <row r="376" spans="24:25" x14ac:dyDescent="0.25">
      <c r="X376" s="21">
        <f t="shared" si="13"/>
        <v>3700</v>
      </c>
      <c r="Y376" s="23">
        <f t="shared" si="12"/>
        <v>6.3338999999999999</v>
      </c>
    </row>
    <row r="377" spans="24:25" x14ac:dyDescent="0.25">
      <c r="X377" s="21">
        <f t="shared" si="13"/>
        <v>3710</v>
      </c>
      <c r="Y377" s="23">
        <f t="shared" si="12"/>
        <v>6.3483699999999992</v>
      </c>
    </row>
    <row r="378" spans="24:25" x14ac:dyDescent="0.25">
      <c r="X378" s="21">
        <f t="shared" si="13"/>
        <v>3720</v>
      </c>
      <c r="Y378" s="23">
        <f t="shared" si="12"/>
        <v>6.3628400000000003</v>
      </c>
    </row>
    <row r="379" spans="24:25" x14ac:dyDescent="0.25">
      <c r="X379" s="21">
        <f t="shared" si="13"/>
        <v>3730</v>
      </c>
      <c r="Y379" s="23">
        <f t="shared" si="12"/>
        <v>6.3773099999999996</v>
      </c>
    </row>
    <row r="380" spans="24:25" x14ac:dyDescent="0.25">
      <c r="X380" s="21">
        <f t="shared" si="13"/>
        <v>3740</v>
      </c>
      <c r="Y380" s="23">
        <f t="shared" si="12"/>
        <v>6.3917799999999989</v>
      </c>
    </row>
    <row r="381" spans="24:25" x14ac:dyDescent="0.25">
      <c r="X381" s="21">
        <f t="shared" si="13"/>
        <v>3750</v>
      </c>
      <c r="Y381" s="23">
        <f t="shared" si="12"/>
        <v>6.40625</v>
      </c>
    </row>
    <row r="382" spans="24:25" x14ac:dyDescent="0.25">
      <c r="X382" s="21">
        <f t="shared" si="13"/>
        <v>3760</v>
      </c>
      <c r="Y382" s="23">
        <f t="shared" si="12"/>
        <v>6.4207199999999993</v>
      </c>
    </row>
    <row r="383" spans="24:25" x14ac:dyDescent="0.25">
      <c r="X383" s="21">
        <f t="shared" si="13"/>
        <v>3770</v>
      </c>
      <c r="Y383" s="23">
        <f t="shared" si="12"/>
        <v>6.4351900000000004</v>
      </c>
    </row>
    <row r="384" spans="24:25" x14ac:dyDescent="0.25">
      <c r="X384" s="21">
        <f t="shared" si="13"/>
        <v>3780</v>
      </c>
      <c r="Y384" s="23">
        <f t="shared" si="12"/>
        <v>6.4496599999999997</v>
      </c>
    </row>
    <row r="385" spans="24:25" x14ac:dyDescent="0.25">
      <c r="X385" s="21">
        <f t="shared" si="13"/>
        <v>3790</v>
      </c>
      <c r="Y385" s="23">
        <f t="shared" si="12"/>
        <v>6.464129999999999</v>
      </c>
    </row>
    <row r="386" spans="24:25" x14ac:dyDescent="0.25">
      <c r="X386" s="21">
        <f t="shared" si="13"/>
        <v>3800</v>
      </c>
      <c r="Y386" s="23">
        <f t="shared" si="12"/>
        <v>6.4786000000000001</v>
      </c>
    </row>
    <row r="387" spans="24:25" x14ac:dyDescent="0.25">
      <c r="X387" s="21">
        <f t="shared" si="13"/>
        <v>3810</v>
      </c>
      <c r="Y387" s="23">
        <f t="shared" si="12"/>
        <v>6.4930699999999995</v>
      </c>
    </row>
    <row r="388" spans="24:25" x14ac:dyDescent="0.25">
      <c r="X388" s="21">
        <f t="shared" si="13"/>
        <v>3820</v>
      </c>
      <c r="Y388" s="23">
        <f t="shared" si="12"/>
        <v>6.5075400000000005</v>
      </c>
    </row>
    <row r="389" spans="24:25" x14ac:dyDescent="0.25">
      <c r="X389" s="21">
        <f t="shared" si="13"/>
        <v>3830</v>
      </c>
      <c r="Y389" s="23">
        <f t="shared" si="12"/>
        <v>6.5220099999999999</v>
      </c>
    </row>
    <row r="390" spans="24:25" x14ac:dyDescent="0.25">
      <c r="X390" s="21">
        <f t="shared" si="13"/>
        <v>3840</v>
      </c>
      <c r="Y390" s="23">
        <f t="shared" ref="Y390:Y453" si="14">IF($K$24&gt;0,IF(X390&lt;$K$21,$K$20*X390,IF(X390&lt;$K$24,($K$22*X390)+$K$23,($K$25*X390)+$K$26)),IF(X390&lt;$K$21,$K$20*X390,($K$22*X390)+$K$23))</f>
        <v>6.5364799999999992</v>
      </c>
    </row>
    <row r="391" spans="24:25" x14ac:dyDescent="0.25">
      <c r="X391" s="21">
        <f t="shared" ref="X391:X454" si="15">X390+$AC$5</f>
        <v>3850</v>
      </c>
      <c r="Y391" s="23">
        <f t="shared" si="14"/>
        <v>6.5509500000000003</v>
      </c>
    </row>
    <row r="392" spans="24:25" x14ac:dyDescent="0.25">
      <c r="X392" s="21">
        <f t="shared" si="15"/>
        <v>3860</v>
      </c>
      <c r="Y392" s="23">
        <f t="shared" si="14"/>
        <v>6.5654199999999996</v>
      </c>
    </row>
    <row r="393" spans="24:25" x14ac:dyDescent="0.25">
      <c r="X393" s="21">
        <f t="shared" si="15"/>
        <v>3870</v>
      </c>
      <c r="Y393" s="23">
        <f t="shared" si="14"/>
        <v>6.5798899999999989</v>
      </c>
    </row>
    <row r="394" spans="24:25" x14ac:dyDescent="0.25">
      <c r="X394" s="21">
        <f t="shared" si="15"/>
        <v>3880</v>
      </c>
      <c r="Y394" s="23">
        <f t="shared" si="14"/>
        <v>6.59436</v>
      </c>
    </row>
    <row r="395" spans="24:25" x14ac:dyDescent="0.25">
      <c r="X395" s="21">
        <f t="shared" si="15"/>
        <v>3890</v>
      </c>
      <c r="Y395" s="23">
        <f t="shared" si="14"/>
        <v>6.6088299999999993</v>
      </c>
    </row>
    <row r="396" spans="24:25" x14ac:dyDescent="0.25">
      <c r="X396" s="21">
        <f t="shared" si="15"/>
        <v>3900</v>
      </c>
      <c r="Y396" s="23">
        <f t="shared" si="14"/>
        <v>6.6233000000000004</v>
      </c>
    </row>
    <row r="397" spans="24:25" x14ac:dyDescent="0.25">
      <c r="X397" s="21">
        <f t="shared" si="15"/>
        <v>3910</v>
      </c>
      <c r="Y397" s="23">
        <f t="shared" si="14"/>
        <v>6.6377699999999997</v>
      </c>
    </row>
    <row r="398" spans="24:25" x14ac:dyDescent="0.25">
      <c r="X398" s="21">
        <f t="shared" si="15"/>
        <v>3920</v>
      </c>
      <c r="Y398" s="23">
        <f t="shared" si="14"/>
        <v>6.652239999999999</v>
      </c>
    </row>
    <row r="399" spans="24:25" x14ac:dyDescent="0.25">
      <c r="X399" s="21">
        <f t="shared" si="15"/>
        <v>3930</v>
      </c>
      <c r="Y399" s="23">
        <f t="shared" si="14"/>
        <v>6.6667100000000001</v>
      </c>
    </row>
    <row r="400" spans="24:25" x14ac:dyDescent="0.25">
      <c r="X400" s="21">
        <f t="shared" si="15"/>
        <v>3940</v>
      </c>
      <c r="Y400" s="23">
        <f t="shared" si="14"/>
        <v>6.6811799999999995</v>
      </c>
    </row>
    <row r="401" spans="24:25" x14ac:dyDescent="0.25">
      <c r="X401" s="21">
        <f t="shared" si="15"/>
        <v>3950</v>
      </c>
      <c r="Y401" s="23">
        <f t="shared" si="14"/>
        <v>6.6956500000000005</v>
      </c>
    </row>
    <row r="402" spans="24:25" x14ac:dyDescent="0.25">
      <c r="X402" s="21">
        <f t="shared" si="15"/>
        <v>3960</v>
      </c>
      <c r="Y402" s="23">
        <f t="shared" si="14"/>
        <v>6.7101199999999999</v>
      </c>
    </row>
    <row r="403" spans="24:25" x14ac:dyDescent="0.25">
      <c r="X403" s="21">
        <f t="shared" si="15"/>
        <v>3970</v>
      </c>
      <c r="Y403" s="23">
        <f t="shared" si="14"/>
        <v>6.7245899999999992</v>
      </c>
    </row>
    <row r="404" spans="24:25" x14ac:dyDescent="0.25">
      <c r="X404" s="21">
        <f t="shared" si="15"/>
        <v>3980</v>
      </c>
      <c r="Y404" s="23">
        <f t="shared" si="14"/>
        <v>6.7390600000000003</v>
      </c>
    </row>
    <row r="405" spans="24:25" x14ac:dyDescent="0.25">
      <c r="X405" s="21">
        <f t="shared" si="15"/>
        <v>3990</v>
      </c>
      <c r="Y405" s="23">
        <f t="shared" si="14"/>
        <v>6.7535299999999996</v>
      </c>
    </row>
    <row r="406" spans="24:25" x14ac:dyDescent="0.25">
      <c r="X406" s="21">
        <f t="shared" si="15"/>
        <v>4000</v>
      </c>
      <c r="Y406" s="23">
        <f t="shared" si="14"/>
        <v>6.7679999999999989</v>
      </c>
    </row>
    <row r="407" spans="24:25" x14ac:dyDescent="0.25">
      <c r="X407" s="21">
        <f t="shared" si="15"/>
        <v>4010</v>
      </c>
      <c r="Y407" s="23">
        <f t="shared" si="14"/>
        <v>6.78247</v>
      </c>
    </row>
    <row r="408" spans="24:25" x14ac:dyDescent="0.25">
      <c r="X408" s="21">
        <f t="shared" si="15"/>
        <v>4020</v>
      </c>
      <c r="Y408" s="23">
        <f t="shared" si="14"/>
        <v>6.7969399999999993</v>
      </c>
    </row>
    <row r="409" spans="24:25" x14ac:dyDescent="0.25">
      <c r="X409" s="21">
        <f t="shared" si="15"/>
        <v>4030</v>
      </c>
      <c r="Y409" s="23">
        <f t="shared" si="14"/>
        <v>6.8114100000000004</v>
      </c>
    </row>
    <row r="410" spans="24:25" x14ac:dyDescent="0.25">
      <c r="X410" s="21">
        <f t="shared" si="15"/>
        <v>4040</v>
      </c>
      <c r="Y410" s="23">
        <f t="shared" si="14"/>
        <v>6.8258799999999997</v>
      </c>
    </row>
    <row r="411" spans="24:25" x14ac:dyDescent="0.25">
      <c r="X411" s="21">
        <f t="shared" si="15"/>
        <v>4050</v>
      </c>
      <c r="Y411" s="23">
        <f t="shared" si="14"/>
        <v>6.840349999999999</v>
      </c>
    </row>
    <row r="412" spans="24:25" x14ac:dyDescent="0.25">
      <c r="X412" s="21">
        <f t="shared" si="15"/>
        <v>4060</v>
      </c>
      <c r="Y412" s="23">
        <f t="shared" si="14"/>
        <v>6.8548200000000001</v>
      </c>
    </row>
    <row r="413" spans="24:25" x14ac:dyDescent="0.25">
      <c r="X413" s="21">
        <f t="shared" si="15"/>
        <v>4070</v>
      </c>
      <c r="Y413" s="23">
        <f t="shared" si="14"/>
        <v>6.8692899999999995</v>
      </c>
    </row>
    <row r="414" spans="24:25" x14ac:dyDescent="0.25">
      <c r="X414" s="21">
        <f t="shared" si="15"/>
        <v>4080</v>
      </c>
      <c r="Y414" s="23">
        <f t="shared" si="14"/>
        <v>6.8837600000000005</v>
      </c>
    </row>
    <row r="415" spans="24:25" x14ac:dyDescent="0.25">
      <c r="X415" s="21">
        <f t="shared" si="15"/>
        <v>4090</v>
      </c>
      <c r="Y415" s="23">
        <f t="shared" si="14"/>
        <v>6.8982299999999999</v>
      </c>
    </row>
    <row r="416" spans="24:25" x14ac:dyDescent="0.25">
      <c r="X416" s="21">
        <f t="shared" si="15"/>
        <v>4100</v>
      </c>
      <c r="Y416" s="23">
        <f t="shared" si="14"/>
        <v>6.9126999999999992</v>
      </c>
    </row>
    <row r="417" spans="24:25" x14ac:dyDescent="0.25">
      <c r="X417" s="21">
        <f t="shared" si="15"/>
        <v>4110</v>
      </c>
      <c r="Y417" s="23">
        <f t="shared" si="14"/>
        <v>6.9271700000000003</v>
      </c>
    </row>
    <row r="418" spans="24:25" x14ac:dyDescent="0.25">
      <c r="X418" s="21">
        <f t="shared" si="15"/>
        <v>4120</v>
      </c>
      <c r="Y418" s="23">
        <f t="shared" si="14"/>
        <v>6.9416399999999996</v>
      </c>
    </row>
    <row r="419" spans="24:25" x14ac:dyDescent="0.25">
      <c r="X419" s="21">
        <f t="shared" si="15"/>
        <v>4130</v>
      </c>
      <c r="Y419" s="23">
        <f t="shared" si="14"/>
        <v>6.9561099999999989</v>
      </c>
    </row>
    <row r="420" spans="24:25" x14ac:dyDescent="0.25">
      <c r="X420" s="21">
        <f t="shared" si="15"/>
        <v>4140</v>
      </c>
      <c r="Y420" s="23">
        <f t="shared" si="14"/>
        <v>6.97058</v>
      </c>
    </row>
    <row r="421" spans="24:25" x14ac:dyDescent="0.25">
      <c r="X421" s="21">
        <f t="shared" si="15"/>
        <v>4150</v>
      </c>
      <c r="Y421" s="23">
        <f t="shared" si="14"/>
        <v>6.9850499999999993</v>
      </c>
    </row>
    <row r="422" spans="24:25" x14ac:dyDescent="0.25">
      <c r="X422" s="21">
        <f t="shared" si="15"/>
        <v>4160</v>
      </c>
      <c r="Y422" s="23">
        <f t="shared" si="14"/>
        <v>6.9995200000000004</v>
      </c>
    </row>
    <row r="423" spans="24:25" x14ac:dyDescent="0.25">
      <c r="X423" s="21">
        <f t="shared" si="15"/>
        <v>4170</v>
      </c>
      <c r="Y423" s="23">
        <f t="shared" si="14"/>
        <v>7.0139899999999997</v>
      </c>
    </row>
    <row r="424" spans="24:25" x14ac:dyDescent="0.25">
      <c r="X424" s="21">
        <f t="shared" si="15"/>
        <v>4180</v>
      </c>
      <c r="Y424" s="23">
        <f t="shared" si="14"/>
        <v>7.028459999999999</v>
      </c>
    </row>
    <row r="425" spans="24:25" x14ac:dyDescent="0.25">
      <c r="X425" s="21">
        <f t="shared" si="15"/>
        <v>4190</v>
      </c>
      <c r="Y425" s="23">
        <f t="shared" si="14"/>
        <v>7.0429300000000001</v>
      </c>
    </row>
    <row r="426" spans="24:25" x14ac:dyDescent="0.25">
      <c r="X426" s="21">
        <f t="shared" si="15"/>
        <v>4200</v>
      </c>
      <c r="Y426" s="23">
        <f t="shared" si="14"/>
        <v>7.0573999999999995</v>
      </c>
    </row>
    <row r="427" spans="24:25" x14ac:dyDescent="0.25">
      <c r="X427" s="21">
        <f t="shared" si="15"/>
        <v>4210</v>
      </c>
      <c r="Y427" s="23">
        <f t="shared" si="14"/>
        <v>7.0718700000000005</v>
      </c>
    </row>
    <row r="428" spans="24:25" x14ac:dyDescent="0.25">
      <c r="X428" s="21">
        <f t="shared" si="15"/>
        <v>4220</v>
      </c>
      <c r="Y428" s="23">
        <f t="shared" si="14"/>
        <v>7.0863399999999999</v>
      </c>
    </row>
    <row r="429" spans="24:25" x14ac:dyDescent="0.25">
      <c r="X429" s="21">
        <f t="shared" si="15"/>
        <v>4230</v>
      </c>
      <c r="Y429" s="23">
        <f t="shared" si="14"/>
        <v>7.1008099999999992</v>
      </c>
    </row>
    <row r="430" spans="24:25" x14ac:dyDescent="0.25">
      <c r="X430" s="21">
        <f t="shared" si="15"/>
        <v>4240</v>
      </c>
      <c r="Y430" s="23">
        <f t="shared" si="14"/>
        <v>7.1152800000000003</v>
      </c>
    </row>
    <row r="431" spans="24:25" x14ac:dyDescent="0.25">
      <c r="X431" s="21">
        <f t="shared" si="15"/>
        <v>4250</v>
      </c>
      <c r="Y431" s="23">
        <f t="shared" si="14"/>
        <v>7.1297499999999996</v>
      </c>
    </row>
    <row r="432" spans="24:25" x14ac:dyDescent="0.25">
      <c r="X432" s="21">
        <f t="shared" si="15"/>
        <v>4260</v>
      </c>
      <c r="Y432" s="23">
        <f t="shared" si="14"/>
        <v>7.1442199999999989</v>
      </c>
    </row>
    <row r="433" spans="24:25" x14ac:dyDescent="0.25">
      <c r="X433" s="21">
        <f t="shared" si="15"/>
        <v>4270</v>
      </c>
      <c r="Y433" s="23">
        <f t="shared" si="14"/>
        <v>7.15869</v>
      </c>
    </row>
    <row r="434" spans="24:25" x14ac:dyDescent="0.25">
      <c r="X434" s="21">
        <f t="shared" si="15"/>
        <v>4280</v>
      </c>
      <c r="Y434" s="23">
        <f t="shared" si="14"/>
        <v>7.1731599999999993</v>
      </c>
    </row>
    <row r="435" spans="24:25" x14ac:dyDescent="0.25">
      <c r="X435" s="21">
        <f t="shared" si="15"/>
        <v>4290</v>
      </c>
      <c r="Y435" s="23">
        <f t="shared" si="14"/>
        <v>7.1876300000000004</v>
      </c>
    </row>
    <row r="436" spans="24:25" x14ac:dyDescent="0.25">
      <c r="X436" s="21">
        <f t="shared" si="15"/>
        <v>4300</v>
      </c>
      <c r="Y436" s="23">
        <f t="shared" si="14"/>
        <v>7.2020999999999997</v>
      </c>
    </row>
    <row r="437" spans="24:25" x14ac:dyDescent="0.25">
      <c r="X437" s="21">
        <f t="shared" si="15"/>
        <v>4310</v>
      </c>
      <c r="Y437" s="23">
        <f t="shared" si="14"/>
        <v>7.216569999999999</v>
      </c>
    </row>
    <row r="438" spans="24:25" x14ac:dyDescent="0.25">
      <c r="X438" s="21">
        <f t="shared" si="15"/>
        <v>4320</v>
      </c>
      <c r="Y438" s="23">
        <f t="shared" si="14"/>
        <v>7.2310400000000001</v>
      </c>
    </row>
    <row r="439" spans="24:25" x14ac:dyDescent="0.25">
      <c r="X439" s="21">
        <f t="shared" si="15"/>
        <v>4330</v>
      </c>
      <c r="Y439" s="23">
        <f t="shared" si="14"/>
        <v>7.2455099999999995</v>
      </c>
    </row>
    <row r="440" spans="24:25" x14ac:dyDescent="0.25">
      <c r="X440" s="21">
        <f t="shared" si="15"/>
        <v>4340</v>
      </c>
      <c r="Y440" s="23">
        <f t="shared" si="14"/>
        <v>7.2599800000000005</v>
      </c>
    </row>
    <row r="441" spans="24:25" x14ac:dyDescent="0.25">
      <c r="X441" s="21">
        <f t="shared" si="15"/>
        <v>4350</v>
      </c>
      <c r="Y441" s="23">
        <f t="shared" si="14"/>
        <v>7.2744499999999999</v>
      </c>
    </row>
    <row r="442" spans="24:25" x14ac:dyDescent="0.25">
      <c r="X442" s="21">
        <f t="shared" si="15"/>
        <v>4360</v>
      </c>
      <c r="Y442" s="23">
        <f t="shared" si="14"/>
        <v>7.2889199999999992</v>
      </c>
    </row>
    <row r="443" spans="24:25" x14ac:dyDescent="0.25">
      <c r="X443" s="21">
        <f t="shared" si="15"/>
        <v>4370</v>
      </c>
      <c r="Y443" s="23">
        <f t="shared" si="14"/>
        <v>7.3033900000000003</v>
      </c>
    </row>
    <row r="444" spans="24:25" x14ac:dyDescent="0.25">
      <c r="X444" s="21">
        <f t="shared" si="15"/>
        <v>4380</v>
      </c>
      <c r="Y444" s="23">
        <f t="shared" si="14"/>
        <v>7.3178599999999996</v>
      </c>
    </row>
    <row r="445" spans="24:25" x14ac:dyDescent="0.25">
      <c r="X445" s="21">
        <f t="shared" si="15"/>
        <v>4390</v>
      </c>
      <c r="Y445" s="23">
        <f t="shared" si="14"/>
        <v>7.3323299999999989</v>
      </c>
    </row>
    <row r="446" spans="24:25" x14ac:dyDescent="0.25">
      <c r="X446" s="21">
        <f t="shared" si="15"/>
        <v>4400</v>
      </c>
      <c r="Y446" s="23">
        <f t="shared" si="14"/>
        <v>7.3468</v>
      </c>
    </row>
    <row r="447" spans="24:25" x14ac:dyDescent="0.25">
      <c r="X447" s="21">
        <f t="shared" si="15"/>
        <v>4410</v>
      </c>
      <c r="Y447" s="23">
        <f t="shared" si="14"/>
        <v>7.3612699999999993</v>
      </c>
    </row>
    <row r="448" spans="24:25" x14ac:dyDescent="0.25">
      <c r="X448" s="21">
        <f t="shared" si="15"/>
        <v>4420</v>
      </c>
      <c r="Y448" s="23">
        <f t="shared" si="14"/>
        <v>7.3757400000000004</v>
      </c>
    </row>
    <row r="449" spans="24:25" x14ac:dyDescent="0.25">
      <c r="X449" s="21">
        <f t="shared" si="15"/>
        <v>4430</v>
      </c>
      <c r="Y449" s="23">
        <f t="shared" si="14"/>
        <v>7.3902099999999997</v>
      </c>
    </row>
    <row r="450" spans="24:25" x14ac:dyDescent="0.25">
      <c r="X450" s="21">
        <f t="shared" si="15"/>
        <v>4440</v>
      </c>
      <c r="Y450" s="23">
        <f t="shared" si="14"/>
        <v>7.404679999999999</v>
      </c>
    </row>
    <row r="451" spans="24:25" x14ac:dyDescent="0.25">
      <c r="X451" s="21">
        <f t="shared" si="15"/>
        <v>4450</v>
      </c>
      <c r="Y451" s="23">
        <f t="shared" si="14"/>
        <v>7.4191500000000001</v>
      </c>
    </row>
    <row r="452" spans="24:25" x14ac:dyDescent="0.25">
      <c r="X452" s="21">
        <f t="shared" si="15"/>
        <v>4460</v>
      </c>
      <c r="Y452" s="23">
        <f t="shared" si="14"/>
        <v>7.4336199999999995</v>
      </c>
    </row>
    <row r="453" spans="24:25" x14ac:dyDescent="0.25">
      <c r="X453" s="21">
        <f t="shared" si="15"/>
        <v>4470</v>
      </c>
      <c r="Y453" s="23">
        <f t="shared" si="14"/>
        <v>7.4480900000000005</v>
      </c>
    </row>
    <row r="454" spans="24:25" x14ac:dyDescent="0.25">
      <c r="X454" s="21">
        <f t="shared" si="15"/>
        <v>4480</v>
      </c>
      <c r="Y454" s="23">
        <f t="shared" ref="Y454:Y506" si="16">IF($K$24&gt;0,IF(X454&lt;$K$21,$K$20*X454,IF(X454&lt;$K$24,($K$22*X454)+$K$23,($K$25*X454)+$K$26)),IF(X454&lt;$K$21,$K$20*X454,($K$22*X454)+$K$23))</f>
        <v>7.4625599999999999</v>
      </c>
    </row>
    <row r="455" spans="24:25" x14ac:dyDescent="0.25">
      <c r="X455" s="21">
        <f t="shared" ref="X455:X506" si="17">X454+$AC$5</f>
        <v>4490</v>
      </c>
      <c r="Y455" s="23">
        <f t="shared" si="16"/>
        <v>7.4770299999999992</v>
      </c>
    </row>
    <row r="456" spans="24:25" x14ac:dyDescent="0.25">
      <c r="X456" s="21">
        <f t="shared" si="17"/>
        <v>4500</v>
      </c>
      <c r="Y456" s="23">
        <f t="shared" si="16"/>
        <v>7.4915000000000003</v>
      </c>
    </row>
    <row r="457" spans="24:25" x14ac:dyDescent="0.25">
      <c r="X457" s="21">
        <f t="shared" si="17"/>
        <v>4510</v>
      </c>
      <c r="Y457" s="23">
        <f t="shared" si="16"/>
        <v>7.5059699999999996</v>
      </c>
    </row>
    <row r="458" spans="24:25" x14ac:dyDescent="0.25">
      <c r="X458" s="21">
        <f t="shared" si="17"/>
        <v>4520</v>
      </c>
      <c r="Y458" s="23">
        <f t="shared" si="16"/>
        <v>7.5204399999999989</v>
      </c>
    </row>
    <row r="459" spans="24:25" x14ac:dyDescent="0.25">
      <c r="X459" s="21">
        <f t="shared" si="17"/>
        <v>4530</v>
      </c>
      <c r="Y459" s="23">
        <f t="shared" si="16"/>
        <v>7.53491</v>
      </c>
    </row>
    <row r="460" spans="24:25" x14ac:dyDescent="0.25">
      <c r="X460" s="21">
        <f t="shared" si="17"/>
        <v>4540</v>
      </c>
      <c r="Y460" s="23">
        <f t="shared" si="16"/>
        <v>7.5493799999999993</v>
      </c>
    </row>
    <row r="461" spans="24:25" x14ac:dyDescent="0.25">
      <c r="X461" s="21">
        <f t="shared" si="17"/>
        <v>4550</v>
      </c>
      <c r="Y461" s="23">
        <f t="shared" si="16"/>
        <v>7.5638500000000004</v>
      </c>
    </row>
    <row r="462" spans="24:25" x14ac:dyDescent="0.25">
      <c r="X462" s="21">
        <f t="shared" si="17"/>
        <v>4560</v>
      </c>
      <c r="Y462" s="23">
        <f t="shared" si="16"/>
        <v>7.5783199999999997</v>
      </c>
    </row>
    <row r="463" spans="24:25" x14ac:dyDescent="0.25">
      <c r="X463" s="21">
        <f t="shared" si="17"/>
        <v>4570</v>
      </c>
      <c r="Y463" s="23">
        <f t="shared" si="16"/>
        <v>7.592789999999999</v>
      </c>
    </row>
    <row r="464" spans="24:25" x14ac:dyDescent="0.25">
      <c r="X464" s="21">
        <f t="shared" si="17"/>
        <v>4580</v>
      </c>
      <c r="Y464" s="23">
        <f t="shared" si="16"/>
        <v>7.6072600000000001</v>
      </c>
    </row>
    <row r="465" spans="24:25" x14ac:dyDescent="0.25">
      <c r="X465" s="21">
        <f t="shared" si="17"/>
        <v>4590</v>
      </c>
      <c r="Y465" s="23">
        <f t="shared" si="16"/>
        <v>7.6217299999999994</v>
      </c>
    </row>
    <row r="466" spans="24:25" x14ac:dyDescent="0.25">
      <c r="X466" s="21">
        <f t="shared" si="17"/>
        <v>4600</v>
      </c>
      <c r="Y466" s="23">
        <f t="shared" si="16"/>
        <v>7.6362000000000005</v>
      </c>
    </row>
    <row r="467" spans="24:25" x14ac:dyDescent="0.25">
      <c r="X467" s="21">
        <f t="shared" si="17"/>
        <v>4610</v>
      </c>
      <c r="Y467" s="23">
        <f t="shared" si="16"/>
        <v>7.6506699999999999</v>
      </c>
    </row>
    <row r="468" spans="24:25" x14ac:dyDescent="0.25">
      <c r="X468" s="21">
        <f t="shared" si="17"/>
        <v>4620</v>
      </c>
      <c r="Y468" s="23">
        <f t="shared" si="16"/>
        <v>7.6651399999999992</v>
      </c>
    </row>
    <row r="469" spans="24:25" x14ac:dyDescent="0.25">
      <c r="X469" s="21">
        <f t="shared" si="17"/>
        <v>4630</v>
      </c>
      <c r="Y469" s="23">
        <f t="shared" si="16"/>
        <v>7.6796100000000003</v>
      </c>
    </row>
    <row r="470" spans="24:25" x14ac:dyDescent="0.25">
      <c r="X470" s="21">
        <f t="shared" si="17"/>
        <v>4640</v>
      </c>
      <c r="Y470" s="23">
        <f t="shared" si="16"/>
        <v>7.6940799999999996</v>
      </c>
    </row>
    <row r="471" spans="24:25" x14ac:dyDescent="0.25">
      <c r="X471" s="21">
        <f t="shared" si="17"/>
        <v>4650</v>
      </c>
      <c r="Y471" s="23">
        <f t="shared" si="16"/>
        <v>7.7085499999999989</v>
      </c>
    </row>
    <row r="472" spans="24:25" x14ac:dyDescent="0.25">
      <c r="X472" s="21">
        <f t="shared" si="17"/>
        <v>4660</v>
      </c>
      <c r="Y472" s="23">
        <f t="shared" si="16"/>
        <v>7.72302</v>
      </c>
    </row>
    <row r="473" spans="24:25" x14ac:dyDescent="0.25">
      <c r="X473" s="21">
        <f t="shared" si="17"/>
        <v>4670</v>
      </c>
      <c r="Y473" s="23">
        <f t="shared" si="16"/>
        <v>7.7374899999999993</v>
      </c>
    </row>
    <row r="474" spans="24:25" x14ac:dyDescent="0.25">
      <c r="X474" s="21">
        <f t="shared" si="17"/>
        <v>4680</v>
      </c>
      <c r="Y474" s="23">
        <f t="shared" si="16"/>
        <v>7.7519600000000004</v>
      </c>
    </row>
    <row r="475" spans="24:25" x14ac:dyDescent="0.25">
      <c r="X475" s="21">
        <f t="shared" si="17"/>
        <v>4690</v>
      </c>
      <c r="Y475" s="23">
        <f t="shared" si="16"/>
        <v>7.7664299999999997</v>
      </c>
    </row>
    <row r="476" spans="24:25" x14ac:dyDescent="0.25">
      <c r="X476" s="21">
        <f t="shared" si="17"/>
        <v>4700</v>
      </c>
      <c r="Y476" s="23">
        <f t="shared" si="16"/>
        <v>7.780899999999999</v>
      </c>
    </row>
    <row r="477" spans="24:25" x14ac:dyDescent="0.25">
      <c r="X477" s="21">
        <f t="shared" si="17"/>
        <v>4710</v>
      </c>
      <c r="Y477" s="23">
        <f t="shared" si="16"/>
        <v>7.7953700000000001</v>
      </c>
    </row>
    <row r="478" spans="24:25" x14ac:dyDescent="0.25">
      <c r="X478" s="21">
        <f t="shared" si="17"/>
        <v>4720</v>
      </c>
      <c r="Y478" s="23">
        <f t="shared" si="16"/>
        <v>7.8098399999999994</v>
      </c>
    </row>
    <row r="479" spans="24:25" x14ac:dyDescent="0.25">
      <c r="X479" s="21">
        <f t="shared" si="17"/>
        <v>4730</v>
      </c>
      <c r="Y479" s="23">
        <f t="shared" si="16"/>
        <v>7.8243100000000005</v>
      </c>
    </row>
    <row r="480" spans="24:25" x14ac:dyDescent="0.25">
      <c r="X480" s="21">
        <f t="shared" si="17"/>
        <v>4740</v>
      </c>
      <c r="Y480" s="23">
        <f t="shared" si="16"/>
        <v>7.8387799999999999</v>
      </c>
    </row>
    <row r="481" spans="24:25" x14ac:dyDescent="0.25">
      <c r="X481" s="21">
        <f t="shared" si="17"/>
        <v>4750</v>
      </c>
      <c r="Y481" s="23">
        <f t="shared" si="16"/>
        <v>7.8532499999999992</v>
      </c>
    </row>
    <row r="482" spans="24:25" x14ac:dyDescent="0.25">
      <c r="X482" s="21">
        <f t="shared" si="17"/>
        <v>4760</v>
      </c>
      <c r="Y482" s="23">
        <f t="shared" si="16"/>
        <v>7.8677200000000003</v>
      </c>
    </row>
    <row r="483" spans="24:25" x14ac:dyDescent="0.25">
      <c r="X483" s="21">
        <f t="shared" si="17"/>
        <v>4770</v>
      </c>
      <c r="Y483" s="23">
        <f t="shared" si="16"/>
        <v>7.8821899999999996</v>
      </c>
    </row>
    <row r="484" spans="24:25" x14ac:dyDescent="0.25">
      <c r="X484" s="21">
        <f t="shared" si="17"/>
        <v>4780</v>
      </c>
      <c r="Y484" s="23">
        <f t="shared" si="16"/>
        <v>7.8966599999999989</v>
      </c>
    </row>
    <row r="485" spans="24:25" x14ac:dyDescent="0.25">
      <c r="X485" s="21">
        <f t="shared" si="17"/>
        <v>4790</v>
      </c>
      <c r="Y485" s="23">
        <f t="shared" si="16"/>
        <v>7.91113</v>
      </c>
    </row>
    <row r="486" spans="24:25" x14ac:dyDescent="0.25">
      <c r="X486" s="21">
        <f t="shared" si="17"/>
        <v>4800</v>
      </c>
      <c r="Y486" s="23">
        <f t="shared" si="16"/>
        <v>7.9255999999999993</v>
      </c>
    </row>
    <row r="487" spans="24:25" x14ac:dyDescent="0.25">
      <c r="X487" s="21">
        <f t="shared" si="17"/>
        <v>4810</v>
      </c>
      <c r="Y487" s="23">
        <f t="shared" si="16"/>
        <v>7.9400700000000004</v>
      </c>
    </row>
    <row r="488" spans="24:25" x14ac:dyDescent="0.25">
      <c r="X488" s="21">
        <f t="shared" si="17"/>
        <v>4820</v>
      </c>
      <c r="Y488" s="23">
        <f t="shared" si="16"/>
        <v>7.9545399999999997</v>
      </c>
    </row>
    <row r="489" spans="24:25" x14ac:dyDescent="0.25">
      <c r="X489" s="21">
        <f t="shared" si="17"/>
        <v>4830</v>
      </c>
      <c r="Y489" s="23">
        <f t="shared" si="16"/>
        <v>7.969009999999999</v>
      </c>
    </row>
    <row r="490" spans="24:25" x14ac:dyDescent="0.25">
      <c r="X490" s="21">
        <f t="shared" si="17"/>
        <v>4840</v>
      </c>
      <c r="Y490" s="23">
        <f t="shared" si="16"/>
        <v>7.9834800000000001</v>
      </c>
    </row>
    <row r="491" spans="24:25" x14ac:dyDescent="0.25">
      <c r="X491" s="21">
        <f t="shared" si="17"/>
        <v>4850</v>
      </c>
      <c r="Y491" s="23">
        <f t="shared" si="16"/>
        <v>7.9979499999999994</v>
      </c>
    </row>
    <row r="492" spans="24:25" x14ac:dyDescent="0.25">
      <c r="X492" s="21">
        <f t="shared" si="17"/>
        <v>4860</v>
      </c>
      <c r="Y492" s="23">
        <f t="shared" si="16"/>
        <v>8.0124200000000005</v>
      </c>
    </row>
    <row r="493" spans="24:25" x14ac:dyDescent="0.25">
      <c r="X493" s="21">
        <f t="shared" si="17"/>
        <v>4870</v>
      </c>
      <c r="Y493" s="23">
        <f t="shared" si="16"/>
        <v>8.0268899999999999</v>
      </c>
    </row>
    <row r="494" spans="24:25" x14ac:dyDescent="0.25">
      <c r="X494" s="21">
        <f t="shared" si="17"/>
        <v>4880</v>
      </c>
      <c r="Y494" s="23">
        <f t="shared" si="16"/>
        <v>8.0413599999999992</v>
      </c>
    </row>
    <row r="495" spans="24:25" x14ac:dyDescent="0.25">
      <c r="X495" s="21">
        <f t="shared" si="17"/>
        <v>4890</v>
      </c>
      <c r="Y495" s="23">
        <f t="shared" si="16"/>
        <v>8.0558300000000003</v>
      </c>
    </row>
    <row r="496" spans="24:25" x14ac:dyDescent="0.25">
      <c r="X496" s="21">
        <f t="shared" si="17"/>
        <v>4900</v>
      </c>
      <c r="Y496" s="23">
        <f t="shared" si="16"/>
        <v>8.0702999999999996</v>
      </c>
    </row>
    <row r="497" spans="24:25" x14ac:dyDescent="0.25">
      <c r="X497" s="21">
        <f t="shared" si="17"/>
        <v>4910</v>
      </c>
      <c r="Y497" s="23">
        <f t="shared" si="16"/>
        <v>8.0847699999999989</v>
      </c>
    </row>
    <row r="498" spans="24:25" x14ac:dyDescent="0.25">
      <c r="X498" s="21">
        <f t="shared" si="17"/>
        <v>4920</v>
      </c>
      <c r="Y498" s="23">
        <f t="shared" si="16"/>
        <v>8.09924</v>
      </c>
    </row>
    <row r="499" spans="24:25" x14ac:dyDescent="0.25">
      <c r="X499" s="21">
        <f t="shared" si="17"/>
        <v>4930</v>
      </c>
      <c r="Y499" s="23">
        <f t="shared" si="16"/>
        <v>8.1137099999999993</v>
      </c>
    </row>
    <row r="500" spans="24:25" x14ac:dyDescent="0.25">
      <c r="X500" s="21">
        <f t="shared" si="17"/>
        <v>4940</v>
      </c>
      <c r="Y500" s="23">
        <f t="shared" si="16"/>
        <v>8.1281800000000004</v>
      </c>
    </row>
    <row r="501" spans="24:25" x14ac:dyDescent="0.25">
      <c r="X501" s="21">
        <f t="shared" si="17"/>
        <v>4950</v>
      </c>
      <c r="Y501" s="23">
        <f t="shared" si="16"/>
        <v>8.1426499999999997</v>
      </c>
    </row>
    <row r="502" spans="24:25" x14ac:dyDescent="0.25">
      <c r="X502" s="21">
        <f t="shared" si="17"/>
        <v>4960</v>
      </c>
      <c r="Y502" s="23">
        <f t="shared" si="16"/>
        <v>8.157119999999999</v>
      </c>
    </row>
    <row r="503" spans="24:25" x14ac:dyDescent="0.25">
      <c r="X503" s="21">
        <f t="shared" si="17"/>
        <v>4970</v>
      </c>
      <c r="Y503" s="23">
        <f t="shared" si="16"/>
        <v>8.1715900000000001</v>
      </c>
    </row>
    <row r="504" spans="24:25" x14ac:dyDescent="0.25">
      <c r="X504" s="21">
        <f t="shared" si="17"/>
        <v>4980</v>
      </c>
      <c r="Y504" s="23">
        <f t="shared" si="16"/>
        <v>8.1860599999999994</v>
      </c>
    </row>
    <row r="505" spans="24:25" x14ac:dyDescent="0.25">
      <c r="X505" s="21">
        <f t="shared" si="17"/>
        <v>4990</v>
      </c>
      <c r="Y505" s="23">
        <f t="shared" si="16"/>
        <v>8.2005300000000005</v>
      </c>
    </row>
    <row r="506" spans="24:25" ht="16.5" thickBot="1" x14ac:dyDescent="0.3">
      <c r="X506" s="22">
        <f t="shared" si="17"/>
        <v>5000</v>
      </c>
      <c r="Y506" s="23">
        <f t="shared" si="16"/>
        <v>8.2149999999999999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1100-000000000000}"/>
  </hyperlinks>
  <pageMargins left="0.7" right="0.7" top="0.75" bottom="0.75" header="0.3" footer="0.3"/>
  <pageSetup scale="57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-0.249977111117893"/>
    <pageSetUpPr fitToPage="1"/>
  </sheetPr>
  <dimension ref="A1:AC506"/>
  <sheetViews>
    <sheetView zoomScale="80" zoomScaleNormal="80" workbookViewId="0">
      <selection activeCell="J7" sqref="J7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42</v>
      </c>
      <c r="K2" s="160" t="str">
        <f>VLOOKUP(J2,'Calcul financement'!B5:F100,2,FALSE)</f>
        <v>Technologie du génie civil</v>
      </c>
      <c r="L2" s="160"/>
      <c r="M2" s="160"/>
      <c r="N2" s="161"/>
    </row>
    <row r="4" spans="9:29" ht="16.5" thickBot="1" x14ac:dyDescent="0.3">
      <c r="J4" s="16">
        <f>MAX(IF(K24=0,IF(K21=0,1000,K21*4),K24*2),K9:K15)</f>
        <v>2825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5.4303000000000008</v>
      </c>
      <c r="K5" s="164" t="str">
        <f>CONCATENATE("ÉTC seront financés par les ",J4," PES ","du programme ",LEFT(J2,6))</f>
        <v>ÉTC seront financés par les 2825 PES du programme 221.B0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7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7</v>
      </c>
      <c r="Y7" s="23">
        <f t="shared" si="0"/>
        <v>1.0815E-2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14</v>
      </c>
      <c r="Y8" s="23">
        <f t="shared" si="0"/>
        <v>2.163E-2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2825</v>
      </c>
      <c r="L9" s="53">
        <f>IF(K9&gt;0,IF($K$24&gt;0,IF(K9&lt;$K$21,$K$20*K9,IF(K9&lt;$K$24,($K$22*K9)+$K$23,($K$25*K9)+$K$26)),IF(K9&lt;$K$21,$K$20*K9,($K$22*K9)+$K$23)),"")</f>
        <v>5.4303000000000008</v>
      </c>
      <c r="M9" s="54">
        <f>IF(K9&gt;0,L9/K9*1000,"")</f>
        <v>1.9222300884955754</v>
      </c>
      <c r="X9" s="21">
        <f t="shared" si="1"/>
        <v>21</v>
      </c>
      <c r="Y9" s="23">
        <f t="shared" si="0"/>
        <v>3.2445000000000002E-2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2415</v>
      </c>
      <c r="L10" s="53">
        <f t="shared" ref="L10:L15" si="2">IF(K10&gt;0,IF($K$24&gt;0,IF(K10&lt;$K$21,$K$20*K10,IF(K10&lt;$K$24,($K$22*K10)+$K$23,($K$25*K10)+$K$26)),IF(K10&lt;$K$21,$K$20*K10,($K$22*K10)+$K$23)),"")</f>
        <v>4.8874600000000008</v>
      </c>
      <c r="M10" s="54">
        <f t="shared" ref="M10:M15" si="3">IF(K10&gt;0,L10/K10*1000,"")</f>
        <v>2.0237929606625262</v>
      </c>
      <c r="X10" s="21">
        <f t="shared" si="1"/>
        <v>28</v>
      </c>
      <c r="Y10" s="23">
        <f t="shared" si="0"/>
        <v>4.326E-2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2507</v>
      </c>
      <c r="L11" s="53">
        <f t="shared" si="2"/>
        <v>5.0092680000000005</v>
      </c>
      <c r="M11" s="54">
        <f t="shared" si="3"/>
        <v>1.9981124850418828</v>
      </c>
      <c r="X11" s="21">
        <f t="shared" si="1"/>
        <v>35</v>
      </c>
      <c r="Y11" s="23">
        <f t="shared" si="0"/>
        <v>5.4074999999999998E-2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1625</v>
      </c>
      <c r="L12" s="53">
        <f t="shared" si="2"/>
        <v>3.8414999999999999</v>
      </c>
      <c r="M12" s="54">
        <f t="shared" si="3"/>
        <v>2.3639999999999999</v>
      </c>
      <c r="X12" s="21">
        <f t="shared" si="1"/>
        <v>42</v>
      </c>
      <c r="Y12" s="23">
        <f t="shared" si="0"/>
        <v>6.4890000000000003E-2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49</v>
      </c>
      <c r="Y13" s="23">
        <f t="shared" si="0"/>
        <v>7.5704999999999995E-2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56</v>
      </c>
      <c r="Y14" s="23">
        <f t="shared" si="0"/>
        <v>8.652E-2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63</v>
      </c>
      <c r="Y15" s="23">
        <f t="shared" si="0"/>
        <v>9.7334999999999991E-2</v>
      </c>
    </row>
    <row r="16" spans="9:29" x14ac:dyDescent="0.25">
      <c r="K16" s="10"/>
      <c r="L16" s="10"/>
      <c r="X16" s="21">
        <f t="shared" si="1"/>
        <v>70</v>
      </c>
      <c r="Y16" s="23">
        <f t="shared" si="0"/>
        <v>0.10815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77</v>
      </c>
      <c r="Y17" s="23">
        <f t="shared" si="0"/>
        <v>0.118965</v>
      </c>
    </row>
    <row r="18" spans="1:25" x14ac:dyDescent="0.25">
      <c r="X18" s="21">
        <f t="shared" si="1"/>
        <v>84</v>
      </c>
      <c r="Y18" s="23">
        <f t="shared" si="0"/>
        <v>0.12978000000000001</v>
      </c>
    </row>
    <row r="19" spans="1:25" x14ac:dyDescent="0.25">
      <c r="X19" s="21">
        <f t="shared" si="1"/>
        <v>91</v>
      </c>
      <c r="Y19" s="23">
        <f t="shared" si="0"/>
        <v>0.140595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98</v>
      </c>
      <c r="Y20" s="23">
        <f t="shared" si="0"/>
        <v>0.15140999999999999</v>
      </c>
    </row>
    <row r="21" spans="1:25" x14ac:dyDescent="0.25">
      <c r="J21" s="2" t="s">
        <v>123</v>
      </c>
      <c r="K21" s="18">
        <f>VLOOKUP($J$2,Tableau_fin[],8,FALSE)</f>
        <v>400</v>
      </c>
      <c r="X21" s="21">
        <f t="shared" si="1"/>
        <v>105</v>
      </c>
      <c r="Y21" s="23">
        <f t="shared" si="0"/>
        <v>0.16222499999999998</v>
      </c>
    </row>
    <row r="22" spans="1:25" x14ac:dyDescent="0.25">
      <c r="J22" s="26" t="s">
        <v>119</v>
      </c>
      <c r="K22" s="18">
        <f>VLOOKUP($J$2,Tableau_fin[],9,FALSE)</f>
        <v>1.3240000000000001E-3</v>
      </c>
      <c r="X22" s="21">
        <f t="shared" si="1"/>
        <v>112</v>
      </c>
      <c r="Y22" s="23">
        <f t="shared" si="0"/>
        <v>0.17304</v>
      </c>
    </row>
    <row r="23" spans="1:25" x14ac:dyDescent="0.25">
      <c r="J23" s="26" t="s">
        <v>120</v>
      </c>
      <c r="K23" s="18">
        <f>VLOOKUP($J$2,Tableau_fin[],10,FALSE)</f>
        <v>1.69</v>
      </c>
      <c r="X23" s="21">
        <f t="shared" si="1"/>
        <v>119</v>
      </c>
      <c r="Y23" s="23">
        <f t="shared" si="0"/>
        <v>0.18385499999999999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126</v>
      </c>
      <c r="Y24" s="23">
        <f t="shared" si="0"/>
        <v>0.19466999999999998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133</v>
      </c>
      <c r="Y25" s="23">
        <f t="shared" si="0"/>
        <v>0.205485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140</v>
      </c>
      <c r="Y26" s="23">
        <f t="shared" si="0"/>
        <v>0.21629999999999999</v>
      </c>
    </row>
    <row r="27" spans="1:25" x14ac:dyDescent="0.25">
      <c r="X27" s="21">
        <f t="shared" si="1"/>
        <v>147</v>
      </c>
      <c r="Y27" s="23">
        <f t="shared" si="0"/>
        <v>0.22711499999999998</v>
      </c>
    </row>
    <row r="28" spans="1:25" x14ac:dyDescent="0.25">
      <c r="X28" s="21">
        <f t="shared" si="1"/>
        <v>154</v>
      </c>
      <c r="Y28" s="23">
        <f t="shared" si="0"/>
        <v>0.23793</v>
      </c>
    </row>
    <row r="29" spans="1:25" x14ac:dyDescent="0.25">
      <c r="X29" s="21">
        <f t="shared" si="1"/>
        <v>161</v>
      </c>
      <c r="Y29" s="23">
        <f t="shared" si="0"/>
        <v>0.24874499999999999</v>
      </c>
    </row>
    <row r="30" spans="1:25" x14ac:dyDescent="0.25">
      <c r="X30" s="21">
        <f t="shared" si="1"/>
        <v>168</v>
      </c>
      <c r="Y30" s="23">
        <f t="shared" si="0"/>
        <v>0.25956000000000001</v>
      </c>
    </row>
    <row r="31" spans="1:25" x14ac:dyDescent="0.25">
      <c r="A31" s="29"/>
      <c r="B31" s="10"/>
      <c r="C31" s="10"/>
      <c r="X31" s="21">
        <f t="shared" si="1"/>
        <v>175</v>
      </c>
      <c r="Y31" s="23">
        <f t="shared" si="0"/>
        <v>0.27037499999999998</v>
      </c>
    </row>
    <row r="32" spans="1:25" x14ac:dyDescent="0.25">
      <c r="B32" s="10"/>
      <c r="C32" s="10"/>
      <c r="X32" s="21">
        <f t="shared" si="1"/>
        <v>182</v>
      </c>
      <c r="Y32" s="23">
        <f t="shared" si="0"/>
        <v>0.28119</v>
      </c>
    </row>
    <row r="33" spans="2:25" x14ac:dyDescent="0.25">
      <c r="B33" s="10"/>
      <c r="C33" s="10"/>
      <c r="X33" s="21">
        <f t="shared" si="1"/>
        <v>189</v>
      </c>
      <c r="Y33" s="23">
        <f t="shared" si="0"/>
        <v>0.29200500000000001</v>
      </c>
    </row>
    <row r="34" spans="2:25" x14ac:dyDescent="0.25">
      <c r="X34" s="21">
        <f t="shared" si="1"/>
        <v>196</v>
      </c>
      <c r="Y34" s="23">
        <f t="shared" si="0"/>
        <v>0.30281999999999998</v>
      </c>
    </row>
    <row r="35" spans="2:25" x14ac:dyDescent="0.25">
      <c r="X35" s="21">
        <f t="shared" si="1"/>
        <v>203</v>
      </c>
      <c r="Y35" s="23">
        <f t="shared" si="0"/>
        <v>0.313635</v>
      </c>
    </row>
    <row r="36" spans="2:25" x14ac:dyDescent="0.25">
      <c r="X36" s="21">
        <f t="shared" si="1"/>
        <v>210</v>
      </c>
      <c r="Y36" s="23">
        <f t="shared" si="0"/>
        <v>0.32444999999999996</v>
      </c>
    </row>
    <row r="37" spans="2:25" x14ac:dyDescent="0.25">
      <c r="X37" s="21">
        <f t="shared" si="1"/>
        <v>217</v>
      </c>
      <c r="Y37" s="23">
        <f t="shared" si="0"/>
        <v>0.33526499999999998</v>
      </c>
    </row>
    <row r="38" spans="2:25" x14ac:dyDescent="0.25">
      <c r="X38" s="21">
        <f t="shared" si="1"/>
        <v>224</v>
      </c>
      <c r="Y38" s="23">
        <f t="shared" si="0"/>
        <v>0.34608</v>
      </c>
    </row>
    <row r="39" spans="2:25" x14ac:dyDescent="0.25">
      <c r="X39" s="21">
        <f t="shared" si="1"/>
        <v>231</v>
      </c>
      <c r="Y39" s="23">
        <f t="shared" si="0"/>
        <v>0.35689499999999996</v>
      </c>
    </row>
    <row r="40" spans="2:25" x14ac:dyDescent="0.25">
      <c r="X40" s="21">
        <f t="shared" si="1"/>
        <v>238</v>
      </c>
      <c r="Y40" s="23">
        <f t="shared" si="0"/>
        <v>0.36770999999999998</v>
      </c>
    </row>
    <row r="41" spans="2:25" x14ac:dyDescent="0.25">
      <c r="X41" s="21">
        <f t="shared" si="1"/>
        <v>245</v>
      </c>
      <c r="Y41" s="23">
        <f t="shared" si="0"/>
        <v>0.378525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252</v>
      </c>
      <c r="Y42" s="23">
        <f t="shared" si="0"/>
        <v>0.38933999999999996</v>
      </c>
    </row>
    <row r="43" spans="2:25" x14ac:dyDescent="0.25">
      <c r="X43" s="21">
        <f t="shared" si="1"/>
        <v>259</v>
      </c>
      <c r="Y43" s="23">
        <f t="shared" si="0"/>
        <v>0.40015499999999998</v>
      </c>
    </row>
    <row r="44" spans="2:25" x14ac:dyDescent="0.25">
      <c r="X44" s="21">
        <f t="shared" si="1"/>
        <v>266</v>
      </c>
      <c r="Y44" s="23">
        <f t="shared" si="0"/>
        <v>0.41097</v>
      </c>
    </row>
    <row r="45" spans="2:25" x14ac:dyDescent="0.25">
      <c r="X45" s="21">
        <f t="shared" si="1"/>
        <v>273</v>
      </c>
      <c r="Y45" s="23">
        <f t="shared" si="0"/>
        <v>0.42178499999999997</v>
      </c>
    </row>
    <row r="46" spans="2:25" x14ac:dyDescent="0.25">
      <c r="X46" s="21">
        <f t="shared" si="1"/>
        <v>280</v>
      </c>
      <c r="Y46" s="23">
        <f t="shared" si="0"/>
        <v>0.43259999999999998</v>
      </c>
    </row>
    <row r="47" spans="2:25" x14ac:dyDescent="0.25">
      <c r="X47" s="21">
        <f t="shared" si="1"/>
        <v>287</v>
      </c>
      <c r="Y47" s="23">
        <f t="shared" si="0"/>
        <v>0.443415</v>
      </c>
    </row>
    <row r="48" spans="2:25" x14ac:dyDescent="0.25">
      <c r="X48" s="21">
        <f t="shared" si="1"/>
        <v>294</v>
      </c>
      <c r="Y48" s="23">
        <f t="shared" si="0"/>
        <v>0.45422999999999997</v>
      </c>
    </row>
    <row r="49" spans="24:25" x14ac:dyDescent="0.25">
      <c r="X49" s="21">
        <f t="shared" si="1"/>
        <v>301</v>
      </c>
      <c r="Y49" s="23">
        <f t="shared" si="0"/>
        <v>0.46504499999999999</v>
      </c>
    </row>
    <row r="50" spans="24:25" x14ac:dyDescent="0.25">
      <c r="X50" s="21">
        <f t="shared" si="1"/>
        <v>308</v>
      </c>
      <c r="Y50" s="23">
        <f t="shared" si="0"/>
        <v>0.47586000000000001</v>
      </c>
    </row>
    <row r="51" spans="24:25" x14ac:dyDescent="0.25">
      <c r="X51" s="21">
        <f t="shared" si="1"/>
        <v>315</v>
      </c>
      <c r="Y51" s="23">
        <f t="shared" si="0"/>
        <v>0.48667499999999997</v>
      </c>
    </row>
    <row r="52" spans="24:25" x14ac:dyDescent="0.25">
      <c r="X52" s="21">
        <f t="shared" si="1"/>
        <v>322</v>
      </c>
      <c r="Y52" s="23">
        <f t="shared" si="0"/>
        <v>0.49748999999999999</v>
      </c>
    </row>
    <row r="53" spans="24:25" x14ac:dyDescent="0.25">
      <c r="X53" s="21">
        <f t="shared" si="1"/>
        <v>329</v>
      </c>
      <c r="Y53" s="23">
        <f t="shared" si="0"/>
        <v>0.50830500000000001</v>
      </c>
    </row>
    <row r="54" spans="24:25" x14ac:dyDescent="0.25">
      <c r="X54" s="21">
        <f t="shared" si="1"/>
        <v>336</v>
      </c>
      <c r="Y54" s="23">
        <f t="shared" si="0"/>
        <v>0.51912000000000003</v>
      </c>
    </row>
    <row r="55" spans="24:25" x14ac:dyDescent="0.25">
      <c r="X55" s="21">
        <f t="shared" si="1"/>
        <v>343</v>
      </c>
      <c r="Y55" s="23">
        <f t="shared" si="0"/>
        <v>0.52993499999999993</v>
      </c>
    </row>
    <row r="56" spans="24:25" x14ac:dyDescent="0.25">
      <c r="X56" s="21">
        <f t="shared" si="1"/>
        <v>350</v>
      </c>
      <c r="Y56" s="23">
        <f t="shared" si="0"/>
        <v>0.54074999999999995</v>
      </c>
    </row>
    <row r="57" spans="24:25" x14ac:dyDescent="0.25">
      <c r="X57" s="21">
        <f t="shared" si="1"/>
        <v>357</v>
      </c>
      <c r="Y57" s="23">
        <f t="shared" si="0"/>
        <v>0.55156499999999997</v>
      </c>
    </row>
    <row r="58" spans="24:25" x14ac:dyDescent="0.25">
      <c r="X58" s="21">
        <f t="shared" si="1"/>
        <v>364</v>
      </c>
      <c r="Y58" s="23">
        <f t="shared" si="0"/>
        <v>0.56237999999999999</v>
      </c>
    </row>
    <row r="59" spans="24:25" x14ac:dyDescent="0.25">
      <c r="X59" s="21">
        <f t="shared" si="1"/>
        <v>371</v>
      </c>
      <c r="Y59" s="23">
        <f t="shared" si="0"/>
        <v>0.57319500000000001</v>
      </c>
    </row>
    <row r="60" spans="24:25" x14ac:dyDescent="0.25">
      <c r="X60" s="21">
        <f t="shared" si="1"/>
        <v>378</v>
      </c>
      <c r="Y60" s="23">
        <f t="shared" si="0"/>
        <v>0.58401000000000003</v>
      </c>
    </row>
    <row r="61" spans="24:25" x14ac:dyDescent="0.25">
      <c r="X61" s="21">
        <f t="shared" si="1"/>
        <v>385</v>
      </c>
      <c r="Y61" s="23">
        <f t="shared" si="0"/>
        <v>0.59482499999999994</v>
      </c>
    </row>
    <row r="62" spans="24:25" x14ac:dyDescent="0.25">
      <c r="X62" s="21">
        <f t="shared" si="1"/>
        <v>392</v>
      </c>
      <c r="Y62" s="23">
        <f t="shared" si="0"/>
        <v>0.60563999999999996</v>
      </c>
    </row>
    <row r="63" spans="24:25" x14ac:dyDescent="0.25">
      <c r="X63" s="21">
        <f t="shared" si="1"/>
        <v>399</v>
      </c>
      <c r="Y63" s="23">
        <f t="shared" si="0"/>
        <v>0.61645499999999998</v>
      </c>
    </row>
    <row r="64" spans="24:25" x14ac:dyDescent="0.25">
      <c r="X64" s="21">
        <f t="shared" si="1"/>
        <v>406</v>
      </c>
      <c r="Y64" s="23">
        <f t="shared" si="0"/>
        <v>2.227544</v>
      </c>
    </row>
    <row r="65" spans="24:25" x14ac:dyDescent="0.25">
      <c r="X65" s="21">
        <f t="shared" si="1"/>
        <v>413</v>
      </c>
      <c r="Y65" s="23">
        <f t="shared" si="0"/>
        <v>2.236812</v>
      </c>
    </row>
    <row r="66" spans="24:25" x14ac:dyDescent="0.25">
      <c r="X66" s="21">
        <f t="shared" si="1"/>
        <v>420</v>
      </c>
      <c r="Y66" s="23">
        <f t="shared" si="0"/>
        <v>2.2460800000000001</v>
      </c>
    </row>
    <row r="67" spans="24:25" x14ac:dyDescent="0.25">
      <c r="X67" s="21">
        <f t="shared" si="1"/>
        <v>427</v>
      </c>
      <c r="Y67" s="23">
        <f t="shared" si="0"/>
        <v>2.2553480000000001</v>
      </c>
    </row>
    <row r="68" spans="24:25" x14ac:dyDescent="0.25">
      <c r="X68" s="21">
        <f t="shared" si="1"/>
        <v>434</v>
      </c>
      <c r="Y68" s="23">
        <f t="shared" si="0"/>
        <v>2.2646160000000002</v>
      </c>
    </row>
    <row r="69" spans="24:25" x14ac:dyDescent="0.25">
      <c r="X69" s="21">
        <f t="shared" si="1"/>
        <v>441</v>
      </c>
      <c r="Y69" s="23">
        <f t="shared" si="0"/>
        <v>2.2738839999999998</v>
      </c>
    </row>
    <row r="70" spans="24:25" x14ac:dyDescent="0.25">
      <c r="X70" s="21">
        <f t="shared" si="1"/>
        <v>448</v>
      </c>
      <c r="Y70" s="23">
        <f t="shared" ref="Y70:Y133" si="4">IF($K$24&gt;0,IF(X70&lt;$K$21,$K$20*X70,IF(X70&lt;$K$24,($K$22*X70)+$K$23,($K$25*X70)+$K$26)),IF(X70&lt;$K$21,$K$20*X70,($K$22*X70)+$K$23))</f>
        <v>2.2831519999999998</v>
      </c>
    </row>
    <row r="71" spans="24:25" x14ac:dyDescent="0.25">
      <c r="X71" s="21">
        <f t="shared" ref="X71:X134" si="5">X70+$AC$5</f>
        <v>455</v>
      </c>
      <c r="Y71" s="23">
        <f t="shared" si="4"/>
        <v>2.2924199999999999</v>
      </c>
    </row>
    <row r="72" spans="24:25" x14ac:dyDescent="0.25">
      <c r="X72" s="21">
        <f t="shared" si="5"/>
        <v>462</v>
      </c>
      <c r="Y72" s="23">
        <f t="shared" si="4"/>
        <v>2.301688</v>
      </c>
    </row>
    <row r="73" spans="24:25" x14ac:dyDescent="0.25">
      <c r="X73" s="21">
        <f t="shared" si="5"/>
        <v>469</v>
      </c>
      <c r="Y73" s="23">
        <f t="shared" si="4"/>
        <v>2.310956</v>
      </c>
    </row>
    <row r="74" spans="24:25" x14ac:dyDescent="0.25">
      <c r="X74" s="21">
        <f t="shared" si="5"/>
        <v>476</v>
      </c>
      <c r="Y74" s="23">
        <f t="shared" si="4"/>
        <v>2.3202240000000001</v>
      </c>
    </row>
    <row r="75" spans="24:25" x14ac:dyDescent="0.25">
      <c r="X75" s="21">
        <f t="shared" si="5"/>
        <v>483</v>
      </c>
      <c r="Y75" s="23">
        <f t="shared" si="4"/>
        <v>2.3294920000000001</v>
      </c>
    </row>
    <row r="76" spans="24:25" x14ac:dyDescent="0.25">
      <c r="X76" s="21">
        <f t="shared" si="5"/>
        <v>490</v>
      </c>
      <c r="Y76" s="23">
        <f t="shared" si="4"/>
        <v>2.3387599999999997</v>
      </c>
    </row>
    <row r="77" spans="24:25" x14ac:dyDescent="0.25">
      <c r="X77" s="21">
        <f t="shared" si="5"/>
        <v>497</v>
      </c>
      <c r="Y77" s="23">
        <f t="shared" si="4"/>
        <v>2.3480280000000002</v>
      </c>
    </row>
    <row r="78" spans="24:25" x14ac:dyDescent="0.25">
      <c r="X78" s="21">
        <f t="shared" si="5"/>
        <v>504</v>
      </c>
      <c r="Y78" s="23">
        <f t="shared" si="4"/>
        <v>2.3572959999999998</v>
      </c>
    </row>
    <row r="79" spans="24:25" x14ac:dyDescent="0.25">
      <c r="X79" s="21">
        <f t="shared" si="5"/>
        <v>511</v>
      </c>
      <c r="Y79" s="23">
        <f t="shared" si="4"/>
        <v>2.3665639999999999</v>
      </c>
    </row>
    <row r="80" spans="24:25" x14ac:dyDescent="0.25">
      <c r="X80" s="21">
        <f t="shared" si="5"/>
        <v>518</v>
      </c>
      <c r="Y80" s="23">
        <f t="shared" si="4"/>
        <v>2.3758319999999999</v>
      </c>
    </row>
    <row r="81" spans="24:25" x14ac:dyDescent="0.25">
      <c r="X81" s="21">
        <f t="shared" si="5"/>
        <v>525</v>
      </c>
      <c r="Y81" s="23">
        <f t="shared" si="4"/>
        <v>2.3851</v>
      </c>
    </row>
    <row r="82" spans="24:25" x14ac:dyDescent="0.25">
      <c r="X82" s="21">
        <f t="shared" si="5"/>
        <v>532</v>
      </c>
      <c r="Y82" s="23">
        <f t="shared" si="4"/>
        <v>2.3943680000000001</v>
      </c>
    </row>
    <row r="83" spans="24:25" x14ac:dyDescent="0.25">
      <c r="X83" s="21">
        <f t="shared" si="5"/>
        <v>539</v>
      </c>
      <c r="Y83" s="23">
        <f t="shared" si="4"/>
        <v>2.4036360000000001</v>
      </c>
    </row>
    <row r="84" spans="24:25" x14ac:dyDescent="0.25">
      <c r="X84" s="21">
        <f t="shared" si="5"/>
        <v>546</v>
      </c>
      <c r="Y84" s="23">
        <f t="shared" si="4"/>
        <v>2.4129040000000002</v>
      </c>
    </row>
    <row r="85" spans="24:25" x14ac:dyDescent="0.25">
      <c r="X85" s="21">
        <f t="shared" si="5"/>
        <v>553</v>
      </c>
      <c r="Y85" s="23">
        <f t="shared" si="4"/>
        <v>2.4221719999999998</v>
      </c>
    </row>
    <row r="86" spans="24:25" x14ac:dyDescent="0.25">
      <c r="X86" s="21">
        <f t="shared" si="5"/>
        <v>560</v>
      </c>
      <c r="Y86" s="23">
        <f t="shared" si="4"/>
        <v>2.4314400000000003</v>
      </c>
    </row>
    <row r="87" spans="24:25" x14ac:dyDescent="0.25">
      <c r="X87" s="21">
        <f t="shared" si="5"/>
        <v>567</v>
      </c>
      <c r="Y87" s="23">
        <f t="shared" si="4"/>
        <v>2.4407079999999999</v>
      </c>
    </row>
    <row r="88" spans="24:25" x14ac:dyDescent="0.25">
      <c r="X88" s="21">
        <f t="shared" si="5"/>
        <v>574</v>
      </c>
      <c r="Y88" s="23">
        <f t="shared" si="4"/>
        <v>2.4499759999999999</v>
      </c>
    </row>
    <row r="89" spans="24:25" x14ac:dyDescent="0.25">
      <c r="X89" s="21">
        <f t="shared" si="5"/>
        <v>581</v>
      </c>
      <c r="Y89" s="23">
        <f t="shared" si="4"/>
        <v>2.459244</v>
      </c>
    </row>
    <row r="90" spans="24:25" x14ac:dyDescent="0.25">
      <c r="X90" s="21">
        <f t="shared" si="5"/>
        <v>588</v>
      </c>
      <c r="Y90" s="23">
        <f t="shared" si="4"/>
        <v>2.468512</v>
      </c>
    </row>
    <row r="91" spans="24:25" x14ac:dyDescent="0.25">
      <c r="X91" s="21">
        <f t="shared" si="5"/>
        <v>595</v>
      </c>
      <c r="Y91" s="23">
        <f t="shared" si="4"/>
        <v>2.4777800000000001</v>
      </c>
    </row>
    <row r="92" spans="24:25" x14ac:dyDescent="0.25">
      <c r="X92" s="21">
        <f t="shared" si="5"/>
        <v>602</v>
      </c>
      <c r="Y92" s="23">
        <f t="shared" si="4"/>
        <v>2.4870480000000001</v>
      </c>
    </row>
    <row r="93" spans="24:25" x14ac:dyDescent="0.25">
      <c r="X93" s="21">
        <f t="shared" si="5"/>
        <v>609</v>
      </c>
      <c r="Y93" s="23">
        <f t="shared" si="4"/>
        <v>2.4963160000000002</v>
      </c>
    </row>
    <row r="94" spans="24:25" x14ac:dyDescent="0.25">
      <c r="X94" s="21">
        <f t="shared" si="5"/>
        <v>616</v>
      </c>
      <c r="Y94" s="23">
        <f t="shared" si="4"/>
        <v>2.5055839999999998</v>
      </c>
    </row>
    <row r="95" spans="24:25" x14ac:dyDescent="0.25">
      <c r="X95" s="21">
        <f t="shared" si="5"/>
        <v>623</v>
      </c>
      <c r="Y95" s="23">
        <f t="shared" si="4"/>
        <v>2.5148519999999999</v>
      </c>
    </row>
    <row r="96" spans="24:25" x14ac:dyDescent="0.25">
      <c r="X96" s="21">
        <f t="shared" si="5"/>
        <v>630</v>
      </c>
      <c r="Y96" s="23">
        <f t="shared" si="4"/>
        <v>2.5241199999999999</v>
      </c>
    </row>
    <row r="97" spans="24:25" x14ac:dyDescent="0.25">
      <c r="X97" s="21">
        <f t="shared" si="5"/>
        <v>637</v>
      </c>
      <c r="Y97" s="23">
        <f t="shared" si="4"/>
        <v>2.533388</v>
      </c>
    </row>
    <row r="98" spans="24:25" x14ac:dyDescent="0.25">
      <c r="X98" s="21">
        <f t="shared" si="5"/>
        <v>644</v>
      </c>
      <c r="Y98" s="23">
        <f t="shared" si="4"/>
        <v>2.542656</v>
      </c>
    </row>
    <row r="99" spans="24:25" x14ac:dyDescent="0.25">
      <c r="X99" s="21">
        <f t="shared" si="5"/>
        <v>651</v>
      </c>
      <c r="Y99" s="23">
        <f t="shared" si="4"/>
        <v>2.5519240000000001</v>
      </c>
    </row>
    <row r="100" spans="24:25" x14ac:dyDescent="0.25">
      <c r="X100" s="21">
        <f t="shared" si="5"/>
        <v>658</v>
      </c>
      <c r="Y100" s="23">
        <f t="shared" si="4"/>
        <v>2.5611920000000001</v>
      </c>
    </row>
    <row r="101" spans="24:25" x14ac:dyDescent="0.25">
      <c r="X101" s="21">
        <f t="shared" si="5"/>
        <v>665</v>
      </c>
      <c r="Y101" s="23">
        <f t="shared" si="4"/>
        <v>2.5704599999999997</v>
      </c>
    </row>
    <row r="102" spans="24:25" x14ac:dyDescent="0.25">
      <c r="X102" s="21">
        <f t="shared" si="5"/>
        <v>672</v>
      </c>
      <c r="Y102" s="23">
        <f t="shared" si="4"/>
        <v>2.5797280000000002</v>
      </c>
    </row>
    <row r="103" spans="24:25" x14ac:dyDescent="0.25">
      <c r="X103" s="21">
        <f t="shared" si="5"/>
        <v>679</v>
      </c>
      <c r="Y103" s="23">
        <f t="shared" si="4"/>
        <v>2.5889959999999999</v>
      </c>
    </row>
    <row r="104" spans="24:25" x14ac:dyDescent="0.25">
      <c r="X104" s="21">
        <f t="shared" si="5"/>
        <v>686</v>
      </c>
      <c r="Y104" s="23">
        <f t="shared" si="4"/>
        <v>2.5982639999999999</v>
      </c>
    </row>
    <row r="105" spans="24:25" x14ac:dyDescent="0.25">
      <c r="X105" s="21">
        <f t="shared" si="5"/>
        <v>693</v>
      </c>
      <c r="Y105" s="23">
        <f t="shared" si="4"/>
        <v>2.607532</v>
      </c>
    </row>
    <row r="106" spans="24:25" x14ac:dyDescent="0.25">
      <c r="X106" s="21">
        <f t="shared" si="5"/>
        <v>700</v>
      </c>
      <c r="Y106" s="23">
        <f t="shared" si="4"/>
        <v>2.6168</v>
      </c>
    </row>
    <row r="107" spans="24:25" x14ac:dyDescent="0.25">
      <c r="X107" s="21">
        <f t="shared" si="5"/>
        <v>707</v>
      </c>
      <c r="Y107" s="23">
        <f t="shared" si="4"/>
        <v>2.6260680000000001</v>
      </c>
    </row>
    <row r="108" spans="24:25" x14ac:dyDescent="0.25">
      <c r="X108" s="21">
        <f t="shared" si="5"/>
        <v>714</v>
      </c>
      <c r="Y108" s="23">
        <f t="shared" si="4"/>
        <v>2.6353360000000001</v>
      </c>
    </row>
    <row r="109" spans="24:25" x14ac:dyDescent="0.25">
      <c r="X109" s="21">
        <f t="shared" si="5"/>
        <v>721</v>
      </c>
      <c r="Y109" s="23">
        <f t="shared" si="4"/>
        <v>2.6446040000000002</v>
      </c>
    </row>
    <row r="110" spans="24:25" x14ac:dyDescent="0.25">
      <c r="X110" s="21">
        <f t="shared" si="5"/>
        <v>728</v>
      </c>
      <c r="Y110" s="23">
        <f t="shared" si="4"/>
        <v>2.6538719999999998</v>
      </c>
    </row>
    <row r="111" spans="24:25" x14ac:dyDescent="0.25">
      <c r="X111" s="21">
        <f t="shared" si="5"/>
        <v>735</v>
      </c>
      <c r="Y111" s="23">
        <f t="shared" si="4"/>
        <v>2.6631400000000003</v>
      </c>
    </row>
    <row r="112" spans="24:25" x14ac:dyDescent="0.25">
      <c r="X112" s="21">
        <f t="shared" si="5"/>
        <v>742</v>
      </c>
      <c r="Y112" s="23">
        <f t="shared" si="4"/>
        <v>2.6724079999999999</v>
      </c>
    </row>
    <row r="113" spans="24:25" x14ac:dyDescent="0.25">
      <c r="X113" s="21">
        <f t="shared" si="5"/>
        <v>749</v>
      </c>
      <c r="Y113" s="23">
        <f t="shared" si="4"/>
        <v>2.6816759999999999</v>
      </c>
    </row>
    <row r="114" spans="24:25" x14ac:dyDescent="0.25">
      <c r="X114" s="21">
        <f t="shared" si="5"/>
        <v>756</v>
      </c>
      <c r="Y114" s="23">
        <f t="shared" si="4"/>
        <v>2.690944</v>
      </c>
    </row>
    <row r="115" spans="24:25" x14ac:dyDescent="0.25">
      <c r="X115" s="21">
        <f t="shared" si="5"/>
        <v>763</v>
      </c>
      <c r="Y115" s="23">
        <f t="shared" si="4"/>
        <v>2.7002120000000001</v>
      </c>
    </row>
    <row r="116" spans="24:25" x14ac:dyDescent="0.25">
      <c r="X116" s="21">
        <f t="shared" si="5"/>
        <v>770</v>
      </c>
      <c r="Y116" s="23">
        <f t="shared" si="4"/>
        <v>2.7094800000000001</v>
      </c>
    </row>
    <row r="117" spans="24:25" x14ac:dyDescent="0.25">
      <c r="X117" s="21">
        <f t="shared" si="5"/>
        <v>777</v>
      </c>
      <c r="Y117" s="23">
        <f t="shared" si="4"/>
        <v>2.7187479999999997</v>
      </c>
    </row>
    <row r="118" spans="24:25" x14ac:dyDescent="0.25">
      <c r="X118" s="21">
        <f t="shared" si="5"/>
        <v>784</v>
      </c>
      <c r="Y118" s="23">
        <f t="shared" si="4"/>
        <v>2.7280160000000002</v>
      </c>
    </row>
    <row r="119" spans="24:25" x14ac:dyDescent="0.25">
      <c r="X119" s="21">
        <f t="shared" si="5"/>
        <v>791</v>
      </c>
      <c r="Y119" s="23">
        <f t="shared" si="4"/>
        <v>2.7372839999999998</v>
      </c>
    </row>
    <row r="120" spans="24:25" x14ac:dyDescent="0.25">
      <c r="X120" s="21">
        <f t="shared" si="5"/>
        <v>798</v>
      </c>
      <c r="Y120" s="23">
        <f t="shared" si="4"/>
        <v>2.7465520000000003</v>
      </c>
    </row>
    <row r="121" spans="24:25" x14ac:dyDescent="0.25">
      <c r="X121" s="21">
        <f t="shared" si="5"/>
        <v>805</v>
      </c>
      <c r="Y121" s="23">
        <f t="shared" si="4"/>
        <v>2.7558199999999999</v>
      </c>
    </row>
    <row r="122" spans="24:25" x14ac:dyDescent="0.25">
      <c r="X122" s="21">
        <f t="shared" si="5"/>
        <v>812</v>
      </c>
      <c r="Y122" s="23">
        <f t="shared" si="4"/>
        <v>2.765088</v>
      </c>
    </row>
    <row r="123" spans="24:25" x14ac:dyDescent="0.25">
      <c r="X123" s="21">
        <f t="shared" si="5"/>
        <v>819</v>
      </c>
      <c r="Y123" s="23">
        <f t="shared" si="4"/>
        <v>2.774356</v>
      </c>
    </row>
    <row r="124" spans="24:25" x14ac:dyDescent="0.25">
      <c r="X124" s="21">
        <f t="shared" si="5"/>
        <v>826</v>
      </c>
      <c r="Y124" s="23">
        <f t="shared" si="4"/>
        <v>2.7836240000000001</v>
      </c>
    </row>
    <row r="125" spans="24:25" x14ac:dyDescent="0.25">
      <c r="X125" s="21">
        <f t="shared" si="5"/>
        <v>833</v>
      </c>
      <c r="Y125" s="23">
        <f t="shared" si="4"/>
        <v>2.7928920000000002</v>
      </c>
    </row>
    <row r="126" spans="24:25" x14ac:dyDescent="0.25">
      <c r="X126" s="21">
        <f t="shared" si="5"/>
        <v>840</v>
      </c>
      <c r="Y126" s="23">
        <f t="shared" si="4"/>
        <v>2.8021599999999998</v>
      </c>
    </row>
    <row r="127" spans="24:25" x14ac:dyDescent="0.25">
      <c r="X127" s="21">
        <f t="shared" si="5"/>
        <v>847</v>
      </c>
      <c r="Y127" s="23">
        <f t="shared" si="4"/>
        <v>2.8114280000000003</v>
      </c>
    </row>
    <row r="128" spans="24:25" x14ac:dyDescent="0.25">
      <c r="X128" s="21">
        <f t="shared" si="5"/>
        <v>854</v>
      </c>
      <c r="Y128" s="23">
        <f t="shared" si="4"/>
        <v>2.8206959999999999</v>
      </c>
    </row>
    <row r="129" spans="24:25" x14ac:dyDescent="0.25">
      <c r="X129" s="21">
        <f t="shared" si="5"/>
        <v>861</v>
      </c>
      <c r="Y129" s="23">
        <f t="shared" si="4"/>
        <v>2.8299639999999999</v>
      </c>
    </row>
    <row r="130" spans="24:25" x14ac:dyDescent="0.25">
      <c r="X130" s="21">
        <f t="shared" si="5"/>
        <v>868</v>
      </c>
      <c r="Y130" s="23">
        <f t="shared" si="4"/>
        <v>2.839232</v>
      </c>
    </row>
    <row r="131" spans="24:25" x14ac:dyDescent="0.25">
      <c r="X131" s="21">
        <f t="shared" si="5"/>
        <v>875</v>
      </c>
      <c r="Y131" s="23">
        <f t="shared" si="4"/>
        <v>2.8485</v>
      </c>
    </row>
    <row r="132" spans="24:25" x14ac:dyDescent="0.25">
      <c r="X132" s="21">
        <f t="shared" si="5"/>
        <v>882</v>
      </c>
      <c r="Y132" s="23">
        <f t="shared" si="4"/>
        <v>2.8577680000000001</v>
      </c>
    </row>
    <row r="133" spans="24:25" x14ac:dyDescent="0.25">
      <c r="X133" s="21">
        <f t="shared" si="5"/>
        <v>889</v>
      </c>
      <c r="Y133" s="23">
        <f t="shared" si="4"/>
        <v>2.8670359999999997</v>
      </c>
    </row>
    <row r="134" spans="24:25" x14ac:dyDescent="0.25">
      <c r="X134" s="21">
        <f t="shared" si="5"/>
        <v>896</v>
      </c>
      <c r="Y134" s="23">
        <f t="shared" ref="Y134:Y197" si="6">IF($K$24&gt;0,IF(X134&lt;$K$21,$K$20*X134,IF(X134&lt;$K$24,($K$22*X134)+$K$23,($K$25*X134)+$K$26)),IF(X134&lt;$K$21,$K$20*X134,($K$22*X134)+$K$23))</f>
        <v>2.8763040000000002</v>
      </c>
    </row>
    <row r="135" spans="24:25" x14ac:dyDescent="0.25">
      <c r="X135" s="21">
        <f t="shared" ref="X135:X198" si="7">X134+$AC$5</f>
        <v>903</v>
      </c>
      <c r="Y135" s="23">
        <f t="shared" si="6"/>
        <v>2.8855719999999998</v>
      </c>
    </row>
    <row r="136" spans="24:25" x14ac:dyDescent="0.25">
      <c r="X136" s="21">
        <f t="shared" si="7"/>
        <v>910</v>
      </c>
      <c r="Y136" s="23">
        <f t="shared" si="6"/>
        <v>2.8948400000000003</v>
      </c>
    </row>
    <row r="137" spans="24:25" x14ac:dyDescent="0.25">
      <c r="X137" s="21">
        <f t="shared" si="7"/>
        <v>917</v>
      </c>
      <c r="Y137" s="23">
        <f t="shared" si="6"/>
        <v>2.9041079999999999</v>
      </c>
    </row>
    <row r="138" spans="24:25" x14ac:dyDescent="0.25">
      <c r="X138" s="21">
        <f t="shared" si="7"/>
        <v>924</v>
      </c>
      <c r="Y138" s="23">
        <f t="shared" si="6"/>
        <v>2.913376</v>
      </c>
    </row>
    <row r="139" spans="24:25" x14ac:dyDescent="0.25">
      <c r="X139" s="21">
        <f t="shared" si="7"/>
        <v>931</v>
      </c>
      <c r="Y139" s="23">
        <f t="shared" si="6"/>
        <v>2.922644</v>
      </c>
    </row>
    <row r="140" spans="24:25" x14ac:dyDescent="0.25">
      <c r="X140" s="21">
        <f t="shared" si="7"/>
        <v>938</v>
      </c>
      <c r="Y140" s="23">
        <f t="shared" si="6"/>
        <v>2.9319120000000001</v>
      </c>
    </row>
    <row r="141" spans="24:25" x14ac:dyDescent="0.25">
      <c r="X141" s="21">
        <f t="shared" si="7"/>
        <v>945</v>
      </c>
      <c r="Y141" s="23">
        <f t="shared" si="6"/>
        <v>2.9411800000000001</v>
      </c>
    </row>
    <row r="142" spans="24:25" x14ac:dyDescent="0.25">
      <c r="X142" s="21">
        <f t="shared" si="7"/>
        <v>952</v>
      </c>
      <c r="Y142" s="23">
        <f t="shared" si="6"/>
        <v>2.9504479999999997</v>
      </c>
    </row>
    <row r="143" spans="24:25" x14ac:dyDescent="0.25">
      <c r="X143" s="21">
        <f t="shared" si="7"/>
        <v>959</v>
      </c>
      <c r="Y143" s="23">
        <f t="shared" si="6"/>
        <v>2.9597160000000002</v>
      </c>
    </row>
    <row r="144" spans="24:25" x14ac:dyDescent="0.25">
      <c r="X144" s="21">
        <f t="shared" si="7"/>
        <v>966</v>
      </c>
      <c r="Y144" s="23">
        <f t="shared" si="6"/>
        <v>2.9689839999999998</v>
      </c>
    </row>
    <row r="145" spans="24:25" x14ac:dyDescent="0.25">
      <c r="X145" s="21">
        <f t="shared" si="7"/>
        <v>973</v>
      </c>
      <c r="Y145" s="23">
        <f t="shared" si="6"/>
        <v>2.9782520000000003</v>
      </c>
    </row>
    <row r="146" spans="24:25" x14ac:dyDescent="0.25">
      <c r="X146" s="21">
        <f t="shared" si="7"/>
        <v>980</v>
      </c>
      <c r="Y146" s="23">
        <f t="shared" si="6"/>
        <v>2.98752</v>
      </c>
    </row>
    <row r="147" spans="24:25" x14ac:dyDescent="0.25">
      <c r="X147" s="21">
        <f t="shared" si="7"/>
        <v>987</v>
      </c>
      <c r="Y147" s="23">
        <f t="shared" si="6"/>
        <v>2.996788</v>
      </c>
    </row>
    <row r="148" spans="24:25" x14ac:dyDescent="0.25">
      <c r="X148" s="21">
        <f t="shared" si="7"/>
        <v>994</v>
      </c>
      <c r="Y148" s="23">
        <f t="shared" si="6"/>
        <v>3.0060560000000001</v>
      </c>
    </row>
    <row r="149" spans="24:25" x14ac:dyDescent="0.25">
      <c r="X149" s="21">
        <f t="shared" si="7"/>
        <v>1001</v>
      </c>
      <c r="Y149" s="23">
        <f t="shared" si="6"/>
        <v>3.0153240000000001</v>
      </c>
    </row>
    <row r="150" spans="24:25" x14ac:dyDescent="0.25">
      <c r="X150" s="21">
        <f t="shared" si="7"/>
        <v>1008</v>
      </c>
      <c r="Y150" s="23">
        <f t="shared" si="6"/>
        <v>3.0245920000000002</v>
      </c>
    </row>
    <row r="151" spans="24:25" x14ac:dyDescent="0.25">
      <c r="X151" s="21">
        <f t="shared" si="7"/>
        <v>1015</v>
      </c>
      <c r="Y151" s="23">
        <f t="shared" si="6"/>
        <v>3.0338599999999998</v>
      </c>
    </row>
    <row r="152" spans="24:25" x14ac:dyDescent="0.25">
      <c r="X152" s="21">
        <f t="shared" si="7"/>
        <v>1022</v>
      </c>
      <c r="Y152" s="23">
        <f t="shared" si="6"/>
        <v>3.0431280000000003</v>
      </c>
    </row>
    <row r="153" spans="24:25" x14ac:dyDescent="0.25">
      <c r="X153" s="21">
        <f t="shared" si="7"/>
        <v>1029</v>
      </c>
      <c r="Y153" s="23">
        <f t="shared" si="6"/>
        <v>3.0523959999999999</v>
      </c>
    </row>
    <row r="154" spans="24:25" x14ac:dyDescent="0.25">
      <c r="X154" s="21">
        <f t="shared" si="7"/>
        <v>1036</v>
      </c>
      <c r="Y154" s="23">
        <f t="shared" si="6"/>
        <v>3.0616639999999999</v>
      </c>
    </row>
    <row r="155" spans="24:25" x14ac:dyDescent="0.25">
      <c r="X155" s="21">
        <f t="shared" si="7"/>
        <v>1043</v>
      </c>
      <c r="Y155" s="23">
        <f t="shared" si="6"/>
        <v>3.070932</v>
      </c>
    </row>
    <row r="156" spans="24:25" x14ac:dyDescent="0.25">
      <c r="X156" s="21">
        <f t="shared" si="7"/>
        <v>1050</v>
      </c>
      <c r="Y156" s="23">
        <f t="shared" si="6"/>
        <v>3.0802</v>
      </c>
    </row>
    <row r="157" spans="24:25" x14ac:dyDescent="0.25">
      <c r="X157" s="21">
        <f t="shared" si="7"/>
        <v>1057</v>
      </c>
      <c r="Y157" s="23">
        <f t="shared" si="6"/>
        <v>3.0894680000000001</v>
      </c>
    </row>
    <row r="158" spans="24:25" x14ac:dyDescent="0.25">
      <c r="X158" s="21">
        <f t="shared" si="7"/>
        <v>1064</v>
      </c>
      <c r="Y158" s="23">
        <f t="shared" si="6"/>
        <v>3.0987359999999997</v>
      </c>
    </row>
    <row r="159" spans="24:25" x14ac:dyDescent="0.25">
      <c r="X159" s="21">
        <f t="shared" si="7"/>
        <v>1071</v>
      </c>
      <c r="Y159" s="23">
        <f t="shared" si="6"/>
        <v>3.1080040000000002</v>
      </c>
    </row>
    <row r="160" spans="24:25" x14ac:dyDescent="0.25">
      <c r="X160" s="21">
        <f t="shared" si="7"/>
        <v>1078</v>
      </c>
      <c r="Y160" s="23">
        <f t="shared" si="6"/>
        <v>3.1172719999999998</v>
      </c>
    </row>
    <row r="161" spans="24:25" x14ac:dyDescent="0.25">
      <c r="X161" s="21">
        <f t="shared" si="7"/>
        <v>1085</v>
      </c>
      <c r="Y161" s="23">
        <f t="shared" si="6"/>
        <v>3.1265400000000003</v>
      </c>
    </row>
    <row r="162" spans="24:25" x14ac:dyDescent="0.25">
      <c r="X162" s="21">
        <f t="shared" si="7"/>
        <v>1092</v>
      </c>
      <c r="Y162" s="23">
        <f t="shared" si="6"/>
        <v>3.1358079999999999</v>
      </c>
    </row>
    <row r="163" spans="24:25" x14ac:dyDescent="0.25">
      <c r="X163" s="21">
        <f t="shared" si="7"/>
        <v>1099</v>
      </c>
      <c r="Y163" s="23">
        <f t="shared" si="6"/>
        <v>3.145076</v>
      </c>
    </row>
    <row r="164" spans="24:25" x14ac:dyDescent="0.25">
      <c r="X164" s="21">
        <f t="shared" si="7"/>
        <v>1106</v>
      </c>
      <c r="Y164" s="23">
        <f t="shared" si="6"/>
        <v>3.154344</v>
      </c>
    </row>
    <row r="165" spans="24:25" x14ac:dyDescent="0.25">
      <c r="X165" s="21">
        <f t="shared" si="7"/>
        <v>1113</v>
      </c>
      <c r="Y165" s="23">
        <f t="shared" si="6"/>
        <v>3.1636120000000001</v>
      </c>
    </row>
    <row r="166" spans="24:25" x14ac:dyDescent="0.25">
      <c r="X166" s="21">
        <f t="shared" si="7"/>
        <v>1120</v>
      </c>
      <c r="Y166" s="23">
        <f t="shared" si="6"/>
        <v>3.1728800000000001</v>
      </c>
    </row>
    <row r="167" spans="24:25" x14ac:dyDescent="0.25">
      <c r="X167" s="21">
        <f t="shared" si="7"/>
        <v>1127</v>
      </c>
      <c r="Y167" s="23">
        <f t="shared" si="6"/>
        <v>3.1821479999999998</v>
      </c>
    </row>
    <row r="168" spans="24:25" x14ac:dyDescent="0.25">
      <c r="X168" s="21">
        <f t="shared" si="7"/>
        <v>1134</v>
      </c>
      <c r="Y168" s="23">
        <f t="shared" si="6"/>
        <v>3.1914160000000003</v>
      </c>
    </row>
    <row r="169" spans="24:25" x14ac:dyDescent="0.25">
      <c r="X169" s="21">
        <f t="shared" si="7"/>
        <v>1141</v>
      </c>
      <c r="Y169" s="23">
        <f t="shared" si="6"/>
        <v>3.2006839999999999</v>
      </c>
    </row>
    <row r="170" spans="24:25" x14ac:dyDescent="0.25">
      <c r="X170" s="21">
        <f t="shared" si="7"/>
        <v>1148</v>
      </c>
      <c r="Y170" s="23">
        <f t="shared" si="6"/>
        <v>3.2099520000000004</v>
      </c>
    </row>
    <row r="171" spans="24:25" x14ac:dyDescent="0.25">
      <c r="X171" s="21">
        <f t="shared" si="7"/>
        <v>1155</v>
      </c>
      <c r="Y171" s="23">
        <f t="shared" si="6"/>
        <v>3.21922</v>
      </c>
    </row>
    <row r="172" spans="24:25" x14ac:dyDescent="0.25">
      <c r="X172" s="21">
        <f t="shared" si="7"/>
        <v>1162</v>
      </c>
      <c r="Y172" s="23">
        <f t="shared" si="6"/>
        <v>3.228488</v>
      </c>
    </row>
    <row r="173" spans="24:25" x14ac:dyDescent="0.25">
      <c r="X173" s="21">
        <f t="shared" si="7"/>
        <v>1169</v>
      </c>
      <c r="Y173" s="23">
        <f t="shared" si="6"/>
        <v>3.2377560000000001</v>
      </c>
    </row>
    <row r="174" spans="24:25" x14ac:dyDescent="0.25">
      <c r="X174" s="21">
        <f t="shared" si="7"/>
        <v>1176</v>
      </c>
      <c r="Y174" s="23">
        <f t="shared" si="6"/>
        <v>3.2470240000000001</v>
      </c>
    </row>
    <row r="175" spans="24:25" x14ac:dyDescent="0.25">
      <c r="X175" s="21">
        <f t="shared" si="7"/>
        <v>1183</v>
      </c>
      <c r="Y175" s="23">
        <f t="shared" si="6"/>
        <v>3.2562920000000002</v>
      </c>
    </row>
    <row r="176" spans="24:25" x14ac:dyDescent="0.25">
      <c r="X176" s="21">
        <f t="shared" si="7"/>
        <v>1190</v>
      </c>
      <c r="Y176" s="23">
        <f t="shared" si="6"/>
        <v>3.2655599999999998</v>
      </c>
    </row>
    <row r="177" spans="24:25" x14ac:dyDescent="0.25">
      <c r="X177" s="21">
        <f t="shared" si="7"/>
        <v>1197</v>
      </c>
      <c r="Y177" s="23">
        <f t="shared" si="6"/>
        <v>3.2748280000000003</v>
      </c>
    </row>
    <row r="178" spans="24:25" x14ac:dyDescent="0.25">
      <c r="X178" s="21">
        <f t="shared" si="7"/>
        <v>1204</v>
      </c>
      <c r="Y178" s="23">
        <f t="shared" si="6"/>
        <v>3.2840959999999999</v>
      </c>
    </row>
    <row r="179" spans="24:25" x14ac:dyDescent="0.25">
      <c r="X179" s="21">
        <f t="shared" si="7"/>
        <v>1211</v>
      </c>
      <c r="Y179" s="23">
        <f t="shared" si="6"/>
        <v>3.293364</v>
      </c>
    </row>
    <row r="180" spans="24:25" x14ac:dyDescent="0.25">
      <c r="X180" s="21">
        <f t="shared" si="7"/>
        <v>1218</v>
      </c>
      <c r="Y180" s="23">
        <f t="shared" si="6"/>
        <v>3.302632</v>
      </c>
    </row>
    <row r="181" spans="24:25" x14ac:dyDescent="0.25">
      <c r="X181" s="21">
        <f t="shared" si="7"/>
        <v>1225</v>
      </c>
      <c r="Y181" s="23">
        <f t="shared" si="6"/>
        <v>3.3119000000000001</v>
      </c>
    </row>
    <row r="182" spans="24:25" x14ac:dyDescent="0.25">
      <c r="X182" s="21">
        <f t="shared" si="7"/>
        <v>1232</v>
      </c>
      <c r="Y182" s="23">
        <f t="shared" si="6"/>
        <v>3.3211680000000001</v>
      </c>
    </row>
    <row r="183" spans="24:25" x14ac:dyDescent="0.25">
      <c r="X183" s="21">
        <f t="shared" si="7"/>
        <v>1239</v>
      </c>
      <c r="Y183" s="23">
        <f t="shared" si="6"/>
        <v>3.3304359999999997</v>
      </c>
    </row>
    <row r="184" spans="24:25" x14ac:dyDescent="0.25">
      <c r="X184" s="21">
        <f t="shared" si="7"/>
        <v>1246</v>
      </c>
      <c r="Y184" s="23">
        <f t="shared" si="6"/>
        <v>3.3397040000000002</v>
      </c>
    </row>
    <row r="185" spans="24:25" x14ac:dyDescent="0.25">
      <c r="X185" s="21">
        <f t="shared" si="7"/>
        <v>1253</v>
      </c>
      <c r="Y185" s="23">
        <f t="shared" si="6"/>
        <v>3.3489719999999998</v>
      </c>
    </row>
    <row r="186" spans="24:25" x14ac:dyDescent="0.25">
      <c r="X186" s="21">
        <f t="shared" si="7"/>
        <v>1260</v>
      </c>
      <c r="Y186" s="23">
        <f t="shared" si="6"/>
        <v>3.3582400000000003</v>
      </c>
    </row>
    <row r="187" spans="24:25" x14ac:dyDescent="0.25">
      <c r="X187" s="21">
        <f t="shared" si="7"/>
        <v>1267</v>
      </c>
      <c r="Y187" s="23">
        <f t="shared" si="6"/>
        <v>3.3675079999999999</v>
      </c>
    </row>
    <row r="188" spans="24:25" x14ac:dyDescent="0.25">
      <c r="X188" s="21">
        <f t="shared" si="7"/>
        <v>1274</v>
      </c>
      <c r="Y188" s="23">
        <f t="shared" si="6"/>
        <v>3.376776</v>
      </c>
    </row>
    <row r="189" spans="24:25" x14ac:dyDescent="0.25">
      <c r="X189" s="21">
        <f t="shared" si="7"/>
        <v>1281</v>
      </c>
      <c r="Y189" s="23">
        <f t="shared" si="6"/>
        <v>3.3860440000000001</v>
      </c>
    </row>
    <row r="190" spans="24:25" x14ac:dyDescent="0.25">
      <c r="X190" s="21">
        <f t="shared" si="7"/>
        <v>1288</v>
      </c>
      <c r="Y190" s="23">
        <f t="shared" si="6"/>
        <v>3.3953120000000001</v>
      </c>
    </row>
    <row r="191" spans="24:25" x14ac:dyDescent="0.25">
      <c r="X191" s="21">
        <f t="shared" si="7"/>
        <v>1295</v>
      </c>
      <c r="Y191" s="23">
        <f t="shared" si="6"/>
        <v>3.4045800000000002</v>
      </c>
    </row>
    <row r="192" spans="24:25" x14ac:dyDescent="0.25">
      <c r="X192" s="21">
        <f t="shared" si="7"/>
        <v>1302</v>
      </c>
      <c r="Y192" s="23">
        <f t="shared" si="6"/>
        <v>3.4138479999999998</v>
      </c>
    </row>
    <row r="193" spans="24:25" x14ac:dyDescent="0.25">
      <c r="X193" s="21">
        <f t="shared" si="7"/>
        <v>1309</v>
      </c>
      <c r="Y193" s="23">
        <f t="shared" si="6"/>
        <v>3.4231160000000003</v>
      </c>
    </row>
    <row r="194" spans="24:25" x14ac:dyDescent="0.25">
      <c r="X194" s="21">
        <f t="shared" si="7"/>
        <v>1316</v>
      </c>
      <c r="Y194" s="23">
        <f t="shared" si="6"/>
        <v>3.4323839999999999</v>
      </c>
    </row>
    <row r="195" spans="24:25" x14ac:dyDescent="0.25">
      <c r="X195" s="21">
        <f t="shared" si="7"/>
        <v>1323</v>
      </c>
      <c r="Y195" s="23">
        <f t="shared" si="6"/>
        <v>3.4416520000000004</v>
      </c>
    </row>
    <row r="196" spans="24:25" x14ac:dyDescent="0.25">
      <c r="X196" s="21">
        <f t="shared" si="7"/>
        <v>1330</v>
      </c>
      <c r="Y196" s="23">
        <f t="shared" si="6"/>
        <v>3.45092</v>
      </c>
    </row>
    <row r="197" spans="24:25" x14ac:dyDescent="0.25">
      <c r="X197" s="21">
        <f t="shared" si="7"/>
        <v>1337</v>
      </c>
      <c r="Y197" s="23">
        <f t="shared" si="6"/>
        <v>3.460188</v>
      </c>
    </row>
    <row r="198" spans="24:25" x14ac:dyDescent="0.25">
      <c r="X198" s="21">
        <f t="shared" si="7"/>
        <v>1344</v>
      </c>
      <c r="Y198" s="23">
        <f t="shared" ref="Y198:Y261" si="8">IF($K$24&gt;0,IF(X198&lt;$K$21,$K$20*X198,IF(X198&lt;$K$24,($K$22*X198)+$K$23,($K$25*X198)+$K$26)),IF(X198&lt;$K$21,$K$20*X198,($K$22*X198)+$K$23))</f>
        <v>3.4694560000000001</v>
      </c>
    </row>
    <row r="199" spans="24:25" x14ac:dyDescent="0.25">
      <c r="X199" s="21">
        <f t="shared" ref="X199:X262" si="9">X198+$AC$5</f>
        <v>1351</v>
      </c>
      <c r="Y199" s="23">
        <f t="shared" si="8"/>
        <v>3.4787240000000001</v>
      </c>
    </row>
    <row r="200" spans="24:25" x14ac:dyDescent="0.25">
      <c r="X200" s="21">
        <f t="shared" si="9"/>
        <v>1358</v>
      </c>
      <c r="Y200" s="23">
        <f t="shared" si="8"/>
        <v>3.4879920000000002</v>
      </c>
    </row>
    <row r="201" spans="24:25" x14ac:dyDescent="0.25">
      <c r="X201" s="21">
        <f t="shared" si="9"/>
        <v>1365</v>
      </c>
      <c r="Y201" s="23">
        <f t="shared" si="8"/>
        <v>3.4972599999999998</v>
      </c>
    </row>
    <row r="202" spans="24:25" x14ac:dyDescent="0.25">
      <c r="X202" s="21">
        <f t="shared" si="9"/>
        <v>1372</v>
      </c>
      <c r="Y202" s="23">
        <f t="shared" si="8"/>
        <v>3.5065280000000003</v>
      </c>
    </row>
    <row r="203" spans="24:25" x14ac:dyDescent="0.25">
      <c r="X203" s="21">
        <f t="shared" si="9"/>
        <v>1379</v>
      </c>
      <c r="Y203" s="23">
        <f t="shared" si="8"/>
        <v>3.5157959999999999</v>
      </c>
    </row>
    <row r="204" spans="24:25" x14ac:dyDescent="0.25">
      <c r="X204" s="21">
        <f t="shared" si="9"/>
        <v>1386</v>
      </c>
      <c r="Y204" s="23">
        <f t="shared" si="8"/>
        <v>3.525064</v>
      </c>
    </row>
    <row r="205" spans="24:25" x14ac:dyDescent="0.25">
      <c r="X205" s="21">
        <f t="shared" si="9"/>
        <v>1393</v>
      </c>
      <c r="Y205" s="23">
        <f t="shared" si="8"/>
        <v>3.534332</v>
      </c>
    </row>
    <row r="206" spans="24:25" x14ac:dyDescent="0.25">
      <c r="X206" s="21">
        <f t="shared" si="9"/>
        <v>1400</v>
      </c>
      <c r="Y206" s="23">
        <f t="shared" si="8"/>
        <v>3.5436000000000001</v>
      </c>
    </row>
    <row r="207" spans="24:25" x14ac:dyDescent="0.25">
      <c r="X207" s="21">
        <f t="shared" si="9"/>
        <v>1407</v>
      </c>
      <c r="Y207" s="23">
        <f t="shared" si="8"/>
        <v>3.5528680000000001</v>
      </c>
    </row>
    <row r="208" spans="24:25" x14ac:dyDescent="0.25">
      <c r="X208" s="21">
        <f t="shared" si="9"/>
        <v>1414</v>
      </c>
      <c r="Y208" s="23">
        <f t="shared" si="8"/>
        <v>3.5621359999999997</v>
      </c>
    </row>
    <row r="209" spans="24:25" x14ac:dyDescent="0.25">
      <c r="X209" s="21">
        <f t="shared" si="9"/>
        <v>1421</v>
      </c>
      <c r="Y209" s="23">
        <f t="shared" si="8"/>
        <v>3.5714040000000002</v>
      </c>
    </row>
    <row r="210" spans="24:25" x14ac:dyDescent="0.25">
      <c r="X210" s="21">
        <f t="shared" si="9"/>
        <v>1428</v>
      </c>
      <c r="Y210" s="23">
        <f t="shared" si="8"/>
        <v>3.5806719999999999</v>
      </c>
    </row>
    <row r="211" spans="24:25" x14ac:dyDescent="0.25">
      <c r="X211" s="21">
        <f t="shared" si="9"/>
        <v>1435</v>
      </c>
      <c r="Y211" s="23">
        <f t="shared" si="8"/>
        <v>3.5899400000000004</v>
      </c>
    </row>
    <row r="212" spans="24:25" x14ac:dyDescent="0.25">
      <c r="X212" s="21">
        <f t="shared" si="9"/>
        <v>1442</v>
      </c>
      <c r="Y212" s="23">
        <f t="shared" si="8"/>
        <v>3.599208</v>
      </c>
    </row>
    <row r="213" spans="24:25" x14ac:dyDescent="0.25">
      <c r="X213" s="21">
        <f t="shared" si="9"/>
        <v>1449</v>
      </c>
      <c r="Y213" s="23">
        <f t="shared" si="8"/>
        <v>3.608476</v>
      </c>
    </row>
    <row r="214" spans="24:25" x14ac:dyDescent="0.25">
      <c r="X214" s="21">
        <f t="shared" si="9"/>
        <v>1456</v>
      </c>
      <c r="Y214" s="23">
        <f t="shared" si="8"/>
        <v>3.6177440000000001</v>
      </c>
    </row>
    <row r="215" spans="24:25" x14ac:dyDescent="0.25">
      <c r="X215" s="21">
        <f t="shared" si="9"/>
        <v>1463</v>
      </c>
      <c r="Y215" s="23">
        <f t="shared" si="8"/>
        <v>3.6270120000000001</v>
      </c>
    </row>
    <row r="216" spans="24:25" x14ac:dyDescent="0.25">
      <c r="X216" s="21">
        <f t="shared" si="9"/>
        <v>1470</v>
      </c>
      <c r="Y216" s="23">
        <f t="shared" si="8"/>
        <v>3.6362800000000002</v>
      </c>
    </row>
    <row r="217" spans="24:25" x14ac:dyDescent="0.25">
      <c r="X217" s="21">
        <f t="shared" si="9"/>
        <v>1477</v>
      </c>
      <c r="Y217" s="23">
        <f t="shared" si="8"/>
        <v>3.6455479999999998</v>
      </c>
    </row>
    <row r="218" spans="24:25" x14ac:dyDescent="0.25">
      <c r="X218" s="21">
        <f t="shared" si="9"/>
        <v>1484</v>
      </c>
      <c r="Y218" s="23">
        <f t="shared" si="8"/>
        <v>3.6548160000000003</v>
      </c>
    </row>
    <row r="219" spans="24:25" x14ac:dyDescent="0.25">
      <c r="X219" s="21">
        <f t="shared" si="9"/>
        <v>1491</v>
      </c>
      <c r="Y219" s="23">
        <f t="shared" si="8"/>
        <v>3.6640839999999999</v>
      </c>
    </row>
    <row r="220" spans="24:25" x14ac:dyDescent="0.25">
      <c r="X220" s="21">
        <f t="shared" si="9"/>
        <v>1498</v>
      </c>
      <c r="Y220" s="23">
        <f t="shared" si="8"/>
        <v>3.6733520000000004</v>
      </c>
    </row>
    <row r="221" spans="24:25" x14ac:dyDescent="0.25">
      <c r="X221" s="21">
        <f t="shared" si="9"/>
        <v>1505</v>
      </c>
      <c r="Y221" s="23">
        <f t="shared" si="8"/>
        <v>3.68262</v>
      </c>
    </row>
    <row r="222" spans="24:25" x14ac:dyDescent="0.25">
      <c r="X222" s="21">
        <f t="shared" si="9"/>
        <v>1512</v>
      </c>
      <c r="Y222" s="23">
        <f t="shared" si="8"/>
        <v>3.6918880000000001</v>
      </c>
    </row>
    <row r="223" spans="24:25" x14ac:dyDescent="0.25">
      <c r="X223" s="21">
        <f t="shared" si="9"/>
        <v>1519</v>
      </c>
      <c r="Y223" s="23">
        <f t="shared" si="8"/>
        <v>3.7011560000000001</v>
      </c>
    </row>
    <row r="224" spans="24:25" x14ac:dyDescent="0.25">
      <c r="X224" s="21">
        <f t="shared" si="9"/>
        <v>1526</v>
      </c>
      <c r="Y224" s="23">
        <f t="shared" si="8"/>
        <v>3.7104240000000002</v>
      </c>
    </row>
    <row r="225" spans="24:25" x14ac:dyDescent="0.25">
      <c r="X225" s="21">
        <f t="shared" si="9"/>
        <v>1533</v>
      </c>
      <c r="Y225" s="23">
        <f t="shared" si="8"/>
        <v>3.7196920000000002</v>
      </c>
    </row>
    <row r="226" spans="24:25" x14ac:dyDescent="0.25">
      <c r="X226" s="21">
        <f t="shared" si="9"/>
        <v>1540</v>
      </c>
      <c r="Y226" s="23">
        <f t="shared" si="8"/>
        <v>3.7289600000000003</v>
      </c>
    </row>
    <row r="227" spans="24:25" x14ac:dyDescent="0.25">
      <c r="X227" s="21">
        <f t="shared" si="9"/>
        <v>1547</v>
      </c>
      <c r="Y227" s="23">
        <f t="shared" si="8"/>
        <v>3.7382279999999999</v>
      </c>
    </row>
    <row r="228" spans="24:25" x14ac:dyDescent="0.25">
      <c r="X228" s="21">
        <f t="shared" si="9"/>
        <v>1554</v>
      </c>
      <c r="Y228" s="23">
        <f t="shared" si="8"/>
        <v>3.7474959999999999</v>
      </c>
    </row>
    <row r="229" spans="24:25" x14ac:dyDescent="0.25">
      <c r="X229" s="21">
        <f t="shared" si="9"/>
        <v>1561</v>
      </c>
      <c r="Y229" s="23">
        <f t="shared" si="8"/>
        <v>3.756764</v>
      </c>
    </row>
    <row r="230" spans="24:25" x14ac:dyDescent="0.25">
      <c r="X230" s="21">
        <f t="shared" si="9"/>
        <v>1568</v>
      </c>
      <c r="Y230" s="23">
        <f t="shared" si="8"/>
        <v>3.766032</v>
      </c>
    </row>
    <row r="231" spans="24:25" x14ac:dyDescent="0.25">
      <c r="X231" s="21">
        <f t="shared" si="9"/>
        <v>1575</v>
      </c>
      <c r="Y231" s="23">
        <f t="shared" si="8"/>
        <v>3.7753000000000001</v>
      </c>
    </row>
    <row r="232" spans="24:25" x14ac:dyDescent="0.25">
      <c r="X232" s="21">
        <f t="shared" si="9"/>
        <v>1582</v>
      </c>
      <c r="Y232" s="23">
        <f t="shared" si="8"/>
        <v>3.7845680000000002</v>
      </c>
    </row>
    <row r="233" spans="24:25" x14ac:dyDescent="0.25">
      <c r="X233" s="21">
        <f t="shared" si="9"/>
        <v>1589</v>
      </c>
      <c r="Y233" s="23">
        <f t="shared" si="8"/>
        <v>3.7938360000000002</v>
      </c>
    </row>
    <row r="234" spans="24:25" x14ac:dyDescent="0.25">
      <c r="X234" s="21">
        <f t="shared" si="9"/>
        <v>1596</v>
      </c>
      <c r="Y234" s="23">
        <f t="shared" si="8"/>
        <v>3.8031040000000003</v>
      </c>
    </row>
    <row r="235" spans="24:25" x14ac:dyDescent="0.25">
      <c r="X235" s="21">
        <f t="shared" si="9"/>
        <v>1603</v>
      </c>
      <c r="Y235" s="23">
        <f t="shared" si="8"/>
        <v>3.8123719999999999</v>
      </c>
    </row>
    <row r="236" spans="24:25" x14ac:dyDescent="0.25">
      <c r="X236" s="21">
        <f t="shared" si="9"/>
        <v>1610</v>
      </c>
      <c r="Y236" s="23">
        <f t="shared" si="8"/>
        <v>3.8216399999999999</v>
      </c>
    </row>
    <row r="237" spans="24:25" x14ac:dyDescent="0.25">
      <c r="X237" s="21">
        <f t="shared" si="9"/>
        <v>1617</v>
      </c>
      <c r="Y237" s="23">
        <f t="shared" si="8"/>
        <v>3.830908</v>
      </c>
    </row>
    <row r="238" spans="24:25" x14ac:dyDescent="0.25">
      <c r="X238" s="21">
        <f t="shared" si="9"/>
        <v>1624</v>
      </c>
      <c r="Y238" s="23">
        <f t="shared" si="8"/>
        <v>3.840176</v>
      </c>
    </row>
    <row r="239" spans="24:25" x14ac:dyDescent="0.25">
      <c r="X239" s="21">
        <f t="shared" si="9"/>
        <v>1631</v>
      </c>
      <c r="Y239" s="23">
        <f t="shared" si="8"/>
        <v>3.8494440000000001</v>
      </c>
    </row>
    <row r="240" spans="24:25" x14ac:dyDescent="0.25">
      <c r="X240" s="21">
        <f t="shared" si="9"/>
        <v>1638</v>
      </c>
      <c r="Y240" s="23">
        <f t="shared" si="8"/>
        <v>3.8587120000000001</v>
      </c>
    </row>
    <row r="241" spans="24:25" x14ac:dyDescent="0.25">
      <c r="X241" s="21">
        <f t="shared" si="9"/>
        <v>1645</v>
      </c>
      <c r="Y241" s="23">
        <f t="shared" si="8"/>
        <v>3.8679800000000002</v>
      </c>
    </row>
    <row r="242" spans="24:25" x14ac:dyDescent="0.25">
      <c r="X242" s="21">
        <f t="shared" si="9"/>
        <v>1652</v>
      </c>
      <c r="Y242" s="23">
        <f t="shared" si="8"/>
        <v>3.8772480000000002</v>
      </c>
    </row>
    <row r="243" spans="24:25" x14ac:dyDescent="0.25">
      <c r="X243" s="21">
        <f t="shared" si="9"/>
        <v>1659</v>
      </c>
      <c r="Y243" s="23">
        <f t="shared" si="8"/>
        <v>3.8865160000000003</v>
      </c>
    </row>
    <row r="244" spans="24:25" x14ac:dyDescent="0.25">
      <c r="X244" s="21">
        <f t="shared" si="9"/>
        <v>1666</v>
      </c>
      <c r="Y244" s="23">
        <f t="shared" si="8"/>
        <v>3.8957839999999999</v>
      </c>
    </row>
    <row r="245" spans="24:25" x14ac:dyDescent="0.25">
      <c r="X245" s="21">
        <f t="shared" si="9"/>
        <v>1673</v>
      </c>
      <c r="Y245" s="23">
        <f t="shared" si="8"/>
        <v>3.905052</v>
      </c>
    </row>
    <row r="246" spans="24:25" x14ac:dyDescent="0.25">
      <c r="X246" s="21">
        <f t="shared" si="9"/>
        <v>1680</v>
      </c>
      <c r="Y246" s="23">
        <f t="shared" si="8"/>
        <v>3.91432</v>
      </c>
    </row>
    <row r="247" spans="24:25" x14ac:dyDescent="0.25">
      <c r="X247" s="21">
        <f t="shared" si="9"/>
        <v>1687</v>
      </c>
      <c r="Y247" s="23">
        <f t="shared" si="8"/>
        <v>3.9235880000000001</v>
      </c>
    </row>
    <row r="248" spans="24:25" x14ac:dyDescent="0.25">
      <c r="X248" s="21">
        <f t="shared" si="9"/>
        <v>1694</v>
      </c>
      <c r="Y248" s="23">
        <f t="shared" si="8"/>
        <v>3.9328560000000001</v>
      </c>
    </row>
    <row r="249" spans="24:25" x14ac:dyDescent="0.25">
      <c r="X249" s="21">
        <f t="shared" si="9"/>
        <v>1701</v>
      </c>
      <c r="Y249" s="23">
        <f t="shared" si="8"/>
        <v>3.9421240000000002</v>
      </c>
    </row>
    <row r="250" spans="24:25" x14ac:dyDescent="0.25">
      <c r="X250" s="21">
        <f t="shared" si="9"/>
        <v>1708</v>
      </c>
      <c r="Y250" s="23">
        <f t="shared" si="8"/>
        <v>3.9513920000000002</v>
      </c>
    </row>
    <row r="251" spans="24:25" x14ac:dyDescent="0.25">
      <c r="X251" s="21">
        <f t="shared" si="9"/>
        <v>1715</v>
      </c>
      <c r="Y251" s="23">
        <f t="shared" si="8"/>
        <v>3.9606600000000003</v>
      </c>
    </row>
    <row r="252" spans="24:25" x14ac:dyDescent="0.25">
      <c r="X252" s="21">
        <f t="shared" si="9"/>
        <v>1722</v>
      </c>
      <c r="Y252" s="23">
        <f t="shared" si="8"/>
        <v>3.9699279999999999</v>
      </c>
    </row>
    <row r="253" spans="24:25" x14ac:dyDescent="0.25">
      <c r="X253" s="21">
        <f t="shared" si="9"/>
        <v>1729</v>
      </c>
      <c r="Y253" s="23">
        <f t="shared" si="8"/>
        <v>3.979196</v>
      </c>
    </row>
    <row r="254" spans="24:25" x14ac:dyDescent="0.25">
      <c r="X254" s="21">
        <f t="shared" si="9"/>
        <v>1736</v>
      </c>
      <c r="Y254" s="23">
        <f t="shared" si="8"/>
        <v>3.988464</v>
      </c>
    </row>
    <row r="255" spans="24:25" x14ac:dyDescent="0.25">
      <c r="X255" s="21">
        <f t="shared" si="9"/>
        <v>1743</v>
      </c>
      <c r="Y255" s="23">
        <f t="shared" si="8"/>
        <v>3.9977320000000001</v>
      </c>
    </row>
    <row r="256" spans="24:25" x14ac:dyDescent="0.25">
      <c r="X256" s="21">
        <f t="shared" si="9"/>
        <v>1750</v>
      </c>
      <c r="Y256" s="23">
        <f t="shared" si="8"/>
        <v>4.0069999999999997</v>
      </c>
    </row>
    <row r="257" spans="24:25" x14ac:dyDescent="0.25">
      <c r="X257" s="21">
        <f t="shared" si="9"/>
        <v>1757</v>
      </c>
      <c r="Y257" s="23">
        <f t="shared" si="8"/>
        <v>4.0162680000000002</v>
      </c>
    </row>
    <row r="258" spans="24:25" x14ac:dyDescent="0.25">
      <c r="X258" s="21">
        <f t="shared" si="9"/>
        <v>1764</v>
      </c>
      <c r="Y258" s="23">
        <f t="shared" si="8"/>
        <v>4.0255360000000007</v>
      </c>
    </row>
    <row r="259" spans="24:25" x14ac:dyDescent="0.25">
      <c r="X259" s="21">
        <f t="shared" si="9"/>
        <v>1771</v>
      </c>
      <c r="Y259" s="23">
        <f t="shared" si="8"/>
        <v>4.0348040000000003</v>
      </c>
    </row>
    <row r="260" spans="24:25" x14ac:dyDescent="0.25">
      <c r="X260" s="21">
        <f t="shared" si="9"/>
        <v>1778</v>
      </c>
      <c r="Y260" s="23">
        <f t="shared" si="8"/>
        <v>4.0440719999999999</v>
      </c>
    </row>
    <row r="261" spans="24:25" x14ac:dyDescent="0.25">
      <c r="X261" s="21">
        <f t="shared" si="9"/>
        <v>1785</v>
      </c>
      <c r="Y261" s="23">
        <f t="shared" si="8"/>
        <v>4.0533400000000004</v>
      </c>
    </row>
    <row r="262" spans="24:25" x14ac:dyDescent="0.25">
      <c r="X262" s="21">
        <f t="shared" si="9"/>
        <v>1792</v>
      </c>
      <c r="Y262" s="23">
        <f t="shared" ref="Y262:Y325" si="10">IF($K$24&gt;0,IF(X262&lt;$K$21,$K$20*X262,IF(X262&lt;$K$24,($K$22*X262)+$K$23,($K$25*X262)+$K$26)),IF(X262&lt;$K$21,$K$20*X262,($K$22*X262)+$K$23))</f>
        <v>4.062608</v>
      </c>
    </row>
    <row r="263" spans="24:25" x14ac:dyDescent="0.25">
      <c r="X263" s="21">
        <f t="shared" ref="X263:X326" si="11">X262+$AC$5</f>
        <v>1799</v>
      </c>
      <c r="Y263" s="23">
        <f t="shared" si="10"/>
        <v>4.0718759999999996</v>
      </c>
    </row>
    <row r="264" spans="24:25" x14ac:dyDescent="0.25">
      <c r="X264" s="21">
        <f t="shared" si="11"/>
        <v>1806</v>
      </c>
      <c r="Y264" s="23">
        <f t="shared" si="10"/>
        <v>4.0811440000000001</v>
      </c>
    </row>
    <row r="265" spans="24:25" x14ac:dyDescent="0.25">
      <c r="X265" s="21">
        <f t="shared" si="11"/>
        <v>1813</v>
      </c>
      <c r="Y265" s="23">
        <f t="shared" si="10"/>
        <v>4.0904120000000006</v>
      </c>
    </row>
    <row r="266" spans="24:25" x14ac:dyDescent="0.25">
      <c r="X266" s="21">
        <f t="shared" si="11"/>
        <v>1820</v>
      </c>
      <c r="Y266" s="23">
        <f t="shared" si="10"/>
        <v>4.0996800000000002</v>
      </c>
    </row>
    <row r="267" spans="24:25" x14ac:dyDescent="0.25">
      <c r="X267" s="21">
        <f t="shared" si="11"/>
        <v>1827</v>
      </c>
      <c r="Y267" s="23">
        <f t="shared" si="10"/>
        <v>4.1089479999999998</v>
      </c>
    </row>
    <row r="268" spans="24:25" x14ac:dyDescent="0.25">
      <c r="X268" s="21">
        <f t="shared" si="11"/>
        <v>1834</v>
      </c>
      <c r="Y268" s="23">
        <f t="shared" si="10"/>
        <v>4.1182160000000003</v>
      </c>
    </row>
    <row r="269" spans="24:25" x14ac:dyDescent="0.25">
      <c r="X269" s="21">
        <f t="shared" si="11"/>
        <v>1841</v>
      </c>
      <c r="Y269" s="23">
        <f t="shared" si="10"/>
        <v>4.1274839999999999</v>
      </c>
    </row>
    <row r="270" spans="24:25" x14ac:dyDescent="0.25">
      <c r="X270" s="21">
        <f t="shared" si="11"/>
        <v>1848</v>
      </c>
      <c r="Y270" s="23">
        <f t="shared" si="10"/>
        <v>4.1367519999999995</v>
      </c>
    </row>
    <row r="271" spans="24:25" x14ac:dyDescent="0.25">
      <c r="X271" s="21">
        <f t="shared" si="11"/>
        <v>1855</v>
      </c>
      <c r="Y271" s="23">
        <f t="shared" si="10"/>
        <v>4.14602</v>
      </c>
    </row>
    <row r="272" spans="24:25" x14ac:dyDescent="0.25">
      <c r="X272" s="21">
        <f t="shared" si="11"/>
        <v>1862</v>
      </c>
      <c r="Y272" s="23">
        <f t="shared" si="10"/>
        <v>4.1552880000000005</v>
      </c>
    </row>
    <row r="273" spans="24:25" x14ac:dyDescent="0.25">
      <c r="X273" s="21">
        <f t="shared" si="11"/>
        <v>1869</v>
      </c>
      <c r="Y273" s="23">
        <f t="shared" si="10"/>
        <v>4.1645560000000001</v>
      </c>
    </row>
    <row r="274" spans="24:25" x14ac:dyDescent="0.25">
      <c r="X274" s="21">
        <f t="shared" si="11"/>
        <v>1876</v>
      </c>
      <c r="Y274" s="23">
        <f t="shared" si="10"/>
        <v>4.1738239999999998</v>
      </c>
    </row>
    <row r="275" spans="24:25" x14ac:dyDescent="0.25">
      <c r="X275" s="21">
        <f t="shared" si="11"/>
        <v>1883</v>
      </c>
      <c r="Y275" s="23">
        <f t="shared" si="10"/>
        <v>4.1830920000000003</v>
      </c>
    </row>
    <row r="276" spans="24:25" x14ac:dyDescent="0.25">
      <c r="X276" s="21">
        <f t="shared" si="11"/>
        <v>1890</v>
      </c>
      <c r="Y276" s="23">
        <f t="shared" si="10"/>
        <v>4.1923600000000008</v>
      </c>
    </row>
    <row r="277" spans="24:25" x14ac:dyDescent="0.25">
      <c r="X277" s="21">
        <f t="shared" si="11"/>
        <v>1897</v>
      </c>
      <c r="Y277" s="23">
        <f t="shared" si="10"/>
        <v>4.2016279999999995</v>
      </c>
    </row>
    <row r="278" spans="24:25" x14ac:dyDescent="0.25">
      <c r="X278" s="21">
        <f t="shared" si="11"/>
        <v>1904</v>
      </c>
      <c r="Y278" s="23">
        <f t="shared" si="10"/>
        <v>4.210896</v>
      </c>
    </row>
    <row r="279" spans="24:25" x14ac:dyDescent="0.25">
      <c r="X279" s="21">
        <f t="shared" si="11"/>
        <v>1911</v>
      </c>
      <c r="Y279" s="23">
        <f t="shared" si="10"/>
        <v>4.2201640000000005</v>
      </c>
    </row>
    <row r="280" spans="24:25" x14ac:dyDescent="0.25">
      <c r="X280" s="21">
        <f t="shared" si="11"/>
        <v>1918</v>
      </c>
      <c r="Y280" s="23">
        <f t="shared" si="10"/>
        <v>4.2294320000000001</v>
      </c>
    </row>
    <row r="281" spans="24:25" x14ac:dyDescent="0.25">
      <c r="X281" s="21">
        <f t="shared" si="11"/>
        <v>1925</v>
      </c>
      <c r="Y281" s="23">
        <f t="shared" si="10"/>
        <v>4.2386999999999997</v>
      </c>
    </row>
    <row r="282" spans="24:25" x14ac:dyDescent="0.25">
      <c r="X282" s="21">
        <f t="shared" si="11"/>
        <v>1932</v>
      </c>
      <c r="Y282" s="23">
        <f t="shared" si="10"/>
        <v>4.2479680000000002</v>
      </c>
    </row>
    <row r="283" spans="24:25" x14ac:dyDescent="0.25">
      <c r="X283" s="21">
        <f t="shared" si="11"/>
        <v>1939</v>
      </c>
      <c r="Y283" s="23">
        <f t="shared" si="10"/>
        <v>4.2572360000000007</v>
      </c>
    </row>
    <row r="284" spans="24:25" x14ac:dyDescent="0.25">
      <c r="X284" s="21">
        <f t="shared" si="11"/>
        <v>1946</v>
      </c>
      <c r="Y284" s="23">
        <f t="shared" si="10"/>
        <v>4.2665040000000003</v>
      </c>
    </row>
    <row r="285" spans="24:25" x14ac:dyDescent="0.25">
      <c r="X285" s="21">
        <f t="shared" si="11"/>
        <v>1953</v>
      </c>
      <c r="Y285" s="23">
        <f t="shared" si="10"/>
        <v>4.2757719999999999</v>
      </c>
    </row>
    <row r="286" spans="24:25" x14ac:dyDescent="0.25">
      <c r="X286" s="21">
        <f t="shared" si="11"/>
        <v>1960</v>
      </c>
      <c r="Y286" s="23">
        <f t="shared" si="10"/>
        <v>4.2850400000000004</v>
      </c>
    </row>
    <row r="287" spans="24:25" x14ac:dyDescent="0.25">
      <c r="X287" s="21">
        <f t="shared" si="11"/>
        <v>1967</v>
      </c>
      <c r="Y287" s="23">
        <f t="shared" si="10"/>
        <v>4.294308</v>
      </c>
    </row>
    <row r="288" spans="24:25" x14ac:dyDescent="0.25">
      <c r="X288" s="21">
        <f t="shared" si="11"/>
        <v>1974</v>
      </c>
      <c r="Y288" s="23">
        <f t="shared" si="10"/>
        <v>4.3035759999999996</v>
      </c>
    </row>
    <row r="289" spans="24:25" x14ac:dyDescent="0.25">
      <c r="X289" s="21">
        <f t="shared" si="11"/>
        <v>1981</v>
      </c>
      <c r="Y289" s="23">
        <f t="shared" si="10"/>
        <v>4.3128440000000001</v>
      </c>
    </row>
    <row r="290" spans="24:25" x14ac:dyDescent="0.25">
      <c r="X290" s="21">
        <f t="shared" si="11"/>
        <v>1988</v>
      </c>
      <c r="Y290" s="23">
        <f t="shared" si="10"/>
        <v>4.3221120000000006</v>
      </c>
    </row>
    <row r="291" spans="24:25" x14ac:dyDescent="0.25">
      <c r="X291" s="21">
        <f t="shared" si="11"/>
        <v>1995</v>
      </c>
      <c r="Y291" s="23">
        <f t="shared" si="10"/>
        <v>4.3313800000000002</v>
      </c>
    </row>
    <row r="292" spans="24:25" x14ac:dyDescent="0.25">
      <c r="X292" s="21">
        <f t="shared" si="11"/>
        <v>2002</v>
      </c>
      <c r="Y292" s="23">
        <f t="shared" si="10"/>
        <v>4.3406479999999998</v>
      </c>
    </row>
    <row r="293" spans="24:25" x14ac:dyDescent="0.25">
      <c r="X293" s="21">
        <f t="shared" si="11"/>
        <v>2009</v>
      </c>
      <c r="Y293" s="23">
        <f t="shared" si="10"/>
        <v>4.3499160000000003</v>
      </c>
    </row>
    <row r="294" spans="24:25" x14ac:dyDescent="0.25">
      <c r="X294" s="21">
        <f t="shared" si="11"/>
        <v>2016</v>
      </c>
      <c r="Y294" s="23">
        <f t="shared" si="10"/>
        <v>4.3591839999999999</v>
      </c>
    </row>
    <row r="295" spans="24:25" x14ac:dyDescent="0.25">
      <c r="X295" s="21">
        <f t="shared" si="11"/>
        <v>2023</v>
      </c>
      <c r="Y295" s="23">
        <f t="shared" si="10"/>
        <v>4.3684519999999996</v>
      </c>
    </row>
    <row r="296" spans="24:25" x14ac:dyDescent="0.25">
      <c r="X296" s="21">
        <f t="shared" si="11"/>
        <v>2030</v>
      </c>
      <c r="Y296" s="23">
        <f t="shared" si="10"/>
        <v>4.3777200000000001</v>
      </c>
    </row>
    <row r="297" spans="24:25" x14ac:dyDescent="0.25">
      <c r="X297" s="21">
        <f t="shared" si="11"/>
        <v>2037</v>
      </c>
      <c r="Y297" s="23">
        <f t="shared" si="10"/>
        <v>4.3869880000000006</v>
      </c>
    </row>
    <row r="298" spans="24:25" x14ac:dyDescent="0.25">
      <c r="X298" s="21">
        <f t="shared" si="11"/>
        <v>2044</v>
      </c>
      <c r="Y298" s="23">
        <f t="shared" si="10"/>
        <v>4.3962560000000002</v>
      </c>
    </row>
    <row r="299" spans="24:25" x14ac:dyDescent="0.25">
      <c r="X299" s="21">
        <f t="shared" si="11"/>
        <v>2051</v>
      </c>
      <c r="Y299" s="23">
        <f t="shared" si="10"/>
        <v>4.4055239999999998</v>
      </c>
    </row>
    <row r="300" spans="24:25" x14ac:dyDescent="0.25">
      <c r="X300" s="21">
        <f t="shared" si="11"/>
        <v>2058</v>
      </c>
      <c r="Y300" s="23">
        <f t="shared" si="10"/>
        <v>4.4147920000000003</v>
      </c>
    </row>
    <row r="301" spans="24:25" x14ac:dyDescent="0.25">
      <c r="X301" s="21">
        <f t="shared" si="11"/>
        <v>2065</v>
      </c>
      <c r="Y301" s="23">
        <f t="shared" si="10"/>
        <v>4.4240600000000008</v>
      </c>
    </row>
    <row r="302" spans="24:25" x14ac:dyDescent="0.25">
      <c r="X302" s="21">
        <f t="shared" si="11"/>
        <v>2072</v>
      </c>
      <c r="Y302" s="23">
        <f t="shared" si="10"/>
        <v>4.4333279999999995</v>
      </c>
    </row>
    <row r="303" spans="24:25" x14ac:dyDescent="0.25">
      <c r="X303" s="21">
        <f t="shared" si="11"/>
        <v>2079</v>
      </c>
      <c r="Y303" s="23">
        <f t="shared" si="10"/>
        <v>4.442596</v>
      </c>
    </row>
    <row r="304" spans="24:25" x14ac:dyDescent="0.25">
      <c r="X304" s="21">
        <f t="shared" si="11"/>
        <v>2086</v>
      </c>
      <c r="Y304" s="23">
        <f t="shared" si="10"/>
        <v>4.4518640000000005</v>
      </c>
    </row>
    <row r="305" spans="24:25" x14ac:dyDescent="0.25">
      <c r="X305" s="21">
        <f t="shared" si="11"/>
        <v>2093</v>
      </c>
      <c r="Y305" s="23">
        <f t="shared" si="10"/>
        <v>4.4611320000000001</v>
      </c>
    </row>
    <row r="306" spans="24:25" x14ac:dyDescent="0.25">
      <c r="X306" s="21">
        <f t="shared" si="11"/>
        <v>2100</v>
      </c>
      <c r="Y306" s="23">
        <f t="shared" si="10"/>
        <v>4.4703999999999997</v>
      </c>
    </row>
    <row r="307" spans="24:25" x14ac:dyDescent="0.25">
      <c r="X307" s="21">
        <f t="shared" si="11"/>
        <v>2107</v>
      </c>
      <c r="Y307" s="23">
        <f t="shared" si="10"/>
        <v>4.4796680000000002</v>
      </c>
    </row>
    <row r="308" spans="24:25" x14ac:dyDescent="0.25">
      <c r="X308" s="21">
        <f t="shared" si="11"/>
        <v>2114</v>
      </c>
      <c r="Y308" s="23">
        <f t="shared" si="10"/>
        <v>4.4889360000000007</v>
      </c>
    </row>
    <row r="309" spans="24:25" x14ac:dyDescent="0.25">
      <c r="X309" s="21">
        <f t="shared" si="11"/>
        <v>2121</v>
      </c>
      <c r="Y309" s="23">
        <f t="shared" si="10"/>
        <v>4.4982040000000003</v>
      </c>
    </row>
    <row r="310" spans="24:25" x14ac:dyDescent="0.25">
      <c r="X310" s="21">
        <f t="shared" si="11"/>
        <v>2128</v>
      </c>
      <c r="Y310" s="23">
        <f t="shared" si="10"/>
        <v>4.5074719999999999</v>
      </c>
    </row>
    <row r="311" spans="24:25" x14ac:dyDescent="0.25">
      <c r="X311" s="21">
        <f t="shared" si="11"/>
        <v>2135</v>
      </c>
      <c r="Y311" s="23">
        <f t="shared" si="10"/>
        <v>4.5167400000000004</v>
      </c>
    </row>
    <row r="312" spans="24:25" x14ac:dyDescent="0.25">
      <c r="X312" s="21">
        <f t="shared" si="11"/>
        <v>2142</v>
      </c>
      <c r="Y312" s="23">
        <f t="shared" si="10"/>
        <v>4.526008</v>
      </c>
    </row>
    <row r="313" spans="24:25" x14ac:dyDescent="0.25">
      <c r="X313" s="21">
        <f t="shared" si="11"/>
        <v>2149</v>
      </c>
      <c r="Y313" s="23">
        <f t="shared" si="10"/>
        <v>4.5352759999999996</v>
      </c>
    </row>
    <row r="314" spans="24:25" x14ac:dyDescent="0.25">
      <c r="X314" s="21">
        <f t="shared" si="11"/>
        <v>2156</v>
      </c>
      <c r="Y314" s="23">
        <f t="shared" si="10"/>
        <v>4.5445440000000001</v>
      </c>
    </row>
    <row r="315" spans="24:25" x14ac:dyDescent="0.25">
      <c r="X315" s="21">
        <f t="shared" si="11"/>
        <v>2163</v>
      </c>
      <c r="Y315" s="23">
        <f t="shared" si="10"/>
        <v>4.5538120000000006</v>
      </c>
    </row>
    <row r="316" spans="24:25" x14ac:dyDescent="0.25">
      <c r="X316" s="21">
        <f t="shared" si="11"/>
        <v>2170</v>
      </c>
      <c r="Y316" s="23">
        <f t="shared" si="10"/>
        <v>4.5630800000000002</v>
      </c>
    </row>
    <row r="317" spans="24:25" x14ac:dyDescent="0.25">
      <c r="X317" s="21">
        <f t="shared" si="11"/>
        <v>2177</v>
      </c>
      <c r="Y317" s="23">
        <f t="shared" si="10"/>
        <v>4.5723479999999999</v>
      </c>
    </row>
    <row r="318" spans="24:25" x14ac:dyDescent="0.25">
      <c r="X318" s="21">
        <f t="shared" si="11"/>
        <v>2184</v>
      </c>
      <c r="Y318" s="23">
        <f t="shared" si="10"/>
        <v>4.5816160000000004</v>
      </c>
    </row>
    <row r="319" spans="24:25" x14ac:dyDescent="0.25">
      <c r="X319" s="21">
        <f t="shared" si="11"/>
        <v>2191</v>
      </c>
      <c r="Y319" s="23">
        <f t="shared" si="10"/>
        <v>4.590884</v>
      </c>
    </row>
    <row r="320" spans="24:25" x14ac:dyDescent="0.25">
      <c r="X320" s="21">
        <f t="shared" si="11"/>
        <v>2198</v>
      </c>
      <c r="Y320" s="23">
        <f t="shared" si="10"/>
        <v>4.6001519999999996</v>
      </c>
    </row>
    <row r="321" spans="24:25" x14ac:dyDescent="0.25">
      <c r="X321" s="21">
        <f t="shared" si="11"/>
        <v>2205</v>
      </c>
      <c r="Y321" s="23">
        <f t="shared" si="10"/>
        <v>4.6094200000000001</v>
      </c>
    </row>
    <row r="322" spans="24:25" x14ac:dyDescent="0.25">
      <c r="X322" s="21">
        <f t="shared" si="11"/>
        <v>2212</v>
      </c>
      <c r="Y322" s="23">
        <f t="shared" si="10"/>
        <v>4.6186880000000006</v>
      </c>
    </row>
    <row r="323" spans="24:25" x14ac:dyDescent="0.25">
      <c r="X323" s="21">
        <f t="shared" si="11"/>
        <v>2219</v>
      </c>
      <c r="Y323" s="23">
        <f t="shared" si="10"/>
        <v>4.6279560000000002</v>
      </c>
    </row>
    <row r="324" spans="24:25" x14ac:dyDescent="0.25">
      <c r="X324" s="21">
        <f t="shared" si="11"/>
        <v>2226</v>
      </c>
      <c r="Y324" s="23">
        <f t="shared" si="10"/>
        <v>4.6372239999999998</v>
      </c>
    </row>
    <row r="325" spans="24:25" x14ac:dyDescent="0.25">
      <c r="X325" s="21">
        <f t="shared" si="11"/>
        <v>2233</v>
      </c>
      <c r="Y325" s="23">
        <f t="shared" si="10"/>
        <v>4.6464920000000003</v>
      </c>
    </row>
    <row r="326" spans="24:25" x14ac:dyDescent="0.25">
      <c r="X326" s="21">
        <f t="shared" si="11"/>
        <v>2240</v>
      </c>
      <c r="Y326" s="23">
        <f t="shared" ref="Y326:Y389" si="12">IF($K$24&gt;0,IF(X326&lt;$K$21,$K$20*X326,IF(X326&lt;$K$24,($K$22*X326)+$K$23,($K$25*X326)+$K$26)),IF(X326&lt;$K$21,$K$20*X326,($K$22*X326)+$K$23))</f>
        <v>4.6557600000000008</v>
      </c>
    </row>
    <row r="327" spans="24:25" x14ac:dyDescent="0.25">
      <c r="X327" s="21">
        <f t="shared" ref="X327:X390" si="13">X326+$AC$5</f>
        <v>2247</v>
      </c>
      <c r="Y327" s="23">
        <f t="shared" si="12"/>
        <v>4.6650279999999995</v>
      </c>
    </row>
    <row r="328" spans="24:25" x14ac:dyDescent="0.25">
      <c r="X328" s="21">
        <f t="shared" si="13"/>
        <v>2254</v>
      </c>
      <c r="Y328" s="23">
        <f t="shared" si="12"/>
        <v>4.674296</v>
      </c>
    </row>
    <row r="329" spans="24:25" x14ac:dyDescent="0.25">
      <c r="X329" s="21">
        <f t="shared" si="13"/>
        <v>2261</v>
      </c>
      <c r="Y329" s="23">
        <f t="shared" si="12"/>
        <v>4.6835640000000005</v>
      </c>
    </row>
    <row r="330" spans="24:25" x14ac:dyDescent="0.25">
      <c r="X330" s="21">
        <f t="shared" si="13"/>
        <v>2268</v>
      </c>
      <c r="Y330" s="23">
        <f t="shared" si="12"/>
        <v>4.6928320000000001</v>
      </c>
    </row>
    <row r="331" spans="24:25" x14ac:dyDescent="0.25">
      <c r="X331" s="21">
        <f t="shared" si="13"/>
        <v>2275</v>
      </c>
      <c r="Y331" s="23">
        <f t="shared" si="12"/>
        <v>4.7020999999999997</v>
      </c>
    </row>
    <row r="332" spans="24:25" x14ac:dyDescent="0.25">
      <c r="X332" s="21">
        <f t="shared" si="13"/>
        <v>2282</v>
      </c>
      <c r="Y332" s="23">
        <f t="shared" si="12"/>
        <v>4.7113680000000002</v>
      </c>
    </row>
    <row r="333" spans="24:25" x14ac:dyDescent="0.25">
      <c r="X333" s="21">
        <f t="shared" si="13"/>
        <v>2289</v>
      </c>
      <c r="Y333" s="23">
        <f t="shared" si="12"/>
        <v>4.7206360000000007</v>
      </c>
    </row>
    <row r="334" spans="24:25" x14ac:dyDescent="0.25">
      <c r="X334" s="21">
        <f t="shared" si="13"/>
        <v>2296</v>
      </c>
      <c r="Y334" s="23">
        <f t="shared" si="12"/>
        <v>4.7299040000000003</v>
      </c>
    </row>
    <row r="335" spans="24:25" x14ac:dyDescent="0.25">
      <c r="X335" s="21">
        <f t="shared" si="13"/>
        <v>2303</v>
      </c>
      <c r="Y335" s="23">
        <f t="shared" si="12"/>
        <v>4.7391719999999999</v>
      </c>
    </row>
    <row r="336" spans="24:25" x14ac:dyDescent="0.25">
      <c r="X336" s="21">
        <f t="shared" si="13"/>
        <v>2310</v>
      </c>
      <c r="Y336" s="23">
        <f t="shared" si="12"/>
        <v>4.7484400000000004</v>
      </c>
    </row>
    <row r="337" spans="24:25" x14ac:dyDescent="0.25">
      <c r="X337" s="21">
        <f t="shared" si="13"/>
        <v>2317</v>
      </c>
      <c r="Y337" s="23">
        <f t="shared" si="12"/>
        <v>4.757708</v>
      </c>
    </row>
    <row r="338" spans="24:25" x14ac:dyDescent="0.25">
      <c r="X338" s="21">
        <f t="shared" si="13"/>
        <v>2324</v>
      </c>
      <c r="Y338" s="23">
        <f t="shared" si="12"/>
        <v>4.7669759999999997</v>
      </c>
    </row>
    <row r="339" spans="24:25" x14ac:dyDescent="0.25">
      <c r="X339" s="21">
        <f t="shared" si="13"/>
        <v>2331</v>
      </c>
      <c r="Y339" s="23">
        <f t="shared" si="12"/>
        <v>4.7762440000000002</v>
      </c>
    </row>
    <row r="340" spans="24:25" x14ac:dyDescent="0.25">
      <c r="X340" s="21">
        <f t="shared" si="13"/>
        <v>2338</v>
      </c>
      <c r="Y340" s="23">
        <f t="shared" si="12"/>
        <v>4.7855120000000007</v>
      </c>
    </row>
    <row r="341" spans="24:25" x14ac:dyDescent="0.25">
      <c r="X341" s="21">
        <f t="shared" si="13"/>
        <v>2345</v>
      </c>
      <c r="Y341" s="23">
        <f t="shared" si="12"/>
        <v>4.7947800000000003</v>
      </c>
    </row>
    <row r="342" spans="24:25" x14ac:dyDescent="0.25">
      <c r="X342" s="21">
        <f t="shared" si="13"/>
        <v>2352</v>
      </c>
      <c r="Y342" s="23">
        <f t="shared" si="12"/>
        <v>4.8040479999999999</v>
      </c>
    </row>
    <row r="343" spans="24:25" x14ac:dyDescent="0.25">
      <c r="X343" s="21">
        <f t="shared" si="13"/>
        <v>2359</v>
      </c>
      <c r="Y343" s="23">
        <f t="shared" si="12"/>
        <v>4.8133160000000004</v>
      </c>
    </row>
    <row r="344" spans="24:25" x14ac:dyDescent="0.25">
      <c r="X344" s="21">
        <f t="shared" si="13"/>
        <v>2366</v>
      </c>
      <c r="Y344" s="23">
        <f t="shared" si="12"/>
        <v>4.822584</v>
      </c>
    </row>
    <row r="345" spans="24:25" x14ac:dyDescent="0.25">
      <c r="X345" s="21">
        <f t="shared" si="13"/>
        <v>2373</v>
      </c>
      <c r="Y345" s="23">
        <f t="shared" si="12"/>
        <v>4.8318519999999996</v>
      </c>
    </row>
    <row r="346" spans="24:25" x14ac:dyDescent="0.25">
      <c r="X346" s="21">
        <f t="shared" si="13"/>
        <v>2380</v>
      </c>
      <c r="Y346" s="23">
        <f t="shared" si="12"/>
        <v>4.8411200000000001</v>
      </c>
    </row>
    <row r="347" spans="24:25" x14ac:dyDescent="0.25">
      <c r="X347" s="21">
        <f t="shared" si="13"/>
        <v>2387</v>
      </c>
      <c r="Y347" s="23">
        <f t="shared" si="12"/>
        <v>4.8503880000000006</v>
      </c>
    </row>
    <row r="348" spans="24:25" x14ac:dyDescent="0.25">
      <c r="X348" s="21">
        <f t="shared" si="13"/>
        <v>2394</v>
      </c>
      <c r="Y348" s="23">
        <f t="shared" si="12"/>
        <v>4.8596560000000002</v>
      </c>
    </row>
    <row r="349" spans="24:25" x14ac:dyDescent="0.25">
      <c r="X349" s="21">
        <f t="shared" si="13"/>
        <v>2401</v>
      </c>
      <c r="Y349" s="23">
        <f t="shared" si="12"/>
        <v>4.8689239999999998</v>
      </c>
    </row>
    <row r="350" spans="24:25" x14ac:dyDescent="0.25">
      <c r="X350" s="21">
        <f t="shared" si="13"/>
        <v>2408</v>
      </c>
      <c r="Y350" s="23">
        <f t="shared" si="12"/>
        <v>4.8781920000000003</v>
      </c>
    </row>
    <row r="351" spans="24:25" x14ac:dyDescent="0.25">
      <c r="X351" s="21">
        <f t="shared" si="13"/>
        <v>2415</v>
      </c>
      <c r="Y351" s="23">
        <f t="shared" si="12"/>
        <v>4.8874600000000008</v>
      </c>
    </row>
    <row r="352" spans="24:25" x14ac:dyDescent="0.25">
      <c r="X352" s="21">
        <f t="shared" si="13"/>
        <v>2422</v>
      </c>
      <c r="Y352" s="23">
        <f t="shared" si="12"/>
        <v>4.8967279999999995</v>
      </c>
    </row>
    <row r="353" spans="24:25" x14ac:dyDescent="0.25">
      <c r="X353" s="21">
        <f t="shared" si="13"/>
        <v>2429</v>
      </c>
      <c r="Y353" s="23">
        <f t="shared" si="12"/>
        <v>4.905996</v>
      </c>
    </row>
    <row r="354" spans="24:25" x14ac:dyDescent="0.25">
      <c r="X354" s="21">
        <f t="shared" si="13"/>
        <v>2436</v>
      </c>
      <c r="Y354" s="23">
        <f t="shared" si="12"/>
        <v>4.9152640000000005</v>
      </c>
    </row>
    <row r="355" spans="24:25" x14ac:dyDescent="0.25">
      <c r="X355" s="21">
        <f t="shared" si="13"/>
        <v>2443</v>
      </c>
      <c r="Y355" s="23">
        <f t="shared" si="12"/>
        <v>4.9245320000000001</v>
      </c>
    </row>
    <row r="356" spans="24:25" x14ac:dyDescent="0.25">
      <c r="X356" s="21">
        <f t="shared" si="13"/>
        <v>2450</v>
      </c>
      <c r="Y356" s="23">
        <f t="shared" si="12"/>
        <v>4.9337999999999997</v>
      </c>
    </row>
    <row r="357" spans="24:25" x14ac:dyDescent="0.25">
      <c r="X357" s="21">
        <f t="shared" si="13"/>
        <v>2457</v>
      </c>
      <c r="Y357" s="23">
        <f t="shared" si="12"/>
        <v>4.9430680000000002</v>
      </c>
    </row>
    <row r="358" spans="24:25" x14ac:dyDescent="0.25">
      <c r="X358" s="21">
        <f t="shared" si="13"/>
        <v>2464</v>
      </c>
      <c r="Y358" s="23">
        <f t="shared" si="12"/>
        <v>4.9523360000000007</v>
      </c>
    </row>
    <row r="359" spans="24:25" x14ac:dyDescent="0.25">
      <c r="X359" s="21">
        <f t="shared" si="13"/>
        <v>2471</v>
      </c>
      <c r="Y359" s="23">
        <f t="shared" si="12"/>
        <v>4.9616040000000003</v>
      </c>
    </row>
    <row r="360" spans="24:25" x14ac:dyDescent="0.25">
      <c r="X360" s="21">
        <f t="shared" si="13"/>
        <v>2478</v>
      </c>
      <c r="Y360" s="23">
        <f t="shared" si="12"/>
        <v>4.970872</v>
      </c>
    </row>
    <row r="361" spans="24:25" x14ac:dyDescent="0.25">
      <c r="X361" s="21">
        <f t="shared" si="13"/>
        <v>2485</v>
      </c>
      <c r="Y361" s="23">
        <f t="shared" si="12"/>
        <v>4.9801400000000005</v>
      </c>
    </row>
    <row r="362" spans="24:25" x14ac:dyDescent="0.25">
      <c r="X362" s="21">
        <f t="shared" si="13"/>
        <v>2492</v>
      </c>
      <c r="Y362" s="23">
        <f t="shared" si="12"/>
        <v>4.9894080000000001</v>
      </c>
    </row>
    <row r="363" spans="24:25" x14ac:dyDescent="0.25">
      <c r="X363" s="21">
        <f t="shared" si="13"/>
        <v>2499</v>
      </c>
      <c r="Y363" s="23">
        <f t="shared" si="12"/>
        <v>4.9986759999999997</v>
      </c>
    </row>
    <row r="364" spans="24:25" x14ac:dyDescent="0.25">
      <c r="X364" s="21">
        <f t="shared" si="13"/>
        <v>2506</v>
      </c>
      <c r="Y364" s="23">
        <f t="shared" si="12"/>
        <v>5.0079440000000002</v>
      </c>
    </row>
    <row r="365" spans="24:25" x14ac:dyDescent="0.25">
      <c r="X365" s="21">
        <f t="shared" si="13"/>
        <v>2513</v>
      </c>
      <c r="Y365" s="23">
        <f t="shared" si="12"/>
        <v>5.0172120000000007</v>
      </c>
    </row>
    <row r="366" spans="24:25" x14ac:dyDescent="0.25">
      <c r="X366" s="21">
        <f t="shared" si="13"/>
        <v>2520</v>
      </c>
      <c r="Y366" s="23">
        <f t="shared" si="12"/>
        <v>5.0264800000000003</v>
      </c>
    </row>
    <row r="367" spans="24:25" x14ac:dyDescent="0.25">
      <c r="X367" s="21">
        <f t="shared" si="13"/>
        <v>2527</v>
      </c>
      <c r="Y367" s="23">
        <f t="shared" si="12"/>
        <v>5.0357479999999999</v>
      </c>
    </row>
    <row r="368" spans="24:25" x14ac:dyDescent="0.25">
      <c r="X368" s="21">
        <f t="shared" si="13"/>
        <v>2534</v>
      </c>
      <c r="Y368" s="23">
        <f t="shared" si="12"/>
        <v>5.0450160000000004</v>
      </c>
    </row>
    <row r="369" spans="24:25" x14ac:dyDescent="0.25">
      <c r="X369" s="21">
        <f t="shared" si="13"/>
        <v>2541</v>
      </c>
      <c r="Y369" s="23">
        <f t="shared" si="12"/>
        <v>5.054284</v>
      </c>
    </row>
    <row r="370" spans="24:25" x14ac:dyDescent="0.25">
      <c r="X370" s="21">
        <f t="shared" si="13"/>
        <v>2548</v>
      </c>
      <c r="Y370" s="23">
        <f t="shared" si="12"/>
        <v>5.0635519999999996</v>
      </c>
    </row>
    <row r="371" spans="24:25" x14ac:dyDescent="0.25">
      <c r="X371" s="21">
        <f t="shared" si="13"/>
        <v>2555</v>
      </c>
      <c r="Y371" s="23">
        <f t="shared" si="12"/>
        <v>5.0728200000000001</v>
      </c>
    </row>
    <row r="372" spans="24:25" x14ac:dyDescent="0.25">
      <c r="X372" s="21">
        <f t="shared" si="13"/>
        <v>2562</v>
      </c>
      <c r="Y372" s="23">
        <f t="shared" si="12"/>
        <v>5.0820880000000006</v>
      </c>
    </row>
    <row r="373" spans="24:25" x14ac:dyDescent="0.25">
      <c r="X373" s="21">
        <f t="shared" si="13"/>
        <v>2569</v>
      </c>
      <c r="Y373" s="23">
        <f t="shared" si="12"/>
        <v>5.0913560000000002</v>
      </c>
    </row>
    <row r="374" spans="24:25" x14ac:dyDescent="0.25">
      <c r="X374" s="21">
        <f t="shared" si="13"/>
        <v>2576</v>
      </c>
      <c r="Y374" s="23">
        <f t="shared" si="12"/>
        <v>5.1006239999999998</v>
      </c>
    </row>
    <row r="375" spans="24:25" x14ac:dyDescent="0.25">
      <c r="X375" s="21">
        <f t="shared" si="13"/>
        <v>2583</v>
      </c>
      <c r="Y375" s="23">
        <f t="shared" si="12"/>
        <v>5.1098920000000003</v>
      </c>
    </row>
    <row r="376" spans="24:25" x14ac:dyDescent="0.25">
      <c r="X376" s="21">
        <f t="shared" si="13"/>
        <v>2590</v>
      </c>
      <c r="Y376" s="23">
        <f t="shared" si="12"/>
        <v>5.1191600000000008</v>
      </c>
    </row>
    <row r="377" spans="24:25" x14ac:dyDescent="0.25">
      <c r="X377" s="21">
        <f t="shared" si="13"/>
        <v>2597</v>
      </c>
      <c r="Y377" s="23">
        <f t="shared" si="12"/>
        <v>5.1284279999999995</v>
      </c>
    </row>
    <row r="378" spans="24:25" x14ac:dyDescent="0.25">
      <c r="X378" s="21">
        <f t="shared" si="13"/>
        <v>2604</v>
      </c>
      <c r="Y378" s="23">
        <f t="shared" si="12"/>
        <v>5.137696</v>
      </c>
    </row>
    <row r="379" spans="24:25" x14ac:dyDescent="0.25">
      <c r="X379" s="21">
        <f t="shared" si="13"/>
        <v>2611</v>
      </c>
      <c r="Y379" s="23">
        <f t="shared" si="12"/>
        <v>5.1469640000000005</v>
      </c>
    </row>
    <row r="380" spans="24:25" x14ac:dyDescent="0.25">
      <c r="X380" s="21">
        <f t="shared" si="13"/>
        <v>2618</v>
      </c>
      <c r="Y380" s="23">
        <f t="shared" si="12"/>
        <v>5.1562320000000001</v>
      </c>
    </row>
    <row r="381" spans="24:25" x14ac:dyDescent="0.25">
      <c r="X381" s="21">
        <f t="shared" si="13"/>
        <v>2625</v>
      </c>
      <c r="Y381" s="23">
        <f t="shared" si="12"/>
        <v>5.1654999999999998</v>
      </c>
    </row>
    <row r="382" spans="24:25" x14ac:dyDescent="0.25">
      <c r="X382" s="21">
        <f t="shared" si="13"/>
        <v>2632</v>
      </c>
      <c r="Y382" s="23">
        <f t="shared" si="12"/>
        <v>5.1747680000000003</v>
      </c>
    </row>
    <row r="383" spans="24:25" x14ac:dyDescent="0.25">
      <c r="X383" s="21">
        <f t="shared" si="13"/>
        <v>2639</v>
      </c>
      <c r="Y383" s="23">
        <f t="shared" si="12"/>
        <v>5.1840360000000008</v>
      </c>
    </row>
    <row r="384" spans="24:25" x14ac:dyDescent="0.25">
      <c r="X384" s="21">
        <f t="shared" si="13"/>
        <v>2646</v>
      </c>
      <c r="Y384" s="23">
        <f t="shared" si="12"/>
        <v>5.1933040000000004</v>
      </c>
    </row>
    <row r="385" spans="24:25" x14ac:dyDescent="0.25">
      <c r="X385" s="21">
        <f t="shared" si="13"/>
        <v>2653</v>
      </c>
      <c r="Y385" s="23">
        <f t="shared" si="12"/>
        <v>5.202572</v>
      </c>
    </row>
    <row r="386" spans="24:25" x14ac:dyDescent="0.25">
      <c r="X386" s="21">
        <f t="shared" si="13"/>
        <v>2660</v>
      </c>
      <c r="Y386" s="23">
        <f t="shared" si="12"/>
        <v>5.2118400000000005</v>
      </c>
    </row>
    <row r="387" spans="24:25" x14ac:dyDescent="0.25">
      <c r="X387" s="21">
        <f t="shared" si="13"/>
        <v>2667</v>
      </c>
      <c r="Y387" s="23">
        <f t="shared" si="12"/>
        <v>5.2211080000000001</v>
      </c>
    </row>
    <row r="388" spans="24:25" x14ac:dyDescent="0.25">
      <c r="X388" s="21">
        <f t="shared" si="13"/>
        <v>2674</v>
      </c>
      <c r="Y388" s="23">
        <f t="shared" si="12"/>
        <v>5.2303759999999997</v>
      </c>
    </row>
    <row r="389" spans="24:25" x14ac:dyDescent="0.25">
      <c r="X389" s="21">
        <f t="shared" si="13"/>
        <v>2681</v>
      </c>
      <c r="Y389" s="23">
        <f t="shared" si="12"/>
        <v>5.2396440000000002</v>
      </c>
    </row>
    <row r="390" spans="24:25" x14ac:dyDescent="0.25">
      <c r="X390" s="21">
        <f t="shared" si="13"/>
        <v>2688</v>
      </c>
      <c r="Y390" s="23">
        <f t="shared" ref="Y390:Y453" si="14">IF($K$24&gt;0,IF(X390&lt;$K$21,$K$20*X390,IF(X390&lt;$K$24,($K$22*X390)+$K$23,($K$25*X390)+$K$26)),IF(X390&lt;$K$21,$K$20*X390,($K$22*X390)+$K$23))</f>
        <v>5.2489120000000007</v>
      </c>
    </row>
    <row r="391" spans="24:25" x14ac:dyDescent="0.25">
      <c r="X391" s="21">
        <f t="shared" ref="X391:X454" si="15">X390+$AC$5</f>
        <v>2695</v>
      </c>
      <c r="Y391" s="23">
        <f t="shared" si="14"/>
        <v>5.2581800000000003</v>
      </c>
    </row>
    <row r="392" spans="24:25" x14ac:dyDescent="0.25">
      <c r="X392" s="21">
        <f t="shared" si="15"/>
        <v>2702</v>
      </c>
      <c r="Y392" s="23">
        <f t="shared" si="14"/>
        <v>5.2674479999999999</v>
      </c>
    </row>
    <row r="393" spans="24:25" x14ac:dyDescent="0.25">
      <c r="X393" s="21">
        <f t="shared" si="15"/>
        <v>2709</v>
      </c>
      <c r="Y393" s="23">
        <f t="shared" si="14"/>
        <v>5.2767160000000004</v>
      </c>
    </row>
    <row r="394" spans="24:25" x14ac:dyDescent="0.25">
      <c r="X394" s="21">
        <f t="shared" si="15"/>
        <v>2716</v>
      </c>
      <c r="Y394" s="23">
        <f t="shared" si="14"/>
        <v>5.285984</v>
      </c>
    </row>
    <row r="395" spans="24:25" x14ac:dyDescent="0.25">
      <c r="X395" s="21">
        <f t="shared" si="15"/>
        <v>2723</v>
      </c>
      <c r="Y395" s="23">
        <f t="shared" si="14"/>
        <v>5.2952519999999996</v>
      </c>
    </row>
    <row r="396" spans="24:25" x14ac:dyDescent="0.25">
      <c r="X396" s="21">
        <f t="shared" si="15"/>
        <v>2730</v>
      </c>
      <c r="Y396" s="23">
        <f t="shared" si="14"/>
        <v>5.3045200000000001</v>
      </c>
    </row>
    <row r="397" spans="24:25" x14ac:dyDescent="0.25">
      <c r="X397" s="21">
        <f t="shared" si="15"/>
        <v>2737</v>
      </c>
      <c r="Y397" s="23">
        <f t="shared" si="14"/>
        <v>5.3137880000000006</v>
      </c>
    </row>
    <row r="398" spans="24:25" x14ac:dyDescent="0.25">
      <c r="X398" s="21">
        <f t="shared" si="15"/>
        <v>2744</v>
      </c>
      <c r="Y398" s="23">
        <f t="shared" si="14"/>
        <v>5.3230560000000002</v>
      </c>
    </row>
    <row r="399" spans="24:25" x14ac:dyDescent="0.25">
      <c r="X399" s="21">
        <f t="shared" si="15"/>
        <v>2751</v>
      </c>
      <c r="Y399" s="23">
        <f t="shared" si="14"/>
        <v>5.3323239999999998</v>
      </c>
    </row>
    <row r="400" spans="24:25" x14ac:dyDescent="0.25">
      <c r="X400" s="21">
        <f t="shared" si="15"/>
        <v>2758</v>
      </c>
      <c r="Y400" s="23">
        <f t="shared" si="14"/>
        <v>5.3415920000000003</v>
      </c>
    </row>
    <row r="401" spans="24:25" x14ac:dyDescent="0.25">
      <c r="X401" s="21">
        <f t="shared" si="15"/>
        <v>2765</v>
      </c>
      <c r="Y401" s="23">
        <f t="shared" si="14"/>
        <v>5.3508600000000008</v>
      </c>
    </row>
    <row r="402" spans="24:25" x14ac:dyDescent="0.25">
      <c r="X402" s="21">
        <f t="shared" si="15"/>
        <v>2772</v>
      </c>
      <c r="Y402" s="23">
        <f t="shared" si="14"/>
        <v>5.3601279999999996</v>
      </c>
    </row>
    <row r="403" spans="24:25" x14ac:dyDescent="0.25">
      <c r="X403" s="21">
        <f t="shared" si="15"/>
        <v>2779</v>
      </c>
      <c r="Y403" s="23">
        <f t="shared" si="14"/>
        <v>5.3693960000000001</v>
      </c>
    </row>
    <row r="404" spans="24:25" x14ac:dyDescent="0.25">
      <c r="X404" s="21">
        <f t="shared" si="15"/>
        <v>2786</v>
      </c>
      <c r="Y404" s="23">
        <f t="shared" si="14"/>
        <v>5.3786640000000006</v>
      </c>
    </row>
    <row r="405" spans="24:25" x14ac:dyDescent="0.25">
      <c r="X405" s="21">
        <f t="shared" si="15"/>
        <v>2793</v>
      </c>
      <c r="Y405" s="23">
        <f t="shared" si="14"/>
        <v>5.3879320000000002</v>
      </c>
    </row>
    <row r="406" spans="24:25" x14ac:dyDescent="0.25">
      <c r="X406" s="21">
        <f t="shared" si="15"/>
        <v>2800</v>
      </c>
      <c r="Y406" s="23">
        <f t="shared" si="14"/>
        <v>5.3971999999999998</v>
      </c>
    </row>
    <row r="407" spans="24:25" x14ac:dyDescent="0.25">
      <c r="X407" s="21">
        <f t="shared" si="15"/>
        <v>2807</v>
      </c>
      <c r="Y407" s="23">
        <f t="shared" si="14"/>
        <v>5.4064680000000003</v>
      </c>
    </row>
    <row r="408" spans="24:25" x14ac:dyDescent="0.25">
      <c r="X408" s="21">
        <f t="shared" si="15"/>
        <v>2814</v>
      </c>
      <c r="Y408" s="23">
        <f t="shared" si="14"/>
        <v>5.4157360000000008</v>
      </c>
    </row>
    <row r="409" spans="24:25" x14ac:dyDescent="0.25">
      <c r="X409" s="21">
        <f t="shared" si="15"/>
        <v>2821</v>
      </c>
      <c r="Y409" s="23">
        <f t="shared" si="14"/>
        <v>5.4250040000000004</v>
      </c>
    </row>
    <row r="410" spans="24:25" x14ac:dyDescent="0.25">
      <c r="X410" s="21">
        <f t="shared" si="15"/>
        <v>2828</v>
      </c>
      <c r="Y410" s="23">
        <f t="shared" si="14"/>
        <v>5.434272</v>
      </c>
    </row>
    <row r="411" spans="24:25" x14ac:dyDescent="0.25">
      <c r="X411" s="21">
        <f t="shared" si="15"/>
        <v>2835</v>
      </c>
      <c r="Y411" s="23">
        <f t="shared" si="14"/>
        <v>5.4435400000000005</v>
      </c>
    </row>
    <row r="412" spans="24:25" x14ac:dyDescent="0.25">
      <c r="X412" s="21">
        <f t="shared" si="15"/>
        <v>2842</v>
      </c>
      <c r="Y412" s="23">
        <f t="shared" si="14"/>
        <v>5.4528080000000001</v>
      </c>
    </row>
    <row r="413" spans="24:25" x14ac:dyDescent="0.25">
      <c r="X413" s="21">
        <f t="shared" si="15"/>
        <v>2849</v>
      </c>
      <c r="Y413" s="23">
        <f t="shared" si="14"/>
        <v>5.4620759999999997</v>
      </c>
    </row>
    <row r="414" spans="24:25" x14ac:dyDescent="0.25">
      <c r="X414" s="21">
        <f t="shared" si="15"/>
        <v>2856</v>
      </c>
      <c r="Y414" s="23">
        <f t="shared" si="14"/>
        <v>5.4713440000000002</v>
      </c>
    </row>
    <row r="415" spans="24:25" x14ac:dyDescent="0.25">
      <c r="X415" s="21">
        <f t="shared" si="15"/>
        <v>2863</v>
      </c>
      <c r="Y415" s="23">
        <f t="shared" si="14"/>
        <v>5.4806120000000007</v>
      </c>
    </row>
    <row r="416" spans="24:25" x14ac:dyDescent="0.25">
      <c r="X416" s="21">
        <f t="shared" si="15"/>
        <v>2870</v>
      </c>
      <c r="Y416" s="23">
        <f t="shared" si="14"/>
        <v>5.4898800000000003</v>
      </c>
    </row>
    <row r="417" spans="24:25" x14ac:dyDescent="0.25">
      <c r="X417" s="21">
        <f t="shared" si="15"/>
        <v>2877</v>
      </c>
      <c r="Y417" s="23">
        <f t="shared" si="14"/>
        <v>5.4991479999999999</v>
      </c>
    </row>
    <row r="418" spans="24:25" x14ac:dyDescent="0.25">
      <c r="X418" s="21">
        <f t="shared" si="15"/>
        <v>2884</v>
      </c>
      <c r="Y418" s="23">
        <f t="shared" si="14"/>
        <v>5.5084160000000004</v>
      </c>
    </row>
    <row r="419" spans="24:25" x14ac:dyDescent="0.25">
      <c r="X419" s="21">
        <f t="shared" si="15"/>
        <v>2891</v>
      </c>
      <c r="Y419" s="23">
        <f t="shared" si="14"/>
        <v>5.517684</v>
      </c>
    </row>
    <row r="420" spans="24:25" x14ac:dyDescent="0.25">
      <c r="X420" s="21">
        <f t="shared" si="15"/>
        <v>2898</v>
      </c>
      <c r="Y420" s="23">
        <f t="shared" si="14"/>
        <v>5.5269519999999996</v>
      </c>
    </row>
    <row r="421" spans="24:25" x14ac:dyDescent="0.25">
      <c r="X421" s="21">
        <f t="shared" si="15"/>
        <v>2905</v>
      </c>
      <c r="Y421" s="23">
        <f t="shared" si="14"/>
        <v>5.5362200000000001</v>
      </c>
    </row>
    <row r="422" spans="24:25" x14ac:dyDescent="0.25">
      <c r="X422" s="21">
        <f t="shared" si="15"/>
        <v>2912</v>
      </c>
      <c r="Y422" s="23">
        <f t="shared" si="14"/>
        <v>5.5454880000000006</v>
      </c>
    </row>
    <row r="423" spans="24:25" x14ac:dyDescent="0.25">
      <c r="X423" s="21">
        <f t="shared" si="15"/>
        <v>2919</v>
      </c>
      <c r="Y423" s="23">
        <f t="shared" si="14"/>
        <v>5.5547560000000002</v>
      </c>
    </row>
    <row r="424" spans="24:25" x14ac:dyDescent="0.25">
      <c r="X424" s="21">
        <f t="shared" si="15"/>
        <v>2926</v>
      </c>
      <c r="Y424" s="23">
        <f t="shared" si="14"/>
        <v>5.5640239999999999</v>
      </c>
    </row>
    <row r="425" spans="24:25" x14ac:dyDescent="0.25">
      <c r="X425" s="21">
        <f t="shared" si="15"/>
        <v>2933</v>
      </c>
      <c r="Y425" s="23">
        <f t="shared" si="14"/>
        <v>5.5732920000000004</v>
      </c>
    </row>
    <row r="426" spans="24:25" x14ac:dyDescent="0.25">
      <c r="X426" s="21">
        <f t="shared" si="15"/>
        <v>2940</v>
      </c>
      <c r="Y426" s="23">
        <f t="shared" si="14"/>
        <v>5.5825600000000009</v>
      </c>
    </row>
    <row r="427" spans="24:25" x14ac:dyDescent="0.25">
      <c r="X427" s="21">
        <f t="shared" si="15"/>
        <v>2947</v>
      </c>
      <c r="Y427" s="23">
        <f t="shared" si="14"/>
        <v>5.5918279999999996</v>
      </c>
    </row>
    <row r="428" spans="24:25" x14ac:dyDescent="0.25">
      <c r="X428" s="21">
        <f t="shared" si="15"/>
        <v>2954</v>
      </c>
      <c r="Y428" s="23">
        <f t="shared" si="14"/>
        <v>5.6010960000000001</v>
      </c>
    </row>
    <row r="429" spans="24:25" x14ac:dyDescent="0.25">
      <c r="X429" s="21">
        <f t="shared" si="15"/>
        <v>2961</v>
      </c>
      <c r="Y429" s="23">
        <f t="shared" si="14"/>
        <v>5.6103640000000006</v>
      </c>
    </row>
    <row r="430" spans="24:25" x14ac:dyDescent="0.25">
      <c r="X430" s="21">
        <f t="shared" si="15"/>
        <v>2968</v>
      </c>
      <c r="Y430" s="23">
        <f t="shared" si="14"/>
        <v>5.6196320000000002</v>
      </c>
    </row>
    <row r="431" spans="24:25" x14ac:dyDescent="0.25">
      <c r="X431" s="21">
        <f t="shared" si="15"/>
        <v>2975</v>
      </c>
      <c r="Y431" s="23">
        <f t="shared" si="14"/>
        <v>5.6288999999999998</v>
      </c>
    </row>
    <row r="432" spans="24:25" x14ac:dyDescent="0.25">
      <c r="X432" s="21">
        <f t="shared" si="15"/>
        <v>2982</v>
      </c>
      <c r="Y432" s="23">
        <f t="shared" si="14"/>
        <v>5.6381680000000003</v>
      </c>
    </row>
    <row r="433" spans="24:25" x14ac:dyDescent="0.25">
      <c r="X433" s="21">
        <f t="shared" si="15"/>
        <v>2989</v>
      </c>
      <c r="Y433" s="23">
        <f t="shared" si="14"/>
        <v>5.6474360000000008</v>
      </c>
    </row>
    <row r="434" spans="24:25" x14ac:dyDescent="0.25">
      <c r="X434" s="21">
        <f t="shared" si="15"/>
        <v>2996</v>
      </c>
      <c r="Y434" s="23">
        <f t="shared" si="14"/>
        <v>5.6567040000000004</v>
      </c>
    </row>
    <row r="435" spans="24:25" x14ac:dyDescent="0.25">
      <c r="X435" s="21">
        <f t="shared" si="15"/>
        <v>3003</v>
      </c>
      <c r="Y435" s="23">
        <f t="shared" si="14"/>
        <v>5.665972</v>
      </c>
    </row>
    <row r="436" spans="24:25" x14ac:dyDescent="0.25">
      <c r="X436" s="21">
        <f t="shared" si="15"/>
        <v>3010</v>
      </c>
      <c r="Y436" s="23">
        <f t="shared" si="14"/>
        <v>5.6752400000000005</v>
      </c>
    </row>
    <row r="437" spans="24:25" x14ac:dyDescent="0.25">
      <c r="X437" s="21">
        <f t="shared" si="15"/>
        <v>3017</v>
      </c>
      <c r="Y437" s="23">
        <f t="shared" si="14"/>
        <v>5.6845080000000001</v>
      </c>
    </row>
    <row r="438" spans="24:25" x14ac:dyDescent="0.25">
      <c r="X438" s="21">
        <f t="shared" si="15"/>
        <v>3024</v>
      </c>
      <c r="Y438" s="23">
        <f t="shared" si="14"/>
        <v>5.6937759999999997</v>
      </c>
    </row>
    <row r="439" spans="24:25" x14ac:dyDescent="0.25">
      <c r="X439" s="21">
        <f t="shared" si="15"/>
        <v>3031</v>
      </c>
      <c r="Y439" s="23">
        <f t="shared" si="14"/>
        <v>5.7030440000000002</v>
      </c>
    </row>
    <row r="440" spans="24:25" x14ac:dyDescent="0.25">
      <c r="X440" s="21">
        <f t="shared" si="15"/>
        <v>3038</v>
      </c>
      <c r="Y440" s="23">
        <f t="shared" si="14"/>
        <v>5.7123120000000007</v>
      </c>
    </row>
    <row r="441" spans="24:25" x14ac:dyDescent="0.25">
      <c r="X441" s="21">
        <f t="shared" si="15"/>
        <v>3045</v>
      </c>
      <c r="Y441" s="23">
        <f t="shared" si="14"/>
        <v>5.7215799999999994</v>
      </c>
    </row>
    <row r="442" spans="24:25" x14ac:dyDescent="0.25">
      <c r="X442" s="21">
        <f t="shared" si="15"/>
        <v>3052</v>
      </c>
      <c r="Y442" s="23">
        <f t="shared" si="14"/>
        <v>5.7308479999999999</v>
      </c>
    </row>
    <row r="443" spans="24:25" x14ac:dyDescent="0.25">
      <c r="X443" s="21">
        <f t="shared" si="15"/>
        <v>3059</v>
      </c>
      <c r="Y443" s="23">
        <f t="shared" si="14"/>
        <v>5.7401160000000004</v>
      </c>
    </row>
    <row r="444" spans="24:25" x14ac:dyDescent="0.25">
      <c r="X444" s="21">
        <f t="shared" si="15"/>
        <v>3066</v>
      </c>
      <c r="Y444" s="23">
        <f t="shared" si="14"/>
        <v>5.7493840000000009</v>
      </c>
    </row>
    <row r="445" spans="24:25" x14ac:dyDescent="0.25">
      <c r="X445" s="21">
        <f t="shared" si="15"/>
        <v>3073</v>
      </c>
      <c r="Y445" s="23">
        <f t="shared" si="14"/>
        <v>5.7586519999999997</v>
      </c>
    </row>
    <row r="446" spans="24:25" x14ac:dyDescent="0.25">
      <c r="X446" s="21">
        <f t="shared" si="15"/>
        <v>3080</v>
      </c>
      <c r="Y446" s="23">
        <f t="shared" si="14"/>
        <v>5.7679200000000002</v>
      </c>
    </row>
    <row r="447" spans="24:25" x14ac:dyDescent="0.25">
      <c r="X447" s="21">
        <f t="shared" si="15"/>
        <v>3087</v>
      </c>
      <c r="Y447" s="23">
        <f t="shared" si="14"/>
        <v>5.7771880000000007</v>
      </c>
    </row>
    <row r="448" spans="24:25" x14ac:dyDescent="0.25">
      <c r="X448" s="21">
        <f t="shared" si="15"/>
        <v>3094</v>
      </c>
      <c r="Y448" s="23">
        <f t="shared" si="14"/>
        <v>5.7864559999999994</v>
      </c>
    </row>
    <row r="449" spans="24:25" x14ac:dyDescent="0.25">
      <c r="X449" s="21">
        <f t="shared" si="15"/>
        <v>3101</v>
      </c>
      <c r="Y449" s="23">
        <f t="shared" si="14"/>
        <v>5.7957239999999999</v>
      </c>
    </row>
    <row r="450" spans="24:25" x14ac:dyDescent="0.25">
      <c r="X450" s="21">
        <f t="shared" si="15"/>
        <v>3108</v>
      </c>
      <c r="Y450" s="23">
        <f t="shared" si="14"/>
        <v>5.8049920000000004</v>
      </c>
    </row>
    <row r="451" spans="24:25" x14ac:dyDescent="0.25">
      <c r="X451" s="21">
        <f t="shared" si="15"/>
        <v>3115</v>
      </c>
      <c r="Y451" s="23">
        <f t="shared" si="14"/>
        <v>5.8142600000000009</v>
      </c>
    </row>
    <row r="452" spans="24:25" x14ac:dyDescent="0.25">
      <c r="X452" s="21">
        <f t="shared" si="15"/>
        <v>3122</v>
      </c>
      <c r="Y452" s="23">
        <f t="shared" si="14"/>
        <v>5.8235279999999996</v>
      </c>
    </row>
    <row r="453" spans="24:25" x14ac:dyDescent="0.25">
      <c r="X453" s="21">
        <f t="shared" si="15"/>
        <v>3129</v>
      </c>
      <c r="Y453" s="23">
        <f t="shared" si="14"/>
        <v>5.8327960000000001</v>
      </c>
    </row>
    <row r="454" spans="24:25" x14ac:dyDescent="0.25">
      <c r="X454" s="21">
        <f t="shared" si="15"/>
        <v>3136</v>
      </c>
      <c r="Y454" s="23">
        <f t="shared" ref="Y454:Y506" si="16">IF($K$24&gt;0,IF(X454&lt;$K$21,$K$20*X454,IF(X454&lt;$K$24,($K$22*X454)+$K$23,($K$25*X454)+$K$26)),IF(X454&lt;$K$21,$K$20*X454,($K$22*X454)+$K$23))</f>
        <v>5.8420640000000006</v>
      </c>
    </row>
    <row r="455" spans="24:25" x14ac:dyDescent="0.25">
      <c r="X455" s="21">
        <f t="shared" ref="X455:X506" si="17">X454+$AC$5</f>
        <v>3143</v>
      </c>
      <c r="Y455" s="23">
        <f t="shared" si="16"/>
        <v>5.8513320000000011</v>
      </c>
    </row>
    <row r="456" spans="24:25" x14ac:dyDescent="0.25">
      <c r="X456" s="21">
        <f t="shared" si="17"/>
        <v>3150</v>
      </c>
      <c r="Y456" s="23">
        <f t="shared" si="16"/>
        <v>5.8605999999999998</v>
      </c>
    </row>
    <row r="457" spans="24:25" x14ac:dyDescent="0.25">
      <c r="X457" s="21">
        <f t="shared" si="17"/>
        <v>3157</v>
      </c>
      <c r="Y457" s="23">
        <f t="shared" si="16"/>
        <v>5.8698680000000003</v>
      </c>
    </row>
    <row r="458" spans="24:25" x14ac:dyDescent="0.25">
      <c r="X458" s="21">
        <f t="shared" si="17"/>
        <v>3164</v>
      </c>
      <c r="Y458" s="23">
        <f t="shared" si="16"/>
        <v>5.8791360000000008</v>
      </c>
    </row>
    <row r="459" spans="24:25" x14ac:dyDescent="0.25">
      <c r="X459" s="21">
        <f t="shared" si="17"/>
        <v>3171</v>
      </c>
      <c r="Y459" s="23">
        <f t="shared" si="16"/>
        <v>5.8884039999999995</v>
      </c>
    </row>
    <row r="460" spans="24:25" x14ac:dyDescent="0.25">
      <c r="X460" s="21">
        <f t="shared" si="17"/>
        <v>3178</v>
      </c>
      <c r="Y460" s="23">
        <f t="shared" si="16"/>
        <v>5.897672</v>
      </c>
    </row>
    <row r="461" spans="24:25" x14ac:dyDescent="0.25">
      <c r="X461" s="21">
        <f t="shared" si="17"/>
        <v>3185</v>
      </c>
      <c r="Y461" s="23">
        <f t="shared" si="16"/>
        <v>5.9069400000000005</v>
      </c>
    </row>
    <row r="462" spans="24:25" x14ac:dyDescent="0.25">
      <c r="X462" s="21">
        <f t="shared" si="17"/>
        <v>3192</v>
      </c>
      <c r="Y462" s="23">
        <f t="shared" si="16"/>
        <v>5.916208000000001</v>
      </c>
    </row>
    <row r="463" spans="24:25" x14ac:dyDescent="0.25">
      <c r="X463" s="21">
        <f t="shared" si="17"/>
        <v>3199</v>
      </c>
      <c r="Y463" s="23">
        <f t="shared" si="16"/>
        <v>5.9254759999999997</v>
      </c>
    </row>
    <row r="464" spans="24:25" x14ac:dyDescent="0.25">
      <c r="X464" s="21">
        <f t="shared" si="17"/>
        <v>3206</v>
      </c>
      <c r="Y464" s="23">
        <f t="shared" si="16"/>
        <v>5.9347440000000002</v>
      </c>
    </row>
    <row r="465" spans="24:25" x14ac:dyDescent="0.25">
      <c r="X465" s="21">
        <f t="shared" si="17"/>
        <v>3213</v>
      </c>
      <c r="Y465" s="23">
        <f t="shared" si="16"/>
        <v>5.9440120000000007</v>
      </c>
    </row>
    <row r="466" spans="24:25" x14ac:dyDescent="0.25">
      <c r="X466" s="21">
        <f t="shared" si="17"/>
        <v>3220</v>
      </c>
      <c r="Y466" s="23">
        <f t="shared" si="16"/>
        <v>5.9532799999999995</v>
      </c>
    </row>
    <row r="467" spans="24:25" x14ac:dyDescent="0.25">
      <c r="X467" s="21">
        <f t="shared" si="17"/>
        <v>3227</v>
      </c>
      <c r="Y467" s="23">
        <f t="shared" si="16"/>
        <v>5.962548</v>
      </c>
    </row>
    <row r="468" spans="24:25" x14ac:dyDescent="0.25">
      <c r="X468" s="21">
        <f t="shared" si="17"/>
        <v>3234</v>
      </c>
      <c r="Y468" s="23">
        <f t="shared" si="16"/>
        <v>5.9718160000000005</v>
      </c>
    </row>
    <row r="469" spans="24:25" x14ac:dyDescent="0.25">
      <c r="X469" s="21">
        <f t="shared" si="17"/>
        <v>3241</v>
      </c>
      <c r="Y469" s="23">
        <f t="shared" si="16"/>
        <v>5.981084000000001</v>
      </c>
    </row>
    <row r="470" spans="24:25" x14ac:dyDescent="0.25">
      <c r="X470" s="21">
        <f t="shared" si="17"/>
        <v>3248</v>
      </c>
      <c r="Y470" s="23">
        <f t="shared" si="16"/>
        <v>5.9903519999999997</v>
      </c>
    </row>
    <row r="471" spans="24:25" x14ac:dyDescent="0.25">
      <c r="X471" s="21">
        <f t="shared" si="17"/>
        <v>3255</v>
      </c>
      <c r="Y471" s="23">
        <f t="shared" si="16"/>
        <v>5.9996200000000002</v>
      </c>
    </row>
    <row r="472" spans="24:25" x14ac:dyDescent="0.25">
      <c r="X472" s="21">
        <f t="shared" si="17"/>
        <v>3262</v>
      </c>
      <c r="Y472" s="23">
        <f t="shared" si="16"/>
        <v>6.0088880000000007</v>
      </c>
    </row>
    <row r="473" spans="24:25" x14ac:dyDescent="0.25">
      <c r="X473" s="21">
        <f t="shared" si="17"/>
        <v>3269</v>
      </c>
      <c r="Y473" s="23">
        <f t="shared" si="16"/>
        <v>6.0181559999999994</v>
      </c>
    </row>
    <row r="474" spans="24:25" x14ac:dyDescent="0.25">
      <c r="X474" s="21">
        <f t="shared" si="17"/>
        <v>3276</v>
      </c>
      <c r="Y474" s="23">
        <f t="shared" si="16"/>
        <v>6.0274239999999999</v>
      </c>
    </row>
    <row r="475" spans="24:25" x14ac:dyDescent="0.25">
      <c r="X475" s="21">
        <f t="shared" si="17"/>
        <v>3283</v>
      </c>
      <c r="Y475" s="23">
        <f t="shared" si="16"/>
        <v>6.0366920000000004</v>
      </c>
    </row>
    <row r="476" spans="24:25" x14ac:dyDescent="0.25">
      <c r="X476" s="21">
        <f t="shared" si="17"/>
        <v>3290</v>
      </c>
      <c r="Y476" s="23">
        <f t="shared" si="16"/>
        <v>6.0459600000000009</v>
      </c>
    </row>
    <row r="477" spans="24:25" x14ac:dyDescent="0.25">
      <c r="X477" s="21">
        <f t="shared" si="17"/>
        <v>3297</v>
      </c>
      <c r="Y477" s="23">
        <f t="shared" si="16"/>
        <v>6.0552279999999996</v>
      </c>
    </row>
    <row r="478" spans="24:25" x14ac:dyDescent="0.25">
      <c r="X478" s="21">
        <f t="shared" si="17"/>
        <v>3304</v>
      </c>
      <c r="Y478" s="23">
        <f t="shared" si="16"/>
        <v>6.0644960000000001</v>
      </c>
    </row>
    <row r="479" spans="24:25" x14ac:dyDescent="0.25">
      <c r="X479" s="21">
        <f t="shared" si="17"/>
        <v>3311</v>
      </c>
      <c r="Y479" s="23">
        <f t="shared" si="16"/>
        <v>6.0737640000000006</v>
      </c>
    </row>
    <row r="480" spans="24:25" x14ac:dyDescent="0.25">
      <c r="X480" s="21">
        <f t="shared" si="17"/>
        <v>3318</v>
      </c>
      <c r="Y480" s="23">
        <f t="shared" si="16"/>
        <v>6.0830320000000011</v>
      </c>
    </row>
    <row r="481" spans="24:25" x14ac:dyDescent="0.25">
      <c r="X481" s="21">
        <f t="shared" si="17"/>
        <v>3325</v>
      </c>
      <c r="Y481" s="23">
        <f t="shared" si="16"/>
        <v>6.0922999999999998</v>
      </c>
    </row>
    <row r="482" spans="24:25" x14ac:dyDescent="0.25">
      <c r="X482" s="21">
        <f t="shared" si="17"/>
        <v>3332</v>
      </c>
      <c r="Y482" s="23">
        <f t="shared" si="16"/>
        <v>6.1015680000000003</v>
      </c>
    </row>
    <row r="483" spans="24:25" x14ac:dyDescent="0.25">
      <c r="X483" s="21">
        <f t="shared" si="17"/>
        <v>3339</v>
      </c>
      <c r="Y483" s="23">
        <f t="shared" si="16"/>
        <v>6.1108360000000008</v>
      </c>
    </row>
    <row r="484" spans="24:25" x14ac:dyDescent="0.25">
      <c r="X484" s="21">
        <f t="shared" si="17"/>
        <v>3346</v>
      </c>
      <c r="Y484" s="23">
        <f t="shared" si="16"/>
        <v>6.1201039999999995</v>
      </c>
    </row>
    <row r="485" spans="24:25" x14ac:dyDescent="0.25">
      <c r="X485" s="21">
        <f t="shared" si="17"/>
        <v>3353</v>
      </c>
      <c r="Y485" s="23">
        <f t="shared" si="16"/>
        <v>6.129372</v>
      </c>
    </row>
    <row r="486" spans="24:25" x14ac:dyDescent="0.25">
      <c r="X486" s="21">
        <f t="shared" si="17"/>
        <v>3360</v>
      </c>
      <c r="Y486" s="23">
        <f t="shared" si="16"/>
        <v>6.1386400000000005</v>
      </c>
    </row>
    <row r="487" spans="24:25" x14ac:dyDescent="0.25">
      <c r="X487" s="21">
        <f t="shared" si="17"/>
        <v>3367</v>
      </c>
      <c r="Y487" s="23">
        <f t="shared" si="16"/>
        <v>6.147908000000001</v>
      </c>
    </row>
    <row r="488" spans="24:25" x14ac:dyDescent="0.25">
      <c r="X488" s="21">
        <f t="shared" si="17"/>
        <v>3374</v>
      </c>
      <c r="Y488" s="23">
        <f t="shared" si="16"/>
        <v>6.1571759999999998</v>
      </c>
    </row>
    <row r="489" spans="24:25" x14ac:dyDescent="0.25">
      <c r="X489" s="21">
        <f t="shared" si="17"/>
        <v>3381</v>
      </c>
      <c r="Y489" s="23">
        <f t="shared" si="16"/>
        <v>6.1664440000000003</v>
      </c>
    </row>
    <row r="490" spans="24:25" x14ac:dyDescent="0.25">
      <c r="X490" s="21">
        <f t="shared" si="17"/>
        <v>3388</v>
      </c>
      <c r="Y490" s="23">
        <f t="shared" si="16"/>
        <v>6.1757120000000008</v>
      </c>
    </row>
    <row r="491" spans="24:25" x14ac:dyDescent="0.25">
      <c r="X491" s="21">
        <f t="shared" si="17"/>
        <v>3395</v>
      </c>
      <c r="Y491" s="23">
        <f t="shared" si="16"/>
        <v>6.1849799999999995</v>
      </c>
    </row>
    <row r="492" spans="24:25" x14ac:dyDescent="0.25">
      <c r="X492" s="21">
        <f t="shared" si="17"/>
        <v>3402</v>
      </c>
      <c r="Y492" s="23">
        <f t="shared" si="16"/>
        <v>6.194248</v>
      </c>
    </row>
    <row r="493" spans="24:25" x14ac:dyDescent="0.25">
      <c r="X493" s="21">
        <f t="shared" si="17"/>
        <v>3409</v>
      </c>
      <c r="Y493" s="23">
        <f t="shared" si="16"/>
        <v>6.2035160000000005</v>
      </c>
    </row>
    <row r="494" spans="24:25" x14ac:dyDescent="0.25">
      <c r="X494" s="21">
        <f t="shared" si="17"/>
        <v>3416</v>
      </c>
      <c r="Y494" s="23">
        <f t="shared" si="16"/>
        <v>6.212784000000001</v>
      </c>
    </row>
    <row r="495" spans="24:25" x14ac:dyDescent="0.25">
      <c r="X495" s="21">
        <f t="shared" si="17"/>
        <v>3423</v>
      </c>
      <c r="Y495" s="23">
        <f t="shared" si="16"/>
        <v>6.2220519999999997</v>
      </c>
    </row>
    <row r="496" spans="24:25" x14ac:dyDescent="0.25">
      <c r="X496" s="21">
        <f t="shared" si="17"/>
        <v>3430</v>
      </c>
      <c r="Y496" s="23">
        <f t="shared" si="16"/>
        <v>6.2313200000000002</v>
      </c>
    </row>
    <row r="497" spans="24:25" x14ac:dyDescent="0.25">
      <c r="X497" s="21">
        <f t="shared" si="17"/>
        <v>3437</v>
      </c>
      <c r="Y497" s="23">
        <f t="shared" si="16"/>
        <v>6.2405880000000007</v>
      </c>
    </row>
    <row r="498" spans="24:25" x14ac:dyDescent="0.25">
      <c r="X498" s="21">
        <f t="shared" si="17"/>
        <v>3444</v>
      </c>
      <c r="Y498" s="23">
        <f t="shared" si="16"/>
        <v>6.2498559999999994</v>
      </c>
    </row>
    <row r="499" spans="24:25" x14ac:dyDescent="0.25">
      <c r="X499" s="21">
        <f t="shared" si="17"/>
        <v>3451</v>
      </c>
      <c r="Y499" s="23">
        <f t="shared" si="16"/>
        <v>6.2591239999999999</v>
      </c>
    </row>
    <row r="500" spans="24:25" x14ac:dyDescent="0.25">
      <c r="X500" s="21">
        <f t="shared" si="17"/>
        <v>3458</v>
      </c>
      <c r="Y500" s="23">
        <f t="shared" si="16"/>
        <v>6.2683920000000004</v>
      </c>
    </row>
    <row r="501" spans="24:25" x14ac:dyDescent="0.25">
      <c r="X501" s="21">
        <f t="shared" si="17"/>
        <v>3465</v>
      </c>
      <c r="Y501" s="23">
        <f t="shared" si="16"/>
        <v>6.2776600000000009</v>
      </c>
    </row>
    <row r="502" spans="24:25" x14ac:dyDescent="0.25">
      <c r="X502" s="21">
        <f t="shared" si="17"/>
        <v>3472</v>
      </c>
      <c r="Y502" s="23">
        <f t="shared" si="16"/>
        <v>6.2869279999999996</v>
      </c>
    </row>
    <row r="503" spans="24:25" x14ac:dyDescent="0.25">
      <c r="X503" s="21">
        <f t="shared" si="17"/>
        <v>3479</v>
      </c>
      <c r="Y503" s="23">
        <f t="shared" si="16"/>
        <v>6.2961960000000001</v>
      </c>
    </row>
    <row r="504" spans="24:25" x14ac:dyDescent="0.25">
      <c r="X504" s="21">
        <f t="shared" si="17"/>
        <v>3486</v>
      </c>
      <c r="Y504" s="23">
        <f t="shared" si="16"/>
        <v>6.3054640000000006</v>
      </c>
    </row>
    <row r="505" spans="24:25" x14ac:dyDescent="0.25">
      <c r="X505" s="21">
        <f t="shared" si="17"/>
        <v>3493</v>
      </c>
      <c r="Y505" s="23">
        <f t="shared" si="16"/>
        <v>6.3147320000000011</v>
      </c>
    </row>
    <row r="506" spans="24:25" ht="16.5" thickBot="1" x14ac:dyDescent="0.3">
      <c r="X506" s="22">
        <f t="shared" si="17"/>
        <v>3500</v>
      </c>
      <c r="Y506" s="23">
        <f t="shared" si="16"/>
        <v>6.3239999999999998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1200-000000000000}"/>
  </hyperlinks>
  <pageMargins left="0.7" right="0.7" top="0.75" bottom="0.75" header="0.3" footer="0.3"/>
  <pageSetup scale="57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-0.249977111117893"/>
    <pageSetUpPr fitToPage="1"/>
  </sheetPr>
  <dimension ref="A1:AC506"/>
  <sheetViews>
    <sheetView zoomScale="80" zoomScaleNormal="80" workbookViewId="0">
      <selection activeCell="J7" sqref="J7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45</v>
      </c>
      <c r="K2" s="160" t="str">
        <f>VLOOKUP(J2,'Calcul financement'!B5:F100,2,FALSE)</f>
        <v>Technologie de la mécanique du bâtiment</v>
      </c>
      <c r="L2" s="160"/>
      <c r="M2" s="160"/>
      <c r="N2" s="161"/>
    </row>
    <row r="4" spans="9:29" ht="16.5" thickBot="1" x14ac:dyDescent="0.3">
      <c r="J4" s="16">
        <f>MAX(IF(K24=0,IF(K21=0,1000,K21*4),K24*2),K9:K15)</f>
        <v>1744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3.9989440000000003</v>
      </c>
      <c r="K5" s="164" t="str">
        <f>CONCATENATE("ÉTC seront financés par les ",J4," PES ","du programme ",LEFT(J2,6))</f>
        <v>ÉTC seront financés par les 1744 PES du programme 221.C0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4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4</v>
      </c>
      <c r="Y7" s="23">
        <f t="shared" si="0"/>
        <v>6.1799999999999997E-3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8</v>
      </c>
      <c r="Y8" s="23">
        <f t="shared" si="0"/>
        <v>1.2359999999999999E-2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1469</v>
      </c>
      <c r="L9" s="53">
        <f>IF(K9&gt;0,IF($K$24&gt;0,IF(K9&lt;$K$21,$K$20*K9,IF(K9&lt;$K$24,($K$22*K9)+$K$23,($K$25*K9)+$K$26)),IF(K9&lt;$K$21,$K$20*K9,($K$22*K9)+$K$23)),"")</f>
        <v>3.6411690000000001</v>
      </c>
      <c r="M9" s="54">
        <f>IF(K9&gt;0,L9/K9*1000,"")</f>
        <v>2.4786718856364871</v>
      </c>
      <c r="X9" s="21">
        <f t="shared" si="1"/>
        <v>12</v>
      </c>
      <c r="Y9" s="23">
        <f t="shared" si="0"/>
        <v>1.8540000000000001E-2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1239</v>
      </c>
      <c r="L10" s="53">
        <f t="shared" ref="L10:L15" si="2">IF(K10&gt;0,IF($K$24&gt;0,IF(K10&lt;$K$21,$K$20*K10,IF(K10&lt;$K$24,($K$22*K10)+$K$23,($K$25*K10)+$K$26)),IF(K10&lt;$K$21,$K$20*K10,($K$22*K10)+$K$23)),"")</f>
        <v>3.341939</v>
      </c>
      <c r="M10" s="54">
        <f t="shared" ref="M10:M15" si="3">IF(K10&gt;0,L10/K10*1000,"")</f>
        <v>2.697287328490718</v>
      </c>
      <c r="X10" s="21">
        <f t="shared" si="1"/>
        <v>16</v>
      </c>
      <c r="Y10" s="23">
        <f t="shared" si="0"/>
        <v>2.4719999999999999E-2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1290</v>
      </c>
      <c r="L11" s="53">
        <f t="shared" si="2"/>
        <v>3.40829</v>
      </c>
      <c r="M11" s="54">
        <f t="shared" si="3"/>
        <v>2.6420852713178293</v>
      </c>
      <c r="X11" s="21">
        <f t="shared" si="1"/>
        <v>20</v>
      </c>
      <c r="Y11" s="23">
        <f t="shared" si="0"/>
        <v>3.0899999999999997E-2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1065</v>
      </c>
      <c r="L12" s="53">
        <f t="shared" si="2"/>
        <v>3.1155650000000001</v>
      </c>
      <c r="M12" s="54">
        <f t="shared" si="3"/>
        <v>2.9254131455399062</v>
      </c>
      <c r="X12" s="21">
        <f t="shared" si="1"/>
        <v>24</v>
      </c>
      <c r="Y12" s="23">
        <f t="shared" si="0"/>
        <v>3.7080000000000002E-2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28</v>
      </c>
      <c r="Y13" s="23">
        <f t="shared" si="0"/>
        <v>4.326E-2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32</v>
      </c>
      <c r="Y14" s="23">
        <f t="shared" si="0"/>
        <v>4.9439999999999998E-2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36</v>
      </c>
      <c r="Y15" s="23">
        <f t="shared" si="0"/>
        <v>5.5619999999999996E-2</v>
      </c>
    </row>
    <row r="16" spans="9:29" x14ac:dyDescent="0.25">
      <c r="K16" s="10"/>
      <c r="L16" s="10"/>
      <c r="X16" s="21">
        <f t="shared" si="1"/>
        <v>40</v>
      </c>
      <c r="Y16" s="23">
        <f t="shared" si="0"/>
        <v>6.1799999999999994E-2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44</v>
      </c>
      <c r="Y17" s="23">
        <f t="shared" si="0"/>
        <v>6.7979999999999999E-2</v>
      </c>
    </row>
    <row r="18" spans="1:25" x14ac:dyDescent="0.25">
      <c r="X18" s="21">
        <f t="shared" si="1"/>
        <v>48</v>
      </c>
      <c r="Y18" s="23">
        <f t="shared" si="0"/>
        <v>7.4160000000000004E-2</v>
      </c>
    </row>
    <row r="19" spans="1:25" x14ac:dyDescent="0.25">
      <c r="X19" s="21">
        <f t="shared" si="1"/>
        <v>52</v>
      </c>
      <c r="Y19" s="23">
        <f t="shared" si="0"/>
        <v>8.0339999999999995E-2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56</v>
      </c>
      <c r="Y20" s="23">
        <f t="shared" si="0"/>
        <v>8.652E-2</v>
      </c>
    </row>
    <row r="21" spans="1:25" x14ac:dyDescent="0.25">
      <c r="J21" s="2" t="s">
        <v>123</v>
      </c>
      <c r="K21" s="18">
        <f>VLOOKUP($J$2,Tableau_fin[],8,FALSE)</f>
        <v>436</v>
      </c>
      <c r="X21" s="21">
        <f t="shared" si="1"/>
        <v>60</v>
      </c>
      <c r="Y21" s="23">
        <f t="shared" si="0"/>
        <v>9.2699999999999991E-2</v>
      </c>
    </row>
    <row r="22" spans="1:25" x14ac:dyDescent="0.25">
      <c r="J22" s="26" t="s">
        <v>119</v>
      </c>
      <c r="K22" s="18">
        <f>VLOOKUP($J$2,Tableau_fin[],9,FALSE)</f>
        <v>1.3010000000000001E-3</v>
      </c>
      <c r="X22" s="21">
        <f t="shared" si="1"/>
        <v>64</v>
      </c>
      <c r="Y22" s="23">
        <f t="shared" si="0"/>
        <v>9.8879999999999996E-2</v>
      </c>
    </row>
    <row r="23" spans="1:25" x14ac:dyDescent="0.25">
      <c r="J23" s="26" t="s">
        <v>120</v>
      </c>
      <c r="K23" s="18">
        <f>VLOOKUP($J$2,Tableau_fin[],10,FALSE)</f>
        <v>1.73</v>
      </c>
      <c r="X23" s="21">
        <f t="shared" si="1"/>
        <v>68</v>
      </c>
      <c r="Y23" s="23">
        <f t="shared" si="0"/>
        <v>0.10506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72</v>
      </c>
      <c r="Y24" s="23">
        <f t="shared" si="0"/>
        <v>0.11123999999999999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76</v>
      </c>
      <c r="Y25" s="23">
        <f t="shared" si="0"/>
        <v>0.11742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80</v>
      </c>
      <c r="Y26" s="23">
        <f t="shared" si="0"/>
        <v>0.12359999999999999</v>
      </c>
    </row>
    <row r="27" spans="1:25" x14ac:dyDescent="0.25">
      <c r="X27" s="21">
        <f t="shared" si="1"/>
        <v>84</v>
      </c>
      <c r="Y27" s="23">
        <f t="shared" si="0"/>
        <v>0.12978000000000001</v>
      </c>
    </row>
    <row r="28" spans="1:25" x14ac:dyDescent="0.25">
      <c r="X28" s="21">
        <f t="shared" si="1"/>
        <v>88</v>
      </c>
      <c r="Y28" s="23">
        <f t="shared" si="0"/>
        <v>0.13596</v>
      </c>
    </row>
    <row r="29" spans="1:25" x14ac:dyDescent="0.25">
      <c r="X29" s="21">
        <f t="shared" si="1"/>
        <v>92</v>
      </c>
      <c r="Y29" s="23">
        <f t="shared" si="0"/>
        <v>0.14213999999999999</v>
      </c>
    </row>
    <row r="30" spans="1:25" x14ac:dyDescent="0.25">
      <c r="X30" s="21">
        <f t="shared" si="1"/>
        <v>96</v>
      </c>
      <c r="Y30" s="23">
        <f t="shared" si="0"/>
        <v>0.14832000000000001</v>
      </c>
    </row>
    <row r="31" spans="1:25" x14ac:dyDescent="0.25">
      <c r="A31" s="29"/>
      <c r="B31" s="10"/>
      <c r="C31" s="10"/>
      <c r="X31" s="21">
        <f t="shared" si="1"/>
        <v>100</v>
      </c>
      <c r="Y31" s="23">
        <f t="shared" si="0"/>
        <v>0.1545</v>
      </c>
    </row>
    <row r="32" spans="1:25" x14ac:dyDescent="0.25">
      <c r="B32" s="10"/>
      <c r="C32" s="10"/>
      <c r="X32" s="21">
        <f t="shared" si="1"/>
        <v>104</v>
      </c>
      <c r="Y32" s="23">
        <f t="shared" si="0"/>
        <v>0.16067999999999999</v>
      </c>
    </row>
    <row r="33" spans="2:25" x14ac:dyDescent="0.25">
      <c r="B33" s="10"/>
      <c r="C33" s="10"/>
      <c r="X33" s="21">
        <f t="shared" si="1"/>
        <v>108</v>
      </c>
      <c r="Y33" s="23">
        <f t="shared" si="0"/>
        <v>0.16685999999999998</v>
      </c>
    </row>
    <row r="34" spans="2:25" x14ac:dyDescent="0.25">
      <c r="X34" s="21">
        <f t="shared" si="1"/>
        <v>112</v>
      </c>
      <c r="Y34" s="23">
        <f t="shared" si="0"/>
        <v>0.17304</v>
      </c>
    </row>
    <row r="35" spans="2:25" x14ac:dyDescent="0.25">
      <c r="X35" s="21">
        <f t="shared" si="1"/>
        <v>116</v>
      </c>
      <c r="Y35" s="23">
        <f t="shared" si="0"/>
        <v>0.17921999999999999</v>
      </c>
    </row>
    <row r="36" spans="2:25" x14ac:dyDescent="0.25">
      <c r="X36" s="21">
        <f t="shared" si="1"/>
        <v>120</v>
      </c>
      <c r="Y36" s="23">
        <f t="shared" si="0"/>
        <v>0.18539999999999998</v>
      </c>
    </row>
    <row r="37" spans="2:25" x14ac:dyDescent="0.25">
      <c r="X37" s="21">
        <f t="shared" si="1"/>
        <v>124</v>
      </c>
      <c r="Y37" s="23">
        <f t="shared" si="0"/>
        <v>0.19158</v>
      </c>
    </row>
    <row r="38" spans="2:25" x14ac:dyDescent="0.25">
      <c r="X38" s="21">
        <f t="shared" si="1"/>
        <v>128</v>
      </c>
      <c r="Y38" s="23">
        <f t="shared" si="0"/>
        <v>0.19775999999999999</v>
      </c>
    </row>
    <row r="39" spans="2:25" x14ac:dyDescent="0.25">
      <c r="X39" s="21">
        <f t="shared" si="1"/>
        <v>132</v>
      </c>
      <c r="Y39" s="23">
        <f t="shared" si="0"/>
        <v>0.20393999999999998</v>
      </c>
    </row>
    <row r="40" spans="2:25" x14ac:dyDescent="0.25">
      <c r="X40" s="21">
        <f t="shared" si="1"/>
        <v>136</v>
      </c>
      <c r="Y40" s="23">
        <f t="shared" si="0"/>
        <v>0.21012</v>
      </c>
    </row>
    <row r="41" spans="2:25" x14ac:dyDescent="0.25">
      <c r="X41" s="21">
        <f t="shared" si="1"/>
        <v>140</v>
      </c>
      <c r="Y41" s="23">
        <f t="shared" si="0"/>
        <v>0.21629999999999999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144</v>
      </c>
      <c r="Y42" s="23">
        <f t="shared" si="0"/>
        <v>0.22247999999999998</v>
      </c>
    </row>
    <row r="43" spans="2:25" x14ac:dyDescent="0.25">
      <c r="X43" s="21">
        <f t="shared" si="1"/>
        <v>148</v>
      </c>
      <c r="Y43" s="23">
        <f t="shared" si="0"/>
        <v>0.22866</v>
      </c>
    </row>
    <row r="44" spans="2:25" x14ac:dyDescent="0.25">
      <c r="X44" s="21">
        <f t="shared" si="1"/>
        <v>152</v>
      </c>
      <c r="Y44" s="23">
        <f t="shared" si="0"/>
        <v>0.23483999999999999</v>
      </c>
    </row>
    <row r="45" spans="2:25" x14ac:dyDescent="0.25">
      <c r="X45" s="21">
        <f t="shared" si="1"/>
        <v>156</v>
      </c>
      <c r="Y45" s="23">
        <f t="shared" si="0"/>
        <v>0.24101999999999998</v>
      </c>
    </row>
    <row r="46" spans="2:25" x14ac:dyDescent="0.25">
      <c r="X46" s="21">
        <f t="shared" si="1"/>
        <v>160</v>
      </c>
      <c r="Y46" s="23">
        <f t="shared" si="0"/>
        <v>0.24719999999999998</v>
      </c>
    </row>
    <row r="47" spans="2:25" x14ac:dyDescent="0.25">
      <c r="X47" s="21">
        <f t="shared" si="1"/>
        <v>164</v>
      </c>
      <c r="Y47" s="23">
        <f t="shared" si="0"/>
        <v>0.25337999999999999</v>
      </c>
    </row>
    <row r="48" spans="2:25" x14ac:dyDescent="0.25">
      <c r="X48" s="21">
        <f t="shared" si="1"/>
        <v>168</v>
      </c>
      <c r="Y48" s="23">
        <f t="shared" si="0"/>
        <v>0.25956000000000001</v>
      </c>
    </row>
    <row r="49" spans="24:25" x14ac:dyDescent="0.25">
      <c r="X49" s="21">
        <f t="shared" si="1"/>
        <v>172</v>
      </c>
      <c r="Y49" s="23">
        <f t="shared" si="0"/>
        <v>0.26573999999999998</v>
      </c>
    </row>
    <row r="50" spans="24:25" x14ac:dyDescent="0.25">
      <c r="X50" s="21">
        <f t="shared" si="1"/>
        <v>176</v>
      </c>
      <c r="Y50" s="23">
        <f t="shared" si="0"/>
        <v>0.27192</v>
      </c>
    </row>
    <row r="51" spans="24:25" x14ac:dyDescent="0.25">
      <c r="X51" s="21">
        <f t="shared" si="1"/>
        <v>180</v>
      </c>
      <c r="Y51" s="23">
        <f t="shared" si="0"/>
        <v>0.27810000000000001</v>
      </c>
    </row>
    <row r="52" spans="24:25" x14ac:dyDescent="0.25">
      <c r="X52" s="21">
        <f t="shared" si="1"/>
        <v>184</v>
      </c>
      <c r="Y52" s="23">
        <f t="shared" si="0"/>
        <v>0.28427999999999998</v>
      </c>
    </row>
    <row r="53" spans="24:25" x14ac:dyDescent="0.25">
      <c r="X53" s="21">
        <f t="shared" si="1"/>
        <v>188</v>
      </c>
      <c r="Y53" s="23">
        <f t="shared" si="0"/>
        <v>0.29046</v>
      </c>
    </row>
    <row r="54" spans="24:25" x14ac:dyDescent="0.25">
      <c r="X54" s="21">
        <f t="shared" si="1"/>
        <v>192</v>
      </c>
      <c r="Y54" s="23">
        <f t="shared" si="0"/>
        <v>0.29664000000000001</v>
      </c>
    </row>
    <row r="55" spans="24:25" x14ac:dyDescent="0.25">
      <c r="X55" s="21">
        <f t="shared" si="1"/>
        <v>196</v>
      </c>
      <c r="Y55" s="23">
        <f t="shared" si="0"/>
        <v>0.30281999999999998</v>
      </c>
    </row>
    <row r="56" spans="24:25" x14ac:dyDescent="0.25">
      <c r="X56" s="21">
        <f t="shared" si="1"/>
        <v>200</v>
      </c>
      <c r="Y56" s="23">
        <f t="shared" si="0"/>
        <v>0.309</v>
      </c>
    </row>
    <row r="57" spans="24:25" x14ac:dyDescent="0.25">
      <c r="X57" s="21">
        <f t="shared" si="1"/>
        <v>204</v>
      </c>
      <c r="Y57" s="23">
        <f t="shared" si="0"/>
        <v>0.31517999999999996</v>
      </c>
    </row>
    <row r="58" spans="24:25" x14ac:dyDescent="0.25">
      <c r="X58" s="21">
        <f t="shared" si="1"/>
        <v>208</v>
      </c>
      <c r="Y58" s="23">
        <f t="shared" si="0"/>
        <v>0.32135999999999998</v>
      </c>
    </row>
    <row r="59" spans="24:25" x14ac:dyDescent="0.25">
      <c r="X59" s="21">
        <f t="shared" si="1"/>
        <v>212</v>
      </c>
      <c r="Y59" s="23">
        <f t="shared" si="0"/>
        <v>0.32754</v>
      </c>
    </row>
    <row r="60" spans="24:25" x14ac:dyDescent="0.25">
      <c r="X60" s="21">
        <f t="shared" si="1"/>
        <v>216</v>
      </c>
      <c r="Y60" s="23">
        <f t="shared" si="0"/>
        <v>0.33371999999999996</v>
      </c>
    </row>
    <row r="61" spans="24:25" x14ac:dyDescent="0.25">
      <c r="X61" s="21">
        <f t="shared" si="1"/>
        <v>220</v>
      </c>
      <c r="Y61" s="23">
        <f t="shared" si="0"/>
        <v>0.33989999999999998</v>
      </c>
    </row>
    <row r="62" spans="24:25" x14ac:dyDescent="0.25">
      <c r="X62" s="21">
        <f t="shared" si="1"/>
        <v>224</v>
      </c>
      <c r="Y62" s="23">
        <f t="shared" si="0"/>
        <v>0.34608</v>
      </c>
    </row>
    <row r="63" spans="24:25" x14ac:dyDescent="0.25">
      <c r="X63" s="21">
        <f t="shared" si="1"/>
        <v>228</v>
      </c>
      <c r="Y63" s="23">
        <f t="shared" si="0"/>
        <v>0.35225999999999996</v>
      </c>
    </row>
    <row r="64" spans="24:25" x14ac:dyDescent="0.25">
      <c r="X64" s="21">
        <f t="shared" si="1"/>
        <v>232</v>
      </c>
      <c r="Y64" s="23">
        <f t="shared" si="0"/>
        <v>0.35843999999999998</v>
      </c>
    </row>
    <row r="65" spans="24:25" x14ac:dyDescent="0.25">
      <c r="X65" s="21">
        <f t="shared" si="1"/>
        <v>236</v>
      </c>
      <c r="Y65" s="23">
        <f t="shared" si="0"/>
        <v>0.36462</v>
      </c>
    </row>
    <row r="66" spans="24:25" x14ac:dyDescent="0.25">
      <c r="X66" s="21">
        <f t="shared" si="1"/>
        <v>240</v>
      </c>
      <c r="Y66" s="23">
        <f t="shared" si="0"/>
        <v>0.37079999999999996</v>
      </c>
    </row>
    <row r="67" spans="24:25" x14ac:dyDescent="0.25">
      <c r="X67" s="21">
        <f t="shared" si="1"/>
        <v>244</v>
      </c>
      <c r="Y67" s="23">
        <f t="shared" si="0"/>
        <v>0.37697999999999998</v>
      </c>
    </row>
    <row r="68" spans="24:25" x14ac:dyDescent="0.25">
      <c r="X68" s="21">
        <f t="shared" si="1"/>
        <v>248</v>
      </c>
      <c r="Y68" s="23">
        <f t="shared" si="0"/>
        <v>0.38316</v>
      </c>
    </row>
    <row r="69" spans="24:25" x14ac:dyDescent="0.25">
      <c r="X69" s="21">
        <f t="shared" si="1"/>
        <v>252</v>
      </c>
      <c r="Y69" s="23">
        <f t="shared" si="0"/>
        <v>0.38933999999999996</v>
      </c>
    </row>
    <row r="70" spans="24:25" x14ac:dyDescent="0.25">
      <c r="X70" s="21">
        <f t="shared" si="1"/>
        <v>256</v>
      </c>
      <c r="Y70" s="23">
        <f t="shared" ref="Y70:Y133" si="4">IF($K$24&gt;0,IF(X70&lt;$K$21,$K$20*X70,IF(X70&lt;$K$24,($K$22*X70)+$K$23,($K$25*X70)+$K$26)),IF(X70&lt;$K$21,$K$20*X70,($K$22*X70)+$K$23))</f>
        <v>0.39551999999999998</v>
      </c>
    </row>
    <row r="71" spans="24:25" x14ac:dyDescent="0.25">
      <c r="X71" s="21">
        <f t="shared" ref="X71:X134" si="5">X70+$AC$5</f>
        <v>260</v>
      </c>
      <c r="Y71" s="23">
        <f t="shared" si="4"/>
        <v>0.4017</v>
      </c>
    </row>
    <row r="72" spans="24:25" x14ac:dyDescent="0.25">
      <c r="X72" s="21">
        <f t="shared" si="5"/>
        <v>264</v>
      </c>
      <c r="Y72" s="23">
        <f t="shared" si="4"/>
        <v>0.40787999999999996</v>
      </c>
    </row>
    <row r="73" spans="24:25" x14ac:dyDescent="0.25">
      <c r="X73" s="21">
        <f t="shared" si="5"/>
        <v>268</v>
      </c>
      <c r="Y73" s="23">
        <f t="shared" si="4"/>
        <v>0.41405999999999998</v>
      </c>
    </row>
    <row r="74" spans="24:25" x14ac:dyDescent="0.25">
      <c r="X74" s="21">
        <f t="shared" si="5"/>
        <v>272</v>
      </c>
      <c r="Y74" s="23">
        <f t="shared" si="4"/>
        <v>0.42024</v>
      </c>
    </row>
    <row r="75" spans="24:25" x14ac:dyDescent="0.25">
      <c r="X75" s="21">
        <f t="shared" si="5"/>
        <v>276</v>
      </c>
      <c r="Y75" s="23">
        <f t="shared" si="4"/>
        <v>0.42641999999999997</v>
      </c>
    </row>
    <row r="76" spans="24:25" x14ac:dyDescent="0.25">
      <c r="X76" s="21">
        <f t="shared" si="5"/>
        <v>280</v>
      </c>
      <c r="Y76" s="23">
        <f t="shared" si="4"/>
        <v>0.43259999999999998</v>
      </c>
    </row>
    <row r="77" spans="24:25" x14ac:dyDescent="0.25">
      <c r="X77" s="21">
        <f t="shared" si="5"/>
        <v>284</v>
      </c>
      <c r="Y77" s="23">
        <f t="shared" si="4"/>
        <v>0.43878</v>
      </c>
    </row>
    <row r="78" spans="24:25" x14ac:dyDescent="0.25">
      <c r="X78" s="21">
        <f t="shared" si="5"/>
        <v>288</v>
      </c>
      <c r="Y78" s="23">
        <f t="shared" si="4"/>
        <v>0.44495999999999997</v>
      </c>
    </row>
    <row r="79" spans="24:25" x14ac:dyDescent="0.25">
      <c r="X79" s="21">
        <f t="shared" si="5"/>
        <v>292</v>
      </c>
      <c r="Y79" s="23">
        <f t="shared" si="4"/>
        <v>0.45113999999999999</v>
      </c>
    </row>
    <row r="80" spans="24:25" x14ac:dyDescent="0.25">
      <c r="X80" s="21">
        <f t="shared" si="5"/>
        <v>296</v>
      </c>
      <c r="Y80" s="23">
        <f t="shared" si="4"/>
        <v>0.45732</v>
      </c>
    </row>
    <row r="81" spans="24:25" x14ac:dyDescent="0.25">
      <c r="X81" s="21">
        <f t="shared" si="5"/>
        <v>300</v>
      </c>
      <c r="Y81" s="23">
        <f t="shared" si="4"/>
        <v>0.46349999999999997</v>
      </c>
    </row>
    <row r="82" spans="24:25" x14ac:dyDescent="0.25">
      <c r="X82" s="21">
        <f t="shared" si="5"/>
        <v>304</v>
      </c>
      <c r="Y82" s="23">
        <f t="shared" si="4"/>
        <v>0.46967999999999999</v>
      </c>
    </row>
    <row r="83" spans="24:25" x14ac:dyDescent="0.25">
      <c r="X83" s="21">
        <f t="shared" si="5"/>
        <v>308</v>
      </c>
      <c r="Y83" s="23">
        <f t="shared" si="4"/>
        <v>0.47586000000000001</v>
      </c>
    </row>
    <row r="84" spans="24:25" x14ac:dyDescent="0.25">
      <c r="X84" s="21">
        <f t="shared" si="5"/>
        <v>312</v>
      </c>
      <c r="Y84" s="23">
        <f t="shared" si="4"/>
        <v>0.48203999999999997</v>
      </c>
    </row>
    <row r="85" spans="24:25" x14ac:dyDescent="0.25">
      <c r="X85" s="21">
        <f t="shared" si="5"/>
        <v>316</v>
      </c>
      <c r="Y85" s="23">
        <f t="shared" si="4"/>
        <v>0.48821999999999999</v>
      </c>
    </row>
    <row r="86" spans="24:25" x14ac:dyDescent="0.25">
      <c r="X86" s="21">
        <f t="shared" si="5"/>
        <v>320</v>
      </c>
      <c r="Y86" s="23">
        <f t="shared" si="4"/>
        <v>0.49439999999999995</v>
      </c>
    </row>
    <row r="87" spans="24:25" x14ac:dyDescent="0.25">
      <c r="X87" s="21">
        <f t="shared" si="5"/>
        <v>324</v>
      </c>
      <c r="Y87" s="23">
        <f t="shared" si="4"/>
        <v>0.50058000000000002</v>
      </c>
    </row>
    <row r="88" spans="24:25" x14ac:dyDescent="0.25">
      <c r="X88" s="21">
        <f t="shared" si="5"/>
        <v>328</v>
      </c>
      <c r="Y88" s="23">
        <f t="shared" si="4"/>
        <v>0.50675999999999999</v>
      </c>
    </row>
    <row r="89" spans="24:25" x14ac:dyDescent="0.25">
      <c r="X89" s="21">
        <f t="shared" si="5"/>
        <v>332</v>
      </c>
      <c r="Y89" s="23">
        <f t="shared" si="4"/>
        <v>0.51293999999999995</v>
      </c>
    </row>
    <row r="90" spans="24:25" x14ac:dyDescent="0.25">
      <c r="X90" s="21">
        <f t="shared" si="5"/>
        <v>336</v>
      </c>
      <c r="Y90" s="23">
        <f t="shared" si="4"/>
        <v>0.51912000000000003</v>
      </c>
    </row>
    <row r="91" spans="24:25" x14ac:dyDescent="0.25">
      <c r="X91" s="21">
        <f t="shared" si="5"/>
        <v>340</v>
      </c>
      <c r="Y91" s="23">
        <f t="shared" si="4"/>
        <v>0.52529999999999999</v>
      </c>
    </row>
    <row r="92" spans="24:25" x14ac:dyDescent="0.25">
      <c r="X92" s="21">
        <f t="shared" si="5"/>
        <v>344</v>
      </c>
      <c r="Y92" s="23">
        <f t="shared" si="4"/>
        <v>0.53147999999999995</v>
      </c>
    </row>
    <row r="93" spans="24:25" x14ac:dyDescent="0.25">
      <c r="X93" s="21">
        <f t="shared" si="5"/>
        <v>348</v>
      </c>
      <c r="Y93" s="23">
        <f t="shared" si="4"/>
        <v>0.53766000000000003</v>
      </c>
    </row>
    <row r="94" spans="24:25" x14ac:dyDescent="0.25">
      <c r="X94" s="21">
        <f t="shared" si="5"/>
        <v>352</v>
      </c>
      <c r="Y94" s="23">
        <f t="shared" si="4"/>
        <v>0.54383999999999999</v>
      </c>
    </row>
    <row r="95" spans="24:25" x14ac:dyDescent="0.25">
      <c r="X95" s="21">
        <f t="shared" si="5"/>
        <v>356</v>
      </c>
      <c r="Y95" s="23">
        <f t="shared" si="4"/>
        <v>0.55001999999999995</v>
      </c>
    </row>
    <row r="96" spans="24:25" x14ac:dyDescent="0.25">
      <c r="X96" s="21">
        <f t="shared" si="5"/>
        <v>360</v>
      </c>
      <c r="Y96" s="23">
        <f t="shared" si="4"/>
        <v>0.55620000000000003</v>
      </c>
    </row>
    <row r="97" spans="24:25" x14ac:dyDescent="0.25">
      <c r="X97" s="21">
        <f t="shared" si="5"/>
        <v>364</v>
      </c>
      <c r="Y97" s="23">
        <f t="shared" si="4"/>
        <v>0.56237999999999999</v>
      </c>
    </row>
    <row r="98" spans="24:25" x14ac:dyDescent="0.25">
      <c r="X98" s="21">
        <f t="shared" si="5"/>
        <v>368</v>
      </c>
      <c r="Y98" s="23">
        <f t="shared" si="4"/>
        <v>0.56855999999999995</v>
      </c>
    </row>
    <row r="99" spans="24:25" x14ac:dyDescent="0.25">
      <c r="X99" s="21">
        <f t="shared" si="5"/>
        <v>372</v>
      </c>
      <c r="Y99" s="23">
        <f t="shared" si="4"/>
        <v>0.57474000000000003</v>
      </c>
    </row>
    <row r="100" spans="24:25" x14ac:dyDescent="0.25">
      <c r="X100" s="21">
        <f t="shared" si="5"/>
        <v>376</v>
      </c>
      <c r="Y100" s="23">
        <f t="shared" si="4"/>
        <v>0.58091999999999999</v>
      </c>
    </row>
    <row r="101" spans="24:25" x14ac:dyDescent="0.25">
      <c r="X101" s="21">
        <f t="shared" si="5"/>
        <v>380</v>
      </c>
      <c r="Y101" s="23">
        <f t="shared" si="4"/>
        <v>0.58709999999999996</v>
      </c>
    </row>
    <row r="102" spans="24:25" x14ac:dyDescent="0.25">
      <c r="X102" s="21">
        <f t="shared" si="5"/>
        <v>384</v>
      </c>
      <c r="Y102" s="23">
        <f t="shared" si="4"/>
        <v>0.59328000000000003</v>
      </c>
    </row>
    <row r="103" spans="24:25" x14ac:dyDescent="0.25">
      <c r="X103" s="21">
        <f t="shared" si="5"/>
        <v>388</v>
      </c>
      <c r="Y103" s="23">
        <f t="shared" si="4"/>
        <v>0.59945999999999999</v>
      </c>
    </row>
    <row r="104" spans="24:25" x14ac:dyDescent="0.25">
      <c r="X104" s="21">
        <f t="shared" si="5"/>
        <v>392</v>
      </c>
      <c r="Y104" s="23">
        <f t="shared" si="4"/>
        <v>0.60563999999999996</v>
      </c>
    </row>
    <row r="105" spans="24:25" x14ac:dyDescent="0.25">
      <c r="X105" s="21">
        <f t="shared" si="5"/>
        <v>396</v>
      </c>
      <c r="Y105" s="23">
        <f t="shared" si="4"/>
        <v>0.61181999999999992</v>
      </c>
    </row>
    <row r="106" spans="24:25" x14ac:dyDescent="0.25">
      <c r="X106" s="21">
        <f t="shared" si="5"/>
        <v>400</v>
      </c>
      <c r="Y106" s="23">
        <f t="shared" si="4"/>
        <v>0.61799999999999999</v>
      </c>
    </row>
    <row r="107" spans="24:25" x14ac:dyDescent="0.25">
      <c r="X107" s="21">
        <f t="shared" si="5"/>
        <v>404</v>
      </c>
      <c r="Y107" s="23">
        <f t="shared" si="4"/>
        <v>0.62417999999999996</v>
      </c>
    </row>
    <row r="108" spans="24:25" x14ac:dyDescent="0.25">
      <c r="X108" s="21">
        <f t="shared" si="5"/>
        <v>408</v>
      </c>
      <c r="Y108" s="23">
        <f t="shared" si="4"/>
        <v>0.63035999999999992</v>
      </c>
    </row>
    <row r="109" spans="24:25" x14ac:dyDescent="0.25">
      <c r="X109" s="21">
        <f t="shared" si="5"/>
        <v>412</v>
      </c>
      <c r="Y109" s="23">
        <f t="shared" si="4"/>
        <v>0.63653999999999999</v>
      </c>
    </row>
    <row r="110" spans="24:25" x14ac:dyDescent="0.25">
      <c r="X110" s="21">
        <f t="shared" si="5"/>
        <v>416</v>
      </c>
      <c r="Y110" s="23">
        <f t="shared" si="4"/>
        <v>0.64271999999999996</v>
      </c>
    </row>
    <row r="111" spans="24:25" x14ac:dyDescent="0.25">
      <c r="X111" s="21">
        <f t="shared" si="5"/>
        <v>420</v>
      </c>
      <c r="Y111" s="23">
        <f t="shared" si="4"/>
        <v>0.64889999999999992</v>
      </c>
    </row>
    <row r="112" spans="24:25" x14ac:dyDescent="0.25">
      <c r="X112" s="21">
        <f t="shared" si="5"/>
        <v>424</v>
      </c>
      <c r="Y112" s="23">
        <f t="shared" si="4"/>
        <v>0.65508</v>
      </c>
    </row>
    <row r="113" spans="24:25" x14ac:dyDescent="0.25">
      <c r="X113" s="21">
        <f t="shared" si="5"/>
        <v>428</v>
      </c>
      <c r="Y113" s="23">
        <f t="shared" si="4"/>
        <v>0.66125999999999996</v>
      </c>
    </row>
    <row r="114" spans="24:25" x14ac:dyDescent="0.25">
      <c r="X114" s="21">
        <f t="shared" si="5"/>
        <v>432</v>
      </c>
      <c r="Y114" s="23">
        <f t="shared" si="4"/>
        <v>0.66743999999999992</v>
      </c>
    </row>
    <row r="115" spans="24:25" x14ac:dyDescent="0.25">
      <c r="X115" s="21">
        <f t="shared" si="5"/>
        <v>436</v>
      </c>
      <c r="Y115" s="23">
        <f t="shared" si="4"/>
        <v>2.2972359999999998</v>
      </c>
    </row>
    <row r="116" spans="24:25" x14ac:dyDescent="0.25">
      <c r="X116" s="21">
        <f t="shared" si="5"/>
        <v>440</v>
      </c>
      <c r="Y116" s="23">
        <f t="shared" si="4"/>
        <v>2.3024399999999998</v>
      </c>
    </row>
    <row r="117" spans="24:25" x14ac:dyDescent="0.25">
      <c r="X117" s="21">
        <f t="shared" si="5"/>
        <v>444</v>
      </c>
      <c r="Y117" s="23">
        <f t="shared" si="4"/>
        <v>2.3076439999999998</v>
      </c>
    </row>
    <row r="118" spans="24:25" x14ac:dyDescent="0.25">
      <c r="X118" s="21">
        <f t="shared" si="5"/>
        <v>448</v>
      </c>
      <c r="Y118" s="23">
        <f t="shared" si="4"/>
        <v>2.3128479999999998</v>
      </c>
    </row>
    <row r="119" spans="24:25" x14ac:dyDescent="0.25">
      <c r="X119" s="21">
        <f t="shared" si="5"/>
        <v>452</v>
      </c>
      <c r="Y119" s="23">
        <f t="shared" si="4"/>
        <v>2.3180519999999998</v>
      </c>
    </row>
    <row r="120" spans="24:25" x14ac:dyDescent="0.25">
      <c r="X120" s="21">
        <f t="shared" si="5"/>
        <v>456</v>
      </c>
      <c r="Y120" s="23">
        <f t="shared" si="4"/>
        <v>2.3232559999999998</v>
      </c>
    </row>
    <row r="121" spans="24:25" x14ac:dyDescent="0.25">
      <c r="X121" s="21">
        <f t="shared" si="5"/>
        <v>460</v>
      </c>
      <c r="Y121" s="23">
        <f t="shared" si="4"/>
        <v>2.3284599999999998</v>
      </c>
    </row>
    <row r="122" spans="24:25" x14ac:dyDescent="0.25">
      <c r="X122" s="21">
        <f t="shared" si="5"/>
        <v>464</v>
      </c>
      <c r="Y122" s="23">
        <f t="shared" si="4"/>
        <v>2.3336639999999997</v>
      </c>
    </row>
    <row r="123" spans="24:25" x14ac:dyDescent="0.25">
      <c r="X123" s="21">
        <f t="shared" si="5"/>
        <v>468</v>
      </c>
      <c r="Y123" s="23">
        <f t="shared" si="4"/>
        <v>2.3388680000000002</v>
      </c>
    </row>
    <row r="124" spans="24:25" x14ac:dyDescent="0.25">
      <c r="X124" s="21">
        <f t="shared" si="5"/>
        <v>472</v>
      </c>
      <c r="Y124" s="23">
        <f t="shared" si="4"/>
        <v>2.3440720000000002</v>
      </c>
    </row>
    <row r="125" spans="24:25" x14ac:dyDescent="0.25">
      <c r="X125" s="21">
        <f t="shared" si="5"/>
        <v>476</v>
      </c>
      <c r="Y125" s="23">
        <f t="shared" si="4"/>
        <v>2.3492760000000001</v>
      </c>
    </row>
    <row r="126" spans="24:25" x14ac:dyDescent="0.25">
      <c r="X126" s="21">
        <f t="shared" si="5"/>
        <v>480</v>
      </c>
      <c r="Y126" s="23">
        <f t="shared" si="4"/>
        <v>2.3544800000000001</v>
      </c>
    </row>
    <row r="127" spans="24:25" x14ac:dyDescent="0.25">
      <c r="X127" s="21">
        <f t="shared" si="5"/>
        <v>484</v>
      </c>
      <c r="Y127" s="23">
        <f t="shared" si="4"/>
        <v>2.3596840000000001</v>
      </c>
    </row>
    <row r="128" spans="24:25" x14ac:dyDescent="0.25">
      <c r="X128" s="21">
        <f t="shared" si="5"/>
        <v>488</v>
      </c>
      <c r="Y128" s="23">
        <f t="shared" si="4"/>
        <v>2.3648880000000001</v>
      </c>
    </row>
    <row r="129" spans="24:25" x14ac:dyDescent="0.25">
      <c r="X129" s="21">
        <f t="shared" si="5"/>
        <v>492</v>
      </c>
      <c r="Y129" s="23">
        <f t="shared" si="4"/>
        <v>2.3700920000000001</v>
      </c>
    </row>
    <row r="130" spans="24:25" x14ac:dyDescent="0.25">
      <c r="X130" s="21">
        <f t="shared" si="5"/>
        <v>496</v>
      </c>
      <c r="Y130" s="23">
        <f t="shared" si="4"/>
        <v>2.3752960000000001</v>
      </c>
    </row>
    <row r="131" spans="24:25" x14ac:dyDescent="0.25">
      <c r="X131" s="21">
        <f t="shared" si="5"/>
        <v>500</v>
      </c>
      <c r="Y131" s="23">
        <f t="shared" si="4"/>
        <v>2.3805000000000001</v>
      </c>
    </row>
    <row r="132" spans="24:25" x14ac:dyDescent="0.25">
      <c r="X132" s="21">
        <f t="shared" si="5"/>
        <v>504</v>
      </c>
      <c r="Y132" s="23">
        <f t="shared" si="4"/>
        <v>2.385704</v>
      </c>
    </row>
    <row r="133" spans="24:25" x14ac:dyDescent="0.25">
      <c r="X133" s="21">
        <f t="shared" si="5"/>
        <v>508</v>
      </c>
      <c r="Y133" s="23">
        <f t="shared" si="4"/>
        <v>2.390908</v>
      </c>
    </row>
    <row r="134" spans="24:25" x14ac:dyDescent="0.25">
      <c r="X134" s="21">
        <f t="shared" si="5"/>
        <v>512</v>
      </c>
      <c r="Y134" s="23">
        <f t="shared" ref="Y134:Y197" si="6">IF($K$24&gt;0,IF(X134&lt;$K$21,$K$20*X134,IF(X134&lt;$K$24,($K$22*X134)+$K$23,($K$25*X134)+$K$26)),IF(X134&lt;$K$21,$K$20*X134,($K$22*X134)+$K$23))</f>
        <v>2.396112</v>
      </c>
    </row>
    <row r="135" spans="24:25" x14ac:dyDescent="0.25">
      <c r="X135" s="21">
        <f t="shared" ref="X135:X198" si="7">X134+$AC$5</f>
        <v>516</v>
      </c>
      <c r="Y135" s="23">
        <f t="shared" si="6"/>
        <v>2.401316</v>
      </c>
    </row>
    <row r="136" spans="24:25" x14ac:dyDescent="0.25">
      <c r="X136" s="21">
        <f t="shared" si="7"/>
        <v>520</v>
      </c>
      <c r="Y136" s="23">
        <f t="shared" si="6"/>
        <v>2.40652</v>
      </c>
    </row>
    <row r="137" spans="24:25" x14ac:dyDescent="0.25">
      <c r="X137" s="21">
        <f t="shared" si="7"/>
        <v>524</v>
      </c>
      <c r="Y137" s="23">
        <f t="shared" si="6"/>
        <v>2.411724</v>
      </c>
    </row>
    <row r="138" spans="24:25" x14ac:dyDescent="0.25">
      <c r="X138" s="21">
        <f t="shared" si="7"/>
        <v>528</v>
      </c>
      <c r="Y138" s="23">
        <f t="shared" si="6"/>
        <v>2.416928</v>
      </c>
    </row>
    <row r="139" spans="24:25" x14ac:dyDescent="0.25">
      <c r="X139" s="21">
        <f t="shared" si="7"/>
        <v>532</v>
      </c>
      <c r="Y139" s="23">
        <f t="shared" si="6"/>
        <v>2.422132</v>
      </c>
    </row>
    <row r="140" spans="24:25" x14ac:dyDescent="0.25">
      <c r="X140" s="21">
        <f t="shared" si="7"/>
        <v>536</v>
      </c>
      <c r="Y140" s="23">
        <f t="shared" si="6"/>
        <v>2.4273359999999999</v>
      </c>
    </row>
    <row r="141" spans="24:25" x14ac:dyDescent="0.25">
      <c r="X141" s="21">
        <f t="shared" si="7"/>
        <v>540</v>
      </c>
      <c r="Y141" s="23">
        <f t="shared" si="6"/>
        <v>2.4325399999999999</v>
      </c>
    </row>
    <row r="142" spans="24:25" x14ac:dyDescent="0.25">
      <c r="X142" s="21">
        <f t="shared" si="7"/>
        <v>544</v>
      </c>
      <c r="Y142" s="23">
        <f t="shared" si="6"/>
        <v>2.4377439999999999</v>
      </c>
    </row>
    <row r="143" spans="24:25" x14ac:dyDescent="0.25">
      <c r="X143" s="21">
        <f t="shared" si="7"/>
        <v>548</v>
      </c>
      <c r="Y143" s="23">
        <f t="shared" si="6"/>
        <v>2.4429479999999999</v>
      </c>
    </row>
    <row r="144" spans="24:25" x14ac:dyDescent="0.25">
      <c r="X144" s="21">
        <f t="shared" si="7"/>
        <v>552</v>
      </c>
      <c r="Y144" s="23">
        <f t="shared" si="6"/>
        <v>2.4481519999999999</v>
      </c>
    </row>
    <row r="145" spans="24:25" x14ac:dyDescent="0.25">
      <c r="X145" s="21">
        <f t="shared" si="7"/>
        <v>556</v>
      </c>
      <c r="Y145" s="23">
        <f t="shared" si="6"/>
        <v>2.4533559999999999</v>
      </c>
    </row>
    <row r="146" spans="24:25" x14ac:dyDescent="0.25">
      <c r="X146" s="21">
        <f t="shared" si="7"/>
        <v>560</v>
      </c>
      <c r="Y146" s="23">
        <f t="shared" si="6"/>
        <v>2.4585600000000003</v>
      </c>
    </row>
    <row r="147" spans="24:25" x14ac:dyDescent="0.25">
      <c r="X147" s="21">
        <f t="shared" si="7"/>
        <v>564</v>
      </c>
      <c r="Y147" s="23">
        <f t="shared" si="6"/>
        <v>2.4637640000000003</v>
      </c>
    </row>
    <row r="148" spans="24:25" x14ac:dyDescent="0.25">
      <c r="X148" s="21">
        <f t="shared" si="7"/>
        <v>568</v>
      </c>
      <c r="Y148" s="23">
        <f t="shared" si="6"/>
        <v>2.4689680000000003</v>
      </c>
    </row>
    <row r="149" spans="24:25" x14ac:dyDescent="0.25">
      <c r="X149" s="21">
        <f t="shared" si="7"/>
        <v>572</v>
      </c>
      <c r="Y149" s="23">
        <f t="shared" si="6"/>
        <v>2.4741720000000003</v>
      </c>
    </row>
    <row r="150" spans="24:25" x14ac:dyDescent="0.25">
      <c r="X150" s="21">
        <f t="shared" si="7"/>
        <v>576</v>
      </c>
      <c r="Y150" s="23">
        <f t="shared" si="6"/>
        <v>2.4793760000000002</v>
      </c>
    </row>
    <row r="151" spans="24:25" x14ac:dyDescent="0.25">
      <c r="X151" s="21">
        <f t="shared" si="7"/>
        <v>580</v>
      </c>
      <c r="Y151" s="23">
        <f t="shared" si="6"/>
        <v>2.4845800000000002</v>
      </c>
    </row>
    <row r="152" spans="24:25" x14ac:dyDescent="0.25">
      <c r="X152" s="21">
        <f t="shared" si="7"/>
        <v>584</v>
      </c>
      <c r="Y152" s="23">
        <f t="shared" si="6"/>
        <v>2.4897840000000002</v>
      </c>
    </row>
    <row r="153" spans="24:25" x14ac:dyDescent="0.25">
      <c r="X153" s="21">
        <f t="shared" si="7"/>
        <v>588</v>
      </c>
      <c r="Y153" s="23">
        <f t="shared" si="6"/>
        <v>2.4949880000000002</v>
      </c>
    </row>
    <row r="154" spans="24:25" x14ac:dyDescent="0.25">
      <c r="X154" s="21">
        <f t="shared" si="7"/>
        <v>592</v>
      </c>
      <c r="Y154" s="23">
        <f t="shared" si="6"/>
        <v>2.5001920000000002</v>
      </c>
    </row>
    <row r="155" spans="24:25" x14ac:dyDescent="0.25">
      <c r="X155" s="21">
        <f t="shared" si="7"/>
        <v>596</v>
      </c>
      <c r="Y155" s="23">
        <f t="shared" si="6"/>
        <v>2.5053960000000002</v>
      </c>
    </row>
    <row r="156" spans="24:25" x14ac:dyDescent="0.25">
      <c r="X156" s="21">
        <f t="shared" si="7"/>
        <v>600</v>
      </c>
      <c r="Y156" s="23">
        <f t="shared" si="6"/>
        <v>2.5106000000000002</v>
      </c>
    </row>
    <row r="157" spans="24:25" x14ac:dyDescent="0.25">
      <c r="X157" s="21">
        <f t="shared" si="7"/>
        <v>604</v>
      </c>
      <c r="Y157" s="23">
        <f t="shared" si="6"/>
        <v>2.5158040000000002</v>
      </c>
    </row>
    <row r="158" spans="24:25" x14ac:dyDescent="0.25">
      <c r="X158" s="21">
        <f t="shared" si="7"/>
        <v>608</v>
      </c>
      <c r="Y158" s="23">
        <f t="shared" si="6"/>
        <v>2.5210080000000001</v>
      </c>
    </row>
    <row r="159" spans="24:25" x14ac:dyDescent="0.25">
      <c r="X159" s="21">
        <f t="shared" si="7"/>
        <v>612</v>
      </c>
      <c r="Y159" s="23">
        <f t="shared" si="6"/>
        <v>2.5262120000000001</v>
      </c>
    </row>
    <row r="160" spans="24:25" x14ac:dyDescent="0.25">
      <c r="X160" s="21">
        <f t="shared" si="7"/>
        <v>616</v>
      </c>
      <c r="Y160" s="23">
        <f t="shared" si="6"/>
        <v>2.5314160000000001</v>
      </c>
    </row>
    <row r="161" spans="24:25" x14ac:dyDescent="0.25">
      <c r="X161" s="21">
        <f t="shared" si="7"/>
        <v>620</v>
      </c>
      <c r="Y161" s="23">
        <f t="shared" si="6"/>
        <v>2.5366200000000001</v>
      </c>
    </row>
    <row r="162" spans="24:25" x14ac:dyDescent="0.25">
      <c r="X162" s="21">
        <f t="shared" si="7"/>
        <v>624</v>
      </c>
      <c r="Y162" s="23">
        <f t="shared" si="6"/>
        <v>2.5418240000000001</v>
      </c>
    </row>
    <row r="163" spans="24:25" x14ac:dyDescent="0.25">
      <c r="X163" s="21">
        <f t="shared" si="7"/>
        <v>628</v>
      </c>
      <c r="Y163" s="23">
        <f t="shared" si="6"/>
        <v>2.5470280000000001</v>
      </c>
    </row>
    <row r="164" spans="24:25" x14ac:dyDescent="0.25">
      <c r="X164" s="21">
        <f t="shared" si="7"/>
        <v>632</v>
      </c>
      <c r="Y164" s="23">
        <f t="shared" si="6"/>
        <v>2.5522320000000001</v>
      </c>
    </row>
    <row r="165" spans="24:25" x14ac:dyDescent="0.25">
      <c r="X165" s="21">
        <f t="shared" si="7"/>
        <v>636</v>
      </c>
      <c r="Y165" s="23">
        <f t="shared" si="6"/>
        <v>2.557436</v>
      </c>
    </row>
    <row r="166" spans="24:25" x14ac:dyDescent="0.25">
      <c r="X166" s="21">
        <f t="shared" si="7"/>
        <v>640</v>
      </c>
      <c r="Y166" s="23">
        <f t="shared" si="6"/>
        <v>2.56264</v>
      </c>
    </row>
    <row r="167" spans="24:25" x14ac:dyDescent="0.25">
      <c r="X167" s="21">
        <f t="shared" si="7"/>
        <v>644</v>
      </c>
      <c r="Y167" s="23">
        <f t="shared" si="6"/>
        <v>2.567844</v>
      </c>
    </row>
    <row r="168" spans="24:25" x14ac:dyDescent="0.25">
      <c r="X168" s="21">
        <f t="shared" si="7"/>
        <v>648</v>
      </c>
      <c r="Y168" s="23">
        <f t="shared" si="6"/>
        <v>2.573048</v>
      </c>
    </row>
    <row r="169" spans="24:25" x14ac:dyDescent="0.25">
      <c r="X169" s="21">
        <f t="shared" si="7"/>
        <v>652</v>
      </c>
      <c r="Y169" s="23">
        <f t="shared" si="6"/>
        <v>2.578252</v>
      </c>
    </row>
    <row r="170" spans="24:25" x14ac:dyDescent="0.25">
      <c r="X170" s="21">
        <f t="shared" si="7"/>
        <v>656</v>
      </c>
      <c r="Y170" s="23">
        <f t="shared" si="6"/>
        <v>2.583456</v>
      </c>
    </row>
    <row r="171" spans="24:25" x14ac:dyDescent="0.25">
      <c r="X171" s="21">
        <f t="shared" si="7"/>
        <v>660</v>
      </c>
      <c r="Y171" s="23">
        <f t="shared" si="6"/>
        <v>2.58866</v>
      </c>
    </row>
    <row r="172" spans="24:25" x14ac:dyDescent="0.25">
      <c r="X172" s="21">
        <f t="shared" si="7"/>
        <v>664</v>
      </c>
      <c r="Y172" s="23">
        <f t="shared" si="6"/>
        <v>2.5938639999999999</v>
      </c>
    </row>
    <row r="173" spans="24:25" x14ac:dyDescent="0.25">
      <c r="X173" s="21">
        <f t="shared" si="7"/>
        <v>668</v>
      </c>
      <c r="Y173" s="23">
        <f t="shared" si="6"/>
        <v>2.5990679999999999</v>
      </c>
    </row>
    <row r="174" spans="24:25" x14ac:dyDescent="0.25">
      <c r="X174" s="21">
        <f t="shared" si="7"/>
        <v>672</v>
      </c>
      <c r="Y174" s="23">
        <f t="shared" si="6"/>
        <v>2.6042719999999999</v>
      </c>
    </row>
    <row r="175" spans="24:25" x14ac:dyDescent="0.25">
      <c r="X175" s="21">
        <f t="shared" si="7"/>
        <v>676</v>
      </c>
      <c r="Y175" s="23">
        <f t="shared" si="6"/>
        <v>2.6094759999999999</v>
      </c>
    </row>
    <row r="176" spans="24:25" x14ac:dyDescent="0.25">
      <c r="X176" s="21">
        <f t="shared" si="7"/>
        <v>680</v>
      </c>
      <c r="Y176" s="23">
        <f t="shared" si="6"/>
        <v>2.6146799999999999</v>
      </c>
    </row>
    <row r="177" spans="24:25" x14ac:dyDescent="0.25">
      <c r="X177" s="21">
        <f t="shared" si="7"/>
        <v>684</v>
      </c>
      <c r="Y177" s="23">
        <f t="shared" si="6"/>
        <v>2.6198839999999999</v>
      </c>
    </row>
    <row r="178" spans="24:25" x14ac:dyDescent="0.25">
      <c r="X178" s="21">
        <f t="shared" si="7"/>
        <v>688</v>
      </c>
      <c r="Y178" s="23">
        <f t="shared" si="6"/>
        <v>2.6250879999999999</v>
      </c>
    </row>
    <row r="179" spans="24:25" x14ac:dyDescent="0.25">
      <c r="X179" s="21">
        <f t="shared" si="7"/>
        <v>692</v>
      </c>
      <c r="Y179" s="23">
        <f t="shared" si="6"/>
        <v>2.6302919999999999</v>
      </c>
    </row>
    <row r="180" spans="24:25" x14ac:dyDescent="0.25">
      <c r="X180" s="21">
        <f t="shared" si="7"/>
        <v>696</v>
      </c>
      <c r="Y180" s="23">
        <f t="shared" si="6"/>
        <v>2.6354959999999998</v>
      </c>
    </row>
    <row r="181" spans="24:25" x14ac:dyDescent="0.25">
      <c r="X181" s="21">
        <f t="shared" si="7"/>
        <v>700</v>
      </c>
      <c r="Y181" s="23">
        <f t="shared" si="6"/>
        <v>2.6406999999999998</v>
      </c>
    </row>
    <row r="182" spans="24:25" x14ac:dyDescent="0.25">
      <c r="X182" s="21">
        <f t="shared" si="7"/>
        <v>704</v>
      </c>
      <c r="Y182" s="23">
        <f t="shared" si="6"/>
        <v>2.6459039999999998</v>
      </c>
    </row>
    <row r="183" spans="24:25" x14ac:dyDescent="0.25">
      <c r="X183" s="21">
        <f t="shared" si="7"/>
        <v>708</v>
      </c>
      <c r="Y183" s="23">
        <f t="shared" si="6"/>
        <v>2.6511079999999998</v>
      </c>
    </row>
    <row r="184" spans="24:25" x14ac:dyDescent="0.25">
      <c r="X184" s="21">
        <f t="shared" si="7"/>
        <v>712</v>
      </c>
      <c r="Y184" s="23">
        <f t="shared" si="6"/>
        <v>2.6563119999999998</v>
      </c>
    </row>
    <row r="185" spans="24:25" x14ac:dyDescent="0.25">
      <c r="X185" s="21">
        <f t="shared" si="7"/>
        <v>716</v>
      </c>
      <c r="Y185" s="23">
        <f t="shared" si="6"/>
        <v>2.6615159999999998</v>
      </c>
    </row>
    <row r="186" spans="24:25" x14ac:dyDescent="0.25">
      <c r="X186" s="21">
        <f t="shared" si="7"/>
        <v>720</v>
      </c>
      <c r="Y186" s="23">
        <f t="shared" si="6"/>
        <v>2.6667199999999998</v>
      </c>
    </row>
    <row r="187" spans="24:25" x14ac:dyDescent="0.25">
      <c r="X187" s="21">
        <f t="shared" si="7"/>
        <v>724</v>
      </c>
      <c r="Y187" s="23">
        <f t="shared" si="6"/>
        <v>2.6719240000000002</v>
      </c>
    </row>
    <row r="188" spans="24:25" x14ac:dyDescent="0.25">
      <c r="X188" s="21">
        <f t="shared" si="7"/>
        <v>728</v>
      </c>
      <c r="Y188" s="23">
        <f t="shared" si="6"/>
        <v>2.6771280000000002</v>
      </c>
    </row>
    <row r="189" spans="24:25" x14ac:dyDescent="0.25">
      <c r="X189" s="21">
        <f t="shared" si="7"/>
        <v>732</v>
      </c>
      <c r="Y189" s="23">
        <f t="shared" si="6"/>
        <v>2.6823320000000002</v>
      </c>
    </row>
    <row r="190" spans="24:25" x14ac:dyDescent="0.25">
      <c r="X190" s="21">
        <f t="shared" si="7"/>
        <v>736</v>
      </c>
      <c r="Y190" s="23">
        <f t="shared" si="6"/>
        <v>2.6875360000000001</v>
      </c>
    </row>
    <row r="191" spans="24:25" x14ac:dyDescent="0.25">
      <c r="X191" s="21">
        <f t="shared" si="7"/>
        <v>740</v>
      </c>
      <c r="Y191" s="23">
        <f t="shared" si="6"/>
        <v>2.6927400000000001</v>
      </c>
    </row>
    <row r="192" spans="24:25" x14ac:dyDescent="0.25">
      <c r="X192" s="21">
        <f t="shared" si="7"/>
        <v>744</v>
      </c>
      <c r="Y192" s="23">
        <f t="shared" si="6"/>
        <v>2.6979440000000001</v>
      </c>
    </row>
    <row r="193" spans="24:25" x14ac:dyDescent="0.25">
      <c r="X193" s="21">
        <f t="shared" si="7"/>
        <v>748</v>
      </c>
      <c r="Y193" s="23">
        <f t="shared" si="6"/>
        <v>2.7031480000000001</v>
      </c>
    </row>
    <row r="194" spans="24:25" x14ac:dyDescent="0.25">
      <c r="X194" s="21">
        <f t="shared" si="7"/>
        <v>752</v>
      </c>
      <c r="Y194" s="23">
        <f t="shared" si="6"/>
        <v>2.7083520000000001</v>
      </c>
    </row>
    <row r="195" spans="24:25" x14ac:dyDescent="0.25">
      <c r="X195" s="21">
        <f t="shared" si="7"/>
        <v>756</v>
      </c>
      <c r="Y195" s="23">
        <f t="shared" si="6"/>
        <v>2.7135560000000001</v>
      </c>
    </row>
    <row r="196" spans="24:25" x14ac:dyDescent="0.25">
      <c r="X196" s="21">
        <f t="shared" si="7"/>
        <v>760</v>
      </c>
      <c r="Y196" s="23">
        <f t="shared" si="6"/>
        <v>2.7187600000000001</v>
      </c>
    </row>
    <row r="197" spans="24:25" x14ac:dyDescent="0.25">
      <c r="X197" s="21">
        <f t="shared" si="7"/>
        <v>764</v>
      </c>
      <c r="Y197" s="23">
        <f t="shared" si="6"/>
        <v>2.7239640000000001</v>
      </c>
    </row>
    <row r="198" spans="24:25" x14ac:dyDescent="0.25">
      <c r="X198" s="21">
        <f t="shared" si="7"/>
        <v>768</v>
      </c>
      <c r="Y198" s="23">
        <f t="shared" ref="Y198:Y261" si="8">IF($K$24&gt;0,IF(X198&lt;$K$21,$K$20*X198,IF(X198&lt;$K$24,($K$22*X198)+$K$23,($K$25*X198)+$K$26)),IF(X198&lt;$K$21,$K$20*X198,($K$22*X198)+$K$23))</f>
        <v>2.729168</v>
      </c>
    </row>
    <row r="199" spans="24:25" x14ac:dyDescent="0.25">
      <c r="X199" s="21">
        <f t="shared" ref="X199:X262" si="9">X198+$AC$5</f>
        <v>772</v>
      </c>
      <c r="Y199" s="23">
        <f t="shared" si="8"/>
        <v>2.734372</v>
      </c>
    </row>
    <row r="200" spans="24:25" x14ac:dyDescent="0.25">
      <c r="X200" s="21">
        <f t="shared" si="9"/>
        <v>776</v>
      </c>
      <c r="Y200" s="23">
        <f t="shared" si="8"/>
        <v>2.739576</v>
      </c>
    </row>
    <row r="201" spans="24:25" x14ac:dyDescent="0.25">
      <c r="X201" s="21">
        <f t="shared" si="9"/>
        <v>780</v>
      </c>
      <c r="Y201" s="23">
        <f t="shared" si="8"/>
        <v>2.74478</v>
      </c>
    </row>
    <row r="202" spans="24:25" x14ac:dyDescent="0.25">
      <c r="X202" s="21">
        <f t="shared" si="9"/>
        <v>784</v>
      </c>
      <c r="Y202" s="23">
        <f t="shared" si="8"/>
        <v>2.749984</v>
      </c>
    </row>
    <row r="203" spans="24:25" x14ac:dyDescent="0.25">
      <c r="X203" s="21">
        <f t="shared" si="9"/>
        <v>788</v>
      </c>
      <c r="Y203" s="23">
        <f t="shared" si="8"/>
        <v>2.755188</v>
      </c>
    </row>
    <row r="204" spans="24:25" x14ac:dyDescent="0.25">
      <c r="X204" s="21">
        <f t="shared" si="9"/>
        <v>792</v>
      </c>
      <c r="Y204" s="23">
        <f t="shared" si="8"/>
        <v>2.760392</v>
      </c>
    </row>
    <row r="205" spans="24:25" x14ac:dyDescent="0.25">
      <c r="X205" s="21">
        <f t="shared" si="9"/>
        <v>796</v>
      </c>
      <c r="Y205" s="23">
        <f t="shared" si="8"/>
        <v>2.7655959999999999</v>
      </c>
    </row>
    <row r="206" spans="24:25" x14ac:dyDescent="0.25">
      <c r="X206" s="21">
        <f t="shared" si="9"/>
        <v>800</v>
      </c>
      <c r="Y206" s="23">
        <f t="shared" si="8"/>
        <v>2.7707999999999999</v>
      </c>
    </row>
    <row r="207" spans="24:25" x14ac:dyDescent="0.25">
      <c r="X207" s="21">
        <f t="shared" si="9"/>
        <v>804</v>
      </c>
      <c r="Y207" s="23">
        <f t="shared" si="8"/>
        <v>2.7760040000000004</v>
      </c>
    </row>
    <row r="208" spans="24:25" x14ac:dyDescent="0.25">
      <c r="X208" s="21">
        <f t="shared" si="9"/>
        <v>808</v>
      </c>
      <c r="Y208" s="23">
        <f t="shared" si="8"/>
        <v>2.7812080000000003</v>
      </c>
    </row>
    <row r="209" spans="24:25" x14ac:dyDescent="0.25">
      <c r="X209" s="21">
        <f t="shared" si="9"/>
        <v>812</v>
      </c>
      <c r="Y209" s="23">
        <f t="shared" si="8"/>
        <v>2.7864120000000003</v>
      </c>
    </row>
    <row r="210" spans="24:25" x14ac:dyDescent="0.25">
      <c r="X210" s="21">
        <f t="shared" si="9"/>
        <v>816</v>
      </c>
      <c r="Y210" s="23">
        <f t="shared" si="8"/>
        <v>2.7916160000000003</v>
      </c>
    </row>
    <row r="211" spans="24:25" x14ac:dyDescent="0.25">
      <c r="X211" s="21">
        <f t="shared" si="9"/>
        <v>820</v>
      </c>
      <c r="Y211" s="23">
        <f t="shared" si="8"/>
        <v>2.7968200000000003</v>
      </c>
    </row>
    <row r="212" spans="24:25" x14ac:dyDescent="0.25">
      <c r="X212" s="21">
        <f t="shared" si="9"/>
        <v>824</v>
      </c>
      <c r="Y212" s="23">
        <f t="shared" si="8"/>
        <v>2.8020240000000003</v>
      </c>
    </row>
    <row r="213" spans="24:25" x14ac:dyDescent="0.25">
      <c r="X213" s="21">
        <f t="shared" si="9"/>
        <v>828</v>
      </c>
      <c r="Y213" s="23">
        <f t="shared" si="8"/>
        <v>2.8072280000000003</v>
      </c>
    </row>
    <row r="214" spans="24:25" x14ac:dyDescent="0.25">
      <c r="X214" s="21">
        <f t="shared" si="9"/>
        <v>832</v>
      </c>
      <c r="Y214" s="23">
        <f t="shared" si="8"/>
        <v>2.8124320000000003</v>
      </c>
    </row>
    <row r="215" spans="24:25" x14ac:dyDescent="0.25">
      <c r="X215" s="21">
        <f t="shared" si="9"/>
        <v>836</v>
      </c>
      <c r="Y215" s="23">
        <f t="shared" si="8"/>
        <v>2.8176360000000003</v>
      </c>
    </row>
    <row r="216" spans="24:25" x14ac:dyDescent="0.25">
      <c r="X216" s="21">
        <f t="shared" si="9"/>
        <v>840</v>
      </c>
      <c r="Y216" s="23">
        <f t="shared" si="8"/>
        <v>2.8228400000000002</v>
      </c>
    </row>
    <row r="217" spans="24:25" x14ac:dyDescent="0.25">
      <c r="X217" s="21">
        <f t="shared" si="9"/>
        <v>844</v>
      </c>
      <c r="Y217" s="23">
        <f t="shared" si="8"/>
        <v>2.8280440000000002</v>
      </c>
    </row>
    <row r="218" spans="24:25" x14ac:dyDescent="0.25">
      <c r="X218" s="21">
        <f t="shared" si="9"/>
        <v>848</v>
      </c>
      <c r="Y218" s="23">
        <f t="shared" si="8"/>
        <v>2.8332480000000002</v>
      </c>
    </row>
    <row r="219" spans="24:25" x14ac:dyDescent="0.25">
      <c r="X219" s="21">
        <f t="shared" si="9"/>
        <v>852</v>
      </c>
      <c r="Y219" s="23">
        <f t="shared" si="8"/>
        <v>2.8384520000000002</v>
      </c>
    </row>
    <row r="220" spans="24:25" x14ac:dyDescent="0.25">
      <c r="X220" s="21">
        <f t="shared" si="9"/>
        <v>856</v>
      </c>
      <c r="Y220" s="23">
        <f t="shared" si="8"/>
        <v>2.8436560000000002</v>
      </c>
    </row>
    <row r="221" spans="24:25" x14ac:dyDescent="0.25">
      <c r="X221" s="21">
        <f t="shared" si="9"/>
        <v>860</v>
      </c>
      <c r="Y221" s="23">
        <f t="shared" si="8"/>
        <v>2.8488600000000002</v>
      </c>
    </row>
    <row r="222" spans="24:25" x14ac:dyDescent="0.25">
      <c r="X222" s="21">
        <f t="shared" si="9"/>
        <v>864</v>
      </c>
      <c r="Y222" s="23">
        <f t="shared" si="8"/>
        <v>2.8540640000000002</v>
      </c>
    </row>
    <row r="223" spans="24:25" x14ac:dyDescent="0.25">
      <c r="X223" s="21">
        <f t="shared" si="9"/>
        <v>868</v>
      </c>
      <c r="Y223" s="23">
        <f t="shared" si="8"/>
        <v>2.8592680000000001</v>
      </c>
    </row>
    <row r="224" spans="24:25" x14ac:dyDescent="0.25">
      <c r="X224" s="21">
        <f t="shared" si="9"/>
        <v>872</v>
      </c>
      <c r="Y224" s="23">
        <f t="shared" si="8"/>
        <v>2.8644720000000001</v>
      </c>
    </row>
    <row r="225" spans="24:25" x14ac:dyDescent="0.25">
      <c r="X225" s="21">
        <f t="shared" si="9"/>
        <v>876</v>
      </c>
      <c r="Y225" s="23">
        <f t="shared" si="8"/>
        <v>2.8696760000000001</v>
      </c>
    </row>
    <row r="226" spans="24:25" x14ac:dyDescent="0.25">
      <c r="X226" s="21">
        <f t="shared" si="9"/>
        <v>880</v>
      </c>
      <c r="Y226" s="23">
        <f t="shared" si="8"/>
        <v>2.8748800000000001</v>
      </c>
    </row>
    <row r="227" spans="24:25" x14ac:dyDescent="0.25">
      <c r="X227" s="21">
        <f t="shared" si="9"/>
        <v>884</v>
      </c>
      <c r="Y227" s="23">
        <f t="shared" si="8"/>
        <v>2.8800840000000001</v>
      </c>
    </row>
    <row r="228" spans="24:25" x14ac:dyDescent="0.25">
      <c r="X228" s="21">
        <f t="shared" si="9"/>
        <v>888</v>
      </c>
      <c r="Y228" s="23">
        <f t="shared" si="8"/>
        <v>2.8852880000000001</v>
      </c>
    </row>
    <row r="229" spans="24:25" x14ac:dyDescent="0.25">
      <c r="X229" s="21">
        <f t="shared" si="9"/>
        <v>892</v>
      </c>
      <c r="Y229" s="23">
        <f t="shared" si="8"/>
        <v>2.8904920000000001</v>
      </c>
    </row>
    <row r="230" spans="24:25" x14ac:dyDescent="0.25">
      <c r="X230" s="21">
        <f t="shared" si="9"/>
        <v>896</v>
      </c>
      <c r="Y230" s="23">
        <f t="shared" si="8"/>
        <v>2.895696</v>
      </c>
    </row>
    <row r="231" spans="24:25" x14ac:dyDescent="0.25">
      <c r="X231" s="21">
        <f t="shared" si="9"/>
        <v>900</v>
      </c>
      <c r="Y231" s="23">
        <f t="shared" si="8"/>
        <v>2.9009</v>
      </c>
    </row>
    <row r="232" spans="24:25" x14ac:dyDescent="0.25">
      <c r="X232" s="21">
        <f t="shared" si="9"/>
        <v>904</v>
      </c>
      <c r="Y232" s="23">
        <f t="shared" si="8"/>
        <v>2.906104</v>
      </c>
    </row>
    <row r="233" spans="24:25" x14ac:dyDescent="0.25">
      <c r="X233" s="21">
        <f t="shared" si="9"/>
        <v>908</v>
      </c>
      <c r="Y233" s="23">
        <f t="shared" si="8"/>
        <v>2.911308</v>
      </c>
    </row>
    <row r="234" spans="24:25" x14ac:dyDescent="0.25">
      <c r="X234" s="21">
        <f t="shared" si="9"/>
        <v>912</v>
      </c>
      <c r="Y234" s="23">
        <f t="shared" si="8"/>
        <v>2.916512</v>
      </c>
    </row>
    <row r="235" spans="24:25" x14ac:dyDescent="0.25">
      <c r="X235" s="21">
        <f t="shared" si="9"/>
        <v>916</v>
      </c>
      <c r="Y235" s="23">
        <f t="shared" si="8"/>
        <v>2.921716</v>
      </c>
    </row>
    <row r="236" spans="24:25" x14ac:dyDescent="0.25">
      <c r="X236" s="21">
        <f t="shared" si="9"/>
        <v>920</v>
      </c>
      <c r="Y236" s="23">
        <f t="shared" si="8"/>
        <v>2.92692</v>
      </c>
    </row>
    <row r="237" spans="24:25" x14ac:dyDescent="0.25">
      <c r="X237" s="21">
        <f t="shared" si="9"/>
        <v>924</v>
      </c>
      <c r="Y237" s="23">
        <f t="shared" si="8"/>
        <v>2.932124</v>
      </c>
    </row>
    <row r="238" spans="24:25" x14ac:dyDescent="0.25">
      <c r="X238" s="21">
        <f t="shared" si="9"/>
        <v>928</v>
      </c>
      <c r="Y238" s="23">
        <f t="shared" si="8"/>
        <v>2.9373279999999999</v>
      </c>
    </row>
    <row r="239" spans="24:25" x14ac:dyDescent="0.25">
      <c r="X239" s="21">
        <f t="shared" si="9"/>
        <v>932</v>
      </c>
      <c r="Y239" s="23">
        <f t="shared" si="8"/>
        <v>2.9425319999999999</v>
      </c>
    </row>
    <row r="240" spans="24:25" x14ac:dyDescent="0.25">
      <c r="X240" s="21">
        <f t="shared" si="9"/>
        <v>936</v>
      </c>
      <c r="Y240" s="23">
        <f t="shared" si="8"/>
        <v>2.9477359999999999</v>
      </c>
    </row>
    <row r="241" spans="24:25" x14ac:dyDescent="0.25">
      <c r="X241" s="21">
        <f t="shared" si="9"/>
        <v>940</v>
      </c>
      <c r="Y241" s="23">
        <f t="shared" si="8"/>
        <v>2.9529399999999999</v>
      </c>
    </row>
    <row r="242" spans="24:25" x14ac:dyDescent="0.25">
      <c r="X242" s="21">
        <f t="shared" si="9"/>
        <v>944</v>
      </c>
      <c r="Y242" s="23">
        <f t="shared" si="8"/>
        <v>2.9581439999999999</v>
      </c>
    </row>
    <row r="243" spans="24:25" x14ac:dyDescent="0.25">
      <c r="X243" s="21">
        <f t="shared" si="9"/>
        <v>948</v>
      </c>
      <c r="Y243" s="23">
        <f t="shared" si="8"/>
        <v>2.9633479999999999</v>
      </c>
    </row>
    <row r="244" spans="24:25" x14ac:dyDescent="0.25">
      <c r="X244" s="21">
        <f t="shared" si="9"/>
        <v>952</v>
      </c>
      <c r="Y244" s="23">
        <f t="shared" si="8"/>
        <v>2.9685519999999999</v>
      </c>
    </row>
    <row r="245" spans="24:25" x14ac:dyDescent="0.25">
      <c r="X245" s="21">
        <f t="shared" si="9"/>
        <v>956</v>
      </c>
      <c r="Y245" s="23">
        <f t="shared" si="8"/>
        <v>2.9737559999999998</v>
      </c>
    </row>
    <row r="246" spans="24:25" x14ac:dyDescent="0.25">
      <c r="X246" s="21">
        <f t="shared" si="9"/>
        <v>960</v>
      </c>
      <c r="Y246" s="23">
        <f t="shared" si="8"/>
        <v>2.9789599999999998</v>
      </c>
    </row>
    <row r="247" spans="24:25" x14ac:dyDescent="0.25">
      <c r="X247" s="21">
        <f t="shared" si="9"/>
        <v>964</v>
      </c>
      <c r="Y247" s="23">
        <f t="shared" si="8"/>
        <v>2.9841639999999998</v>
      </c>
    </row>
    <row r="248" spans="24:25" x14ac:dyDescent="0.25">
      <c r="X248" s="21">
        <f t="shared" si="9"/>
        <v>968</v>
      </c>
      <c r="Y248" s="23">
        <f t="shared" si="8"/>
        <v>2.9893679999999998</v>
      </c>
    </row>
    <row r="249" spans="24:25" x14ac:dyDescent="0.25">
      <c r="X249" s="21">
        <f t="shared" si="9"/>
        <v>972</v>
      </c>
      <c r="Y249" s="23">
        <f t="shared" si="8"/>
        <v>2.9945719999999998</v>
      </c>
    </row>
    <row r="250" spans="24:25" x14ac:dyDescent="0.25">
      <c r="X250" s="21">
        <f t="shared" si="9"/>
        <v>976</v>
      </c>
      <c r="Y250" s="23">
        <f t="shared" si="8"/>
        <v>2.9997759999999998</v>
      </c>
    </row>
    <row r="251" spans="24:25" x14ac:dyDescent="0.25">
      <c r="X251" s="21">
        <f t="shared" si="9"/>
        <v>980</v>
      </c>
      <c r="Y251" s="23">
        <f t="shared" si="8"/>
        <v>3.0049799999999998</v>
      </c>
    </row>
    <row r="252" spans="24:25" x14ac:dyDescent="0.25">
      <c r="X252" s="21">
        <f t="shared" si="9"/>
        <v>984</v>
      </c>
      <c r="Y252" s="23">
        <f t="shared" si="8"/>
        <v>3.0101839999999997</v>
      </c>
    </row>
    <row r="253" spans="24:25" x14ac:dyDescent="0.25">
      <c r="X253" s="21">
        <f t="shared" si="9"/>
        <v>988</v>
      </c>
      <c r="Y253" s="23">
        <f t="shared" si="8"/>
        <v>3.0153879999999997</v>
      </c>
    </row>
    <row r="254" spans="24:25" x14ac:dyDescent="0.25">
      <c r="X254" s="21">
        <f t="shared" si="9"/>
        <v>992</v>
      </c>
      <c r="Y254" s="23">
        <f t="shared" si="8"/>
        <v>3.0205920000000002</v>
      </c>
    </row>
    <row r="255" spans="24:25" x14ac:dyDescent="0.25">
      <c r="X255" s="21">
        <f t="shared" si="9"/>
        <v>996</v>
      </c>
      <c r="Y255" s="23">
        <f t="shared" si="8"/>
        <v>3.0257960000000002</v>
      </c>
    </row>
    <row r="256" spans="24:25" x14ac:dyDescent="0.25">
      <c r="X256" s="21">
        <f t="shared" si="9"/>
        <v>1000</v>
      </c>
      <c r="Y256" s="23">
        <f t="shared" si="8"/>
        <v>3.0310000000000001</v>
      </c>
    </row>
    <row r="257" spans="24:25" x14ac:dyDescent="0.25">
      <c r="X257" s="21">
        <f t="shared" si="9"/>
        <v>1004</v>
      </c>
      <c r="Y257" s="23">
        <f t="shared" si="8"/>
        <v>3.0362040000000001</v>
      </c>
    </row>
    <row r="258" spans="24:25" x14ac:dyDescent="0.25">
      <c r="X258" s="21">
        <f t="shared" si="9"/>
        <v>1008</v>
      </c>
      <c r="Y258" s="23">
        <f t="shared" si="8"/>
        <v>3.0414080000000001</v>
      </c>
    </row>
    <row r="259" spans="24:25" x14ac:dyDescent="0.25">
      <c r="X259" s="21">
        <f t="shared" si="9"/>
        <v>1012</v>
      </c>
      <c r="Y259" s="23">
        <f t="shared" si="8"/>
        <v>3.0466120000000001</v>
      </c>
    </row>
    <row r="260" spans="24:25" x14ac:dyDescent="0.25">
      <c r="X260" s="21">
        <f t="shared" si="9"/>
        <v>1016</v>
      </c>
      <c r="Y260" s="23">
        <f t="shared" si="8"/>
        <v>3.0518160000000001</v>
      </c>
    </row>
    <row r="261" spans="24:25" x14ac:dyDescent="0.25">
      <c r="X261" s="21">
        <f t="shared" si="9"/>
        <v>1020</v>
      </c>
      <c r="Y261" s="23">
        <f t="shared" si="8"/>
        <v>3.0570200000000001</v>
      </c>
    </row>
    <row r="262" spans="24:25" x14ac:dyDescent="0.25">
      <c r="X262" s="21">
        <f t="shared" si="9"/>
        <v>1024</v>
      </c>
      <c r="Y262" s="23">
        <f t="shared" ref="Y262:Y325" si="10">IF($K$24&gt;0,IF(X262&lt;$K$21,$K$20*X262,IF(X262&lt;$K$24,($K$22*X262)+$K$23,($K$25*X262)+$K$26)),IF(X262&lt;$K$21,$K$20*X262,($K$22*X262)+$K$23))</f>
        <v>3.0622240000000001</v>
      </c>
    </row>
    <row r="263" spans="24:25" x14ac:dyDescent="0.25">
      <c r="X263" s="21">
        <f t="shared" ref="X263:X326" si="11">X262+$AC$5</f>
        <v>1028</v>
      </c>
      <c r="Y263" s="23">
        <f t="shared" si="10"/>
        <v>3.067428</v>
      </c>
    </row>
    <row r="264" spans="24:25" x14ac:dyDescent="0.25">
      <c r="X264" s="21">
        <f t="shared" si="11"/>
        <v>1032</v>
      </c>
      <c r="Y264" s="23">
        <f t="shared" si="10"/>
        <v>3.072632</v>
      </c>
    </row>
    <row r="265" spans="24:25" x14ac:dyDescent="0.25">
      <c r="X265" s="21">
        <f t="shared" si="11"/>
        <v>1036</v>
      </c>
      <c r="Y265" s="23">
        <f t="shared" si="10"/>
        <v>3.077836</v>
      </c>
    </row>
    <row r="266" spans="24:25" x14ac:dyDescent="0.25">
      <c r="X266" s="21">
        <f t="shared" si="11"/>
        <v>1040</v>
      </c>
      <c r="Y266" s="23">
        <f t="shared" si="10"/>
        <v>3.08304</v>
      </c>
    </row>
    <row r="267" spans="24:25" x14ac:dyDescent="0.25">
      <c r="X267" s="21">
        <f t="shared" si="11"/>
        <v>1044</v>
      </c>
      <c r="Y267" s="23">
        <f t="shared" si="10"/>
        <v>3.088244</v>
      </c>
    </row>
    <row r="268" spans="24:25" x14ac:dyDescent="0.25">
      <c r="X268" s="21">
        <f t="shared" si="11"/>
        <v>1048</v>
      </c>
      <c r="Y268" s="23">
        <f t="shared" si="10"/>
        <v>3.093448</v>
      </c>
    </row>
    <row r="269" spans="24:25" x14ac:dyDescent="0.25">
      <c r="X269" s="21">
        <f t="shared" si="11"/>
        <v>1052</v>
      </c>
      <c r="Y269" s="23">
        <f t="shared" si="10"/>
        <v>3.098652</v>
      </c>
    </row>
    <row r="270" spans="24:25" x14ac:dyDescent="0.25">
      <c r="X270" s="21">
        <f t="shared" si="11"/>
        <v>1056</v>
      </c>
      <c r="Y270" s="23">
        <f t="shared" si="10"/>
        <v>3.1038559999999999</v>
      </c>
    </row>
    <row r="271" spans="24:25" x14ac:dyDescent="0.25">
      <c r="X271" s="21">
        <f t="shared" si="11"/>
        <v>1060</v>
      </c>
      <c r="Y271" s="23">
        <f t="shared" si="10"/>
        <v>3.1090600000000004</v>
      </c>
    </row>
    <row r="272" spans="24:25" x14ac:dyDescent="0.25">
      <c r="X272" s="21">
        <f t="shared" si="11"/>
        <v>1064</v>
      </c>
      <c r="Y272" s="23">
        <f t="shared" si="10"/>
        <v>3.1142640000000004</v>
      </c>
    </row>
    <row r="273" spans="24:25" x14ac:dyDescent="0.25">
      <c r="X273" s="21">
        <f t="shared" si="11"/>
        <v>1068</v>
      </c>
      <c r="Y273" s="23">
        <f t="shared" si="10"/>
        <v>3.1194680000000004</v>
      </c>
    </row>
    <row r="274" spans="24:25" x14ac:dyDescent="0.25">
      <c r="X274" s="21">
        <f t="shared" si="11"/>
        <v>1072</v>
      </c>
      <c r="Y274" s="23">
        <f t="shared" si="10"/>
        <v>3.1246720000000003</v>
      </c>
    </row>
    <row r="275" spans="24:25" x14ac:dyDescent="0.25">
      <c r="X275" s="21">
        <f t="shared" si="11"/>
        <v>1076</v>
      </c>
      <c r="Y275" s="23">
        <f t="shared" si="10"/>
        <v>3.1298760000000003</v>
      </c>
    </row>
    <row r="276" spans="24:25" x14ac:dyDescent="0.25">
      <c r="X276" s="21">
        <f t="shared" si="11"/>
        <v>1080</v>
      </c>
      <c r="Y276" s="23">
        <f t="shared" si="10"/>
        <v>3.1350800000000003</v>
      </c>
    </row>
    <row r="277" spans="24:25" x14ac:dyDescent="0.25">
      <c r="X277" s="21">
        <f t="shared" si="11"/>
        <v>1084</v>
      </c>
      <c r="Y277" s="23">
        <f t="shared" si="10"/>
        <v>3.1402840000000003</v>
      </c>
    </row>
    <row r="278" spans="24:25" x14ac:dyDescent="0.25">
      <c r="X278" s="21">
        <f t="shared" si="11"/>
        <v>1088</v>
      </c>
      <c r="Y278" s="23">
        <f t="shared" si="10"/>
        <v>3.1454880000000003</v>
      </c>
    </row>
    <row r="279" spans="24:25" x14ac:dyDescent="0.25">
      <c r="X279" s="21">
        <f t="shared" si="11"/>
        <v>1092</v>
      </c>
      <c r="Y279" s="23">
        <f t="shared" si="10"/>
        <v>3.1506920000000003</v>
      </c>
    </row>
    <row r="280" spans="24:25" x14ac:dyDescent="0.25">
      <c r="X280" s="21">
        <f t="shared" si="11"/>
        <v>1096</v>
      </c>
      <c r="Y280" s="23">
        <f t="shared" si="10"/>
        <v>3.1558960000000003</v>
      </c>
    </row>
    <row r="281" spans="24:25" x14ac:dyDescent="0.25">
      <c r="X281" s="21">
        <f t="shared" si="11"/>
        <v>1100</v>
      </c>
      <c r="Y281" s="23">
        <f t="shared" si="10"/>
        <v>3.1611000000000002</v>
      </c>
    </row>
    <row r="282" spans="24:25" x14ac:dyDescent="0.25">
      <c r="X282" s="21">
        <f t="shared" si="11"/>
        <v>1104</v>
      </c>
      <c r="Y282" s="23">
        <f t="shared" si="10"/>
        <v>3.1663040000000002</v>
      </c>
    </row>
    <row r="283" spans="24:25" x14ac:dyDescent="0.25">
      <c r="X283" s="21">
        <f t="shared" si="11"/>
        <v>1108</v>
      </c>
      <c r="Y283" s="23">
        <f t="shared" si="10"/>
        <v>3.1715080000000002</v>
      </c>
    </row>
    <row r="284" spans="24:25" x14ac:dyDescent="0.25">
      <c r="X284" s="21">
        <f t="shared" si="11"/>
        <v>1112</v>
      </c>
      <c r="Y284" s="23">
        <f t="shared" si="10"/>
        <v>3.1767120000000002</v>
      </c>
    </row>
    <row r="285" spans="24:25" x14ac:dyDescent="0.25">
      <c r="X285" s="21">
        <f t="shared" si="11"/>
        <v>1116</v>
      </c>
      <c r="Y285" s="23">
        <f t="shared" si="10"/>
        <v>3.1819160000000002</v>
      </c>
    </row>
    <row r="286" spans="24:25" x14ac:dyDescent="0.25">
      <c r="X286" s="21">
        <f t="shared" si="11"/>
        <v>1120</v>
      </c>
      <c r="Y286" s="23">
        <f t="shared" si="10"/>
        <v>3.1871200000000002</v>
      </c>
    </row>
    <row r="287" spans="24:25" x14ac:dyDescent="0.25">
      <c r="X287" s="21">
        <f t="shared" si="11"/>
        <v>1124</v>
      </c>
      <c r="Y287" s="23">
        <f t="shared" si="10"/>
        <v>3.1923240000000002</v>
      </c>
    </row>
    <row r="288" spans="24:25" x14ac:dyDescent="0.25">
      <c r="X288" s="21">
        <f t="shared" si="11"/>
        <v>1128</v>
      </c>
      <c r="Y288" s="23">
        <f t="shared" si="10"/>
        <v>3.1975280000000001</v>
      </c>
    </row>
    <row r="289" spans="24:25" x14ac:dyDescent="0.25">
      <c r="X289" s="21">
        <f t="shared" si="11"/>
        <v>1132</v>
      </c>
      <c r="Y289" s="23">
        <f t="shared" si="10"/>
        <v>3.2027320000000001</v>
      </c>
    </row>
    <row r="290" spans="24:25" x14ac:dyDescent="0.25">
      <c r="X290" s="21">
        <f t="shared" si="11"/>
        <v>1136</v>
      </c>
      <c r="Y290" s="23">
        <f t="shared" si="10"/>
        <v>3.2079360000000001</v>
      </c>
    </row>
    <row r="291" spans="24:25" x14ac:dyDescent="0.25">
      <c r="X291" s="21">
        <f t="shared" si="11"/>
        <v>1140</v>
      </c>
      <c r="Y291" s="23">
        <f t="shared" si="10"/>
        <v>3.2131400000000001</v>
      </c>
    </row>
    <row r="292" spans="24:25" x14ac:dyDescent="0.25">
      <c r="X292" s="21">
        <f t="shared" si="11"/>
        <v>1144</v>
      </c>
      <c r="Y292" s="23">
        <f t="shared" si="10"/>
        <v>3.2183440000000001</v>
      </c>
    </row>
    <row r="293" spans="24:25" x14ac:dyDescent="0.25">
      <c r="X293" s="21">
        <f t="shared" si="11"/>
        <v>1148</v>
      </c>
      <c r="Y293" s="23">
        <f t="shared" si="10"/>
        <v>3.2235480000000001</v>
      </c>
    </row>
    <row r="294" spans="24:25" x14ac:dyDescent="0.25">
      <c r="X294" s="21">
        <f t="shared" si="11"/>
        <v>1152</v>
      </c>
      <c r="Y294" s="23">
        <f t="shared" si="10"/>
        <v>3.2287520000000001</v>
      </c>
    </row>
    <row r="295" spans="24:25" x14ac:dyDescent="0.25">
      <c r="X295" s="21">
        <f t="shared" si="11"/>
        <v>1156</v>
      </c>
      <c r="Y295" s="23">
        <f t="shared" si="10"/>
        <v>3.2339560000000001</v>
      </c>
    </row>
    <row r="296" spans="24:25" x14ac:dyDescent="0.25">
      <c r="X296" s="21">
        <f t="shared" si="11"/>
        <v>1160</v>
      </c>
      <c r="Y296" s="23">
        <f t="shared" si="10"/>
        <v>3.23916</v>
      </c>
    </row>
    <row r="297" spans="24:25" x14ac:dyDescent="0.25">
      <c r="X297" s="21">
        <f t="shared" si="11"/>
        <v>1164</v>
      </c>
      <c r="Y297" s="23">
        <f t="shared" si="10"/>
        <v>3.244364</v>
      </c>
    </row>
    <row r="298" spans="24:25" x14ac:dyDescent="0.25">
      <c r="X298" s="21">
        <f t="shared" si="11"/>
        <v>1168</v>
      </c>
      <c r="Y298" s="23">
        <f t="shared" si="10"/>
        <v>3.249568</v>
      </c>
    </row>
    <row r="299" spans="24:25" x14ac:dyDescent="0.25">
      <c r="X299" s="21">
        <f t="shared" si="11"/>
        <v>1172</v>
      </c>
      <c r="Y299" s="23">
        <f t="shared" si="10"/>
        <v>3.254772</v>
      </c>
    </row>
    <row r="300" spans="24:25" x14ac:dyDescent="0.25">
      <c r="X300" s="21">
        <f t="shared" si="11"/>
        <v>1176</v>
      </c>
      <c r="Y300" s="23">
        <f t="shared" si="10"/>
        <v>3.259976</v>
      </c>
    </row>
    <row r="301" spans="24:25" x14ac:dyDescent="0.25">
      <c r="X301" s="21">
        <f t="shared" si="11"/>
        <v>1180</v>
      </c>
      <c r="Y301" s="23">
        <f t="shared" si="10"/>
        <v>3.26518</v>
      </c>
    </row>
    <row r="302" spans="24:25" x14ac:dyDescent="0.25">
      <c r="X302" s="21">
        <f t="shared" si="11"/>
        <v>1184</v>
      </c>
      <c r="Y302" s="23">
        <f t="shared" si="10"/>
        <v>3.270384</v>
      </c>
    </row>
    <row r="303" spans="24:25" x14ac:dyDescent="0.25">
      <c r="X303" s="21">
        <f t="shared" si="11"/>
        <v>1188</v>
      </c>
      <c r="Y303" s="23">
        <f t="shared" si="10"/>
        <v>3.2755879999999999</v>
      </c>
    </row>
    <row r="304" spans="24:25" x14ac:dyDescent="0.25">
      <c r="X304" s="21">
        <f t="shared" si="11"/>
        <v>1192</v>
      </c>
      <c r="Y304" s="23">
        <f t="shared" si="10"/>
        <v>3.2807919999999999</v>
      </c>
    </row>
    <row r="305" spans="24:25" x14ac:dyDescent="0.25">
      <c r="X305" s="21">
        <f t="shared" si="11"/>
        <v>1196</v>
      </c>
      <c r="Y305" s="23">
        <f t="shared" si="10"/>
        <v>3.2859959999999999</v>
      </c>
    </row>
    <row r="306" spans="24:25" x14ac:dyDescent="0.25">
      <c r="X306" s="21">
        <f t="shared" si="11"/>
        <v>1200</v>
      </c>
      <c r="Y306" s="23">
        <f t="shared" si="10"/>
        <v>3.2911999999999999</v>
      </c>
    </row>
    <row r="307" spans="24:25" x14ac:dyDescent="0.25">
      <c r="X307" s="21">
        <f t="shared" si="11"/>
        <v>1204</v>
      </c>
      <c r="Y307" s="23">
        <f t="shared" si="10"/>
        <v>3.2964039999999999</v>
      </c>
    </row>
    <row r="308" spans="24:25" x14ac:dyDescent="0.25">
      <c r="X308" s="21">
        <f t="shared" si="11"/>
        <v>1208</v>
      </c>
      <c r="Y308" s="23">
        <f t="shared" si="10"/>
        <v>3.3016079999999999</v>
      </c>
    </row>
    <row r="309" spans="24:25" x14ac:dyDescent="0.25">
      <c r="X309" s="21">
        <f t="shared" si="11"/>
        <v>1212</v>
      </c>
      <c r="Y309" s="23">
        <f t="shared" si="10"/>
        <v>3.3068119999999999</v>
      </c>
    </row>
    <row r="310" spans="24:25" x14ac:dyDescent="0.25">
      <c r="X310" s="21">
        <f t="shared" si="11"/>
        <v>1216</v>
      </c>
      <c r="Y310" s="23">
        <f t="shared" si="10"/>
        <v>3.3120159999999998</v>
      </c>
    </row>
    <row r="311" spans="24:25" x14ac:dyDescent="0.25">
      <c r="X311" s="21">
        <f t="shared" si="11"/>
        <v>1220</v>
      </c>
      <c r="Y311" s="23">
        <f t="shared" si="10"/>
        <v>3.3172199999999998</v>
      </c>
    </row>
    <row r="312" spans="24:25" x14ac:dyDescent="0.25">
      <c r="X312" s="21">
        <f t="shared" si="11"/>
        <v>1224</v>
      </c>
      <c r="Y312" s="23">
        <f t="shared" si="10"/>
        <v>3.3224239999999998</v>
      </c>
    </row>
    <row r="313" spans="24:25" x14ac:dyDescent="0.25">
      <c r="X313" s="21">
        <f t="shared" si="11"/>
        <v>1228</v>
      </c>
      <c r="Y313" s="23">
        <f t="shared" si="10"/>
        <v>3.3276279999999998</v>
      </c>
    </row>
    <row r="314" spans="24:25" x14ac:dyDescent="0.25">
      <c r="X314" s="21">
        <f t="shared" si="11"/>
        <v>1232</v>
      </c>
      <c r="Y314" s="23">
        <f t="shared" si="10"/>
        <v>3.3328319999999998</v>
      </c>
    </row>
    <row r="315" spans="24:25" x14ac:dyDescent="0.25">
      <c r="X315" s="21">
        <f t="shared" si="11"/>
        <v>1236</v>
      </c>
      <c r="Y315" s="23">
        <f t="shared" si="10"/>
        <v>3.3380359999999998</v>
      </c>
    </row>
    <row r="316" spans="24:25" x14ac:dyDescent="0.25">
      <c r="X316" s="21">
        <f t="shared" si="11"/>
        <v>1240</v>
      </c>
      <c r="Y316" s="23">
        <f t="shared" si="10"/>
        <v>3.3432399999999998</v>
      </c>
    </row>
    <row r="317" spans="24:25" x14ac:dyDescent="0.25">
      <c r="X317" s="21">
        <f t="shared" si="11"/>
        <v>1244</v>
      </c>
      <c r="Y317" s="23">
        <f t="shared" si="10"/>
        <v>3.3484439999999998</v>
      </c>
    </row>
    <row r="318" spans="24:25" x14ac:dyDescent="0.25">
      <c r="X318" s="21">
        <f t="shared" si="11"/>
        <v>1248</v>
      </c>
      <c r="Y318" s="23">
        <f t="shared" si="10"/>
        <v>3.3536480000000002</v>
      </c>
    </row>
    <row r="319" spans="24:25" x14ac:dyDescent="0.25">
      <c r="X319" s="21">
        <f t="shared" si="11"/>
        <v>1252</v>
      </c>
      <c r="Y319" s="23">
        <f t="shared" si="10"/>
        <v>3.3588520000000002</v>
      </c>
    </row>
    <row r="320" spans="24:25" x14ac:dyDescent="0.25">
      <c r="X320" s="21">
        <f t="shared" si="11"/>
        <v>1256</v>
      </c>
      <c r="Y320" s="23">
        <f t="shared" si="10"/>
        <v>3.3640560000000002</v>
      </c>
    </row>
    <row r="321" spans="24:25" x14ac:dyDescent="0.25">
      <c r="X321" s="21">
        <f t="shared" si="11"/>
        <v>1260</v>
      </c>
      <c r="Y321" s="23">
        <f t="shared" si="10"/>
        <v>3.3692600000000001</v>
      </c>
    </row>
    <row r="322" spans="24:25" x14ac:dyDescent="0.25">
      <c r="X322" s="21">
        <f t="shared" si="11"/>
        <v>1264</v>
      </c>
      <c r="Y322" s="23">
        <f t="shared" si="10"/>
        <v>3.3744640000000001</v>
      </c>
    </row>
    <row r="323" spans="24:25" x14ac:dyDescent="0.25">
      <c r="X323" s="21">
        <f t="shared" si="11"/>
        <v>1268</v>
      </c>
      <c r="Y323" s="23">
        <f t="shared" si="10"/>
        <v>3.3796680000000001</v>
      </c>
    </row>
    <row r="324" spans="24:25" x14ac:dyDescent="0.25">
      <c r="X324" s="21">
        <f t="shared" si="11"/>
        <v>1272</v>
      </c>
      <c r="Y324" s="23">
        <f t="shared" si="10"/>
        <v>3.3848720000000001</v>
      </c>
    </row>
    <row r="325" spans="24:25" x14ac:dyDescent="0.25">
      <c r="X325" s="21">
        <f t="shared" si="11"/>
        <v>1276</v>
      </c>
      <c r="Y325" s="23">
        <f t="shared" si="10"/>
        <v>3.3900760000000001</v>
      </c>
    </row>
    <row r="326" spans="24:25" x14ac:dyDescent="0.25">
      <c r="X326" s="21">
        <f t="shared" si="11"/>
        <v>1280</v>
      </c>
      <c r="Y326" s="23">
        <f t="shared" ref="Y326:Y389" si="12">IF($K$24&gt;0,IF(X326&lt;$K$21,$K$20*X326,IF(X326&lt;$K$24,($K$22*X326)+$K$23,($K$25*X326)+$K$26)),IF(X326&lt;$K$21,$K$20*X326,($K$22*X326)+$K$23))</f>
        <v>3.3952800000000001</v>
      </c>
    </row>
    <row r="327" spans="24:25" x14ac:dyDescent="0.25">
      <c r="X327" s="21">
        <f t="shared" ref="X327:X390" si="13">X326+$AC$5</f>
        <v>1284</v>
      </c>
      <c r="Y327" s="23">
        <f t="shared" si="12"/>
        <v>3.4004840000000001</v>
      </c>
    </row>
    <row r="328" spans="24:25" x14ac:dyDescent="0.25">
      <c r="X328" s="21">
        <f t="shared" si="13"/>
        <v>1288</v>
      </c>
      <c r="Y328" s="23">
        <f t="shared" si="12"/>
        <v>3.405688</v>
      </c>
    </row>
    <row r="329" spans="24:25" x14ac:dyDescent="0.25">
      <c r="X329" s="21">
        <f t="shared" si="13"/>
        <v>1292</v>
      </c>
      <c r="Y329" s="23">
        <f t="shared" si="12"/>
        <v>3.410892</v>
      </c>
    </row>
    <row r="330" spans="24:25" x14ac:dyDescent="0.25">
      <c r="X330" s="21">
        <f t="shared" si="13"/>
        <v>1296</v>
      </c>
      <c r="Y330" s="23">
        <f t="shared" si="12"/>
        <v>3.416096</v>
      </c>
    </row>
    <row r="331" spans="24:25" x14ac:dyDescent="0.25">
      <c r="X331" s="21">
        <f t="shared" si="13"/>
        <v>1300</v>
      </c>
      <c r="Y331" s="23">
        <f t="shared" si="12"/>
        <v>3.4213</v>
      </c>
    </row>
    <row r="332" spans="24:25" x14ac:dyDescent="0.25">
      <c r="X332" s="21">
        <f t="shared" si="13"/>
        <v>1304</v>
      </c>
      <c r="Y332" s="23">
        <f t="shared" si="12"/>
        <v>3.426504</v>
      </c>
    </row>
    <row r="333" spans="24:25" x14ac:dyDescent="0.25">
      <c r="X333" s="21">
        <f t="shared" si="13"/>
        <v>1308</v>
      </c>
      <c r="Y333" s="23">
        <f t="shared" si="12"/>
        <v>3.431708</v>
      </c>
    </row>
    <row r="334" spans="24:25" x14ac:dyDescent="0.25">
      <c r="X334" s="21">
        <f t="shared" si="13"/>
        <v>1312</v>
      </c>
      <c r="Y334" s="23">
        <f t="shared" si="12"/>
        <v>3.436912</v>
      </c>
    </row>
    <row r="335" spans="24:25" x14ac:dyDescent="0.25">
      <c r="X335" s="21">
        <f t="shared" si="13"/>
        <v>1316</v>
      </c>
      <c r="Y335" s="23">
        <f t="shared" si="12"/>
        <v>3.4421160000000004</v>
      </c>
    </row>
    <row r="336" spans="24:25" x14ac:dyDescent="0.25">
      <c r="X336" s="21">
        <f t="shared" si="13"/>
        <v>1320</v>
      </c>
      <c r="Y336" s="23">
        <f t="shared" si="12"/>
        <v>3.4473200000000004</v>
      </c>
    </row>
    <row r="337" spans="24:25" x14ac:dyDescent="0.25">
      <c r="X337" s="21">
        <f t="shared" si="13"/>
        <v>1324</v>
      </c>
      <c r="Y337" s="23">
        <f t="shared" si="12"/>
        <v>3.4525240000000004</v>
      </c>
    </row>
    <row r="338" spans="24:25" x14ac:dyDescent="0.25">
      <c r="X338" s="21">
        <f t="shared" si="13"/>
        <v>1328</v>
      </c>
      <c r="Y338" s="23">
        <f t="shared" si="12"/>
        <v>3.4577280000000004</v>
      </c>
    </row>
    <row r="339" spans="24:25" x14ac:dyDescent="0.25">
      <c r="X339" s="21">
        <f t="shared" si="13"/>
        <v>1332</v>
      </c>
      <c r="Y339" s="23">
        <f t="shared" si="12"/>
        <v>3.4629320000000003</v>
      </c>
    </row>
    <row r="340" spans="24:25" x14ac:dyDescent="0.25">
      <c r="X340" s="21">
        <f t="shared" si="13"/>
        <v>1336</v>
      </c>
      <c r="Y340" s="23">
        <f t="shared" si="12"/>
        <v>3.4681360000000003</v>
      </c>
    </row>
    <row r="341" spans="24:25" x14ac:dyDescent="0.25">
      <c r="X341" s="21">
        <f t="shared" si="13"/>
        <v>1340</v>
      </c>
      <c r="Y341" s="23">
        <f t="shared" si="12"/>
        <v>3.4733400000000003</v>
      </c>
    </row>
    <row r="342" spans="24:25" x14ac:dyDescent="0.25">
      <c r="X342" s="21">
        <f t="shared" si="13"/>
        <v>1344</v>
      </c>
      <c r="Y342" s="23">
        <f t="shared" si="12"/>
        <v>3.4785440000000003</v>
      </c>
    </row>
    <row r="343" spans="24:25" x14ac:dyDescent="0.25">
      <c r="X343" s="21">
        <f t="shared" si="13"/>
        <v>1348</v>
      </c>
      <c r="Y343" s="23">
        <f t="shared" si="12"/>
        <v>3.4837480000000003</v>
      </c>
    </row>
    <row r="344" spans="24:25" x14ac:dyDescent="0.25">
      <c r="X344" s="21">
        <f t="shared" si="13"/>
        <v>1352</v>
      </c>
      <c r="Y344" s="23">
        <f t="shared" si="12"/>
        <v>3.4889520000000003</v>
      </c>
    </row>
    <row r="345" spans="24:25" x14ac:dyDescent="0.25">
      <c r="X345" s="21">
        <f t="shared" si="13"/>
        <v>1356</v>
      </c>
      <c r="Y345" s="23">
        <f t="shared" si="12"/>
        <v>3.4941560000000003</v>
      </c>
    </row>
    <row r="346" spans="24:25" x14ac:dyDescent="0.25">
      <c r="X346" s="21">
        <f t="shared" si="13"/>
        <v>1360</v>
      </c>
      <c r="Y346" s="23">
        <f t="shared" si="12"/>
        <v>3.4993600000000002</v>
      </c>
    </row>
    <row r="347" spans="24:25" x14ac:dyDescent="0.25">
      <c r="X347" s="21">
        <f t="shared" si="13"/>
        <v>1364</v>
      </c>
      <c r="Y347" s="23">
        <f t="shared" si="12"/>
        <v>3.5045640000000002</v>
      </c>
    </row>
    <row r="348" spans="24:25" x14ac:dyDescent="0.25">
      <c r="X348" s="21">
        <f t="shared" si="13"/>
        <v>1368</v>
      </c>
      <c r="Y348" s="23">
        <f t="shared" si="12"/>
        <v>3.5097680000000002</v>
      </c>
    </row>
    <row r="349" spans="24:25" x14ac:dyDescent="0.25">
      <c r="X349" s="21">
        <f t="shared" si="13"/>
        <v>1372</v>
      </c>
      <c r="Y349" s="23">
        <f t="shared" si="12"/>
        <v>3.5149720000000002</v>
      </c>
    </row>
    <row r="350" spans="24:25" x14ac:dyDescent="0.25">
      <c r="X350" s="21">
        <f t="shared" si="13"/>
        <v>1376</v>
      </c>
      <c r="Y350" s="23">
        <f t="shared" si="12"/>
        <v>3.5201760000000002</v>
      </c>
    </row>
    <row r="351" spans="24:25" x14ac:dyDescent="0.25">
      <c r="X351" s="21">
        <f t="shared" si="13"/>
        <v>1380</v>
      </c>
      <c r="Y351" s="23">
        <f t="shared" si="12"/>
        <v>3.5253800000000002</v>
      </c>
    </row>
    <row r="352" spans="24:25" x14ac:dyDescent="0.25">
      <c r="X352" s="21">
        <f t="shared" si="13"/>
        <v>1384</v>
      </c>
      <c r="Y352" s="23">
        <f t="shared" si="12"/>
        <v>3.5305840000000002</v>
      </c>
    </row>
    <row r="353" spans="24:25" x14ac:dyDescent="0.25">
      <c r="X353" s="21">
        <f t="shared" si="13"/>
        <v>1388</v>
      </c>
      <c r="Y353" s="23">
        <f t="shared" si="12"/>
        <v>3.5357880000000002</v>
      </c>
    </row>
    <row r="354" spans="24:25" x14ac:dyDescent="0.25">
      <c r="X354" s="21">
        <f t="shared" si="13"/>
        <v>1392</v>
      </c>
      <c r="Y354" s="23">
        <f t="shared" si="12"/>
        <v>3.5409920000000001</v>
      </c>
    </row>
    <row r="355" spans="24:25" x14ac:dyDescent="0.25">
      <c r="X355" s="21">
        <f t="shared" si="13"/>
        <v>1396</v>
      </c>
      <c r="Y355" s="23">
        <f t="shared" si="12"/>
        <v>3.5461960000000001</v>
      </c>
    </row>
    <row r="356" spans="24:25" x14ac:dyDescent="0.25">
      <c r="X356" s="21">
        <f t="shared" si="13"/>
        <v>1400</v>
      </c>
      <c r="Y356" s="23">
        <f t="shared" si="12"/>
        <v>3.5514000000000001</v>
      </c>
    </row>
    <row r="357" spans="24:25" x14ac:dyDescent="0.25">
      <c r="X357" s="21">
        <f t="shared" si="13"/>
        <v>1404</v>
      </c>
      <c r="Y357" s="23">
        <f t="shared" si="12"/>
        <v>3.5566040000000001</v>
      </c>
    </row>
    <row r="358" spans="24:25" x14ac:dyDescent="0.25">
      <c r="X358" s="21">
        <f t="shared" si="13"/>
        <v>1408</v>
      </c>
      <c r="Y358" s="23">
        <f t="shared" si="12"/>
        <v>3.5618080000000001</v>
      </c>
    </row>
    <row r="359" spans="24:25" x14ac:dyDescent="0.25">
      <c r="X359" s="21">
        <f t="shared" si="13"/>
        <v>1412</v>
      </c>
      <c r="Y359" s="23">
        <f t="shared" si="12"/>
        <v>3.5670120000000001</v>
      </c>
    </row>
    <row r="360" spans="24:25" x14ac:dyDescent="0.25">
      <c r="X360" s="21">
        <f t="shared" si="13"/>
        <v>1416</v>
      </c>
      <c r="Y360" s="23">
        <f t="shared" si="12"/>
        <v>3.5722160000000001</v>
      </c>
    </row>
    <row r="361" spans="24:25" x14ac:dyDescent="0.25">
      <c r="X361" s="21">
        <f t="shared" si="13"/>
        <v>1420</v>
      </c>
      <c r="Y361" s="23">
        <f t="shared" si="12"/>
        <v>3.57742</v>
      </c>
    </row>
    <row r="362" spans="24:25" x14ac:dyDescent="0.25">
      <c r="X362" s="21">
        <f t="shared" si="13"/>
        <v>1424</v>
      </c>
      <c r="Y362" s="23">
        <f t="shared" si="12"/>
        <v>3.582624</v>
      </c>
    </row>
    <row r="363" spans="24:25" x14ac:dyDescent="0.25">
      <c r="X363" s="21">
        <f t="shared" si="13"/>
        <v>1428</v>
      </c>
      <c r="Y363" s="23">
        <f t="shared" si="12"/>
        <v>3.587828</v>
      </c>
    </row>
    <row r="364" spans="24:25" x14ac:dyDescent="0.25">
      <c r="X364" s="21">
        <f t="shared" si="13"/>
        <v>1432</v>
      </c>
      <c r="Y364" s="23">
        <f t="shared" si="12"/>
        <v>3.593032</v>
      </c>
    </row>
    <row r="365" spans="24:25" x14ac:dyDescent="0.25">
      <c r="X365" s="21">
        <f t="shared" si="13"/>
        <v>1436</v>
      </c>
      <c r="Y365" s="23">
        <f t="shared" si="12"/>
        <v>3.598236</v>
      </c>
    </row>
    <row r="366" spans="24:25" x14ac:dyDescent="0.25">
      <c r="X366" s="21">
        <f t="shared" si="13"/>
        <v>1440</v>
      </c>
      <c r="Y366" s="23">
        <f t="shared" si="12"/>
        <v>3.60344</v>
      </c>
    </row>
    <row r="367" spans="24:25" x14ac:dyDescent="0.25">
      <c r="X367" s="21">
        <f t="shared" si="13"/>
        <v>1444</v>
      </c>
      <c r="Y367" s="23">
        <f t="shared" si="12"/>
        <v>3.608644</v>
      </c>
    </row>
    <row r="368" spans="24:25" x14ac:dyDescent="0.25">
      <c r="X368" s="21">
        <f t="shared" si="13"/>
        <v>1448</v>
      </c>
      <c r="Y368" s="23">
        <f t="shared" si="12"/>
        <v>3.6138479999999999</v>
      </c>
    </row>
    <row r="369" spans="24:25" x14ac:dyDescent="0.25">
      <c r="X369" s="21">
        <f t="shared" si="13"/>
        <v>1452</v>
      </c>
      <c r="Y369" s="23">
        <f t="shared" si="12"/>
        <v>3.6190519999999999</v>
      </c>
    </row>
    <row r="370" spans="24:25" x14ac:dyDescent="0.25">
      <c r="X370" s="21">
        <f t="shared" si="13"/>
        <v>1456</v>
      </c>
      <c r="Y370" s="23">
        <f t="shared" si="12"/>
        <v>3.6242559999999999</v>
      </c>
    </row>
    <row r="371" spans="24:25" x14ac:dyDescent="0.25">
      <c r="X371" s="21">
        <f t="shared" si="13"/>
        <v>1460</v>
      </c>
      <c r="Y371" s="23">
        <f t="shared" si="12"/>
        <v>3.6294599999999999</v>
      </c>
    </row>
    <row r="372" spans="24:25" x14ac:dyDescent="0.25">
      <c r="X372" s="21">
        <f t="shared" si="13"/>
        <v>1464</v>
      </c>
      <c r="Y372" s="23">
        <f t="shared" si="12"/>
        <v>3.6346639999999999</v>
      </c>
    </row>
    <row r="373" spans="24:25" x14ac:dyDescent="0.25">
      <c r="X373" s="21">
        <f t="shared" si="13"/>
        <v>1468</v>
      </c>
      <c r="Y373" s="23">
        <f t="shared" si="12"/>
        <v>3.6398679999999999</v>
      </c>
    </row>
    <row r="374" spans="24:25" x14ac:dyDescent="0.25">
      <c r="X374" s="21">
        <f t="shared" si="13"/>
        <v>1472</v>
      </c>
      <c r="Y374" s="23">
        <f t="shared" si="12"/>
        <v>3.6450719999999999</v>
      </c>
    </row>
    <row r="375" spans="24:25" x14ac:dyDescent="0.25">
      <c r="X375" s="21">
        <f t="shared" si="13"/>
        <v>1476</v>
      </c>
      <c r="Y375" s="23">
        <f t="shared" si="12"/>
        <v>3.6502759999999999</v>
      </c>
    </row>
    <row r="376" spans="24:25" x14ac:dyDescent="0.25">
      <c r="X376" s="21">
        <f t="shared" si="13"/>
        <v>1480</v>
      </c>
      <c r="Y376" s="23">
        <f t="shared" si="12"/>
        <v>3.6554799999999998</v>
      </c>
    </row>
    <row r="377" spans="24:25" x14ac:dyDescent="0.25">
      <c r="X377" s="21">
        <f t="shared" si="13"/>
        <v>1484</v>
      </c>
      <c r="Y377" s="23">
        <f t="shared" si="12"/>
        <v>3.6606839999999998</v>
      </c>
    </row>
    <row r="378" spans="24:25" x14ac:dyDescent="0.25">
      <c r="X378" s="21">
        <f t="shared" si="13"/>
        <v>1488</v>
      </c>
      <c r="Y378" s="23">
        <f t="shared" si="12"/>
        <v>3.6658879999999998</v>
      </c>
    </row>
    <row r="379" spans="24:25" x14ac:dyDescent="0.25">
      <c r="X379" s="21">
        <f t="shared" si="13"/>
        <v>1492</v>
      </c>
      <c r="Y379" s="23">
        <f t="shared" si="12"/>
        <v>3.6710919999999998</v>
      </c>
    </row>
    <row r="380" spans="24:25" x14ac:dyDescent="0.25">
      <c r="X380" s="21">
        <f t="shared" si="13"/>
        <v>1496</v>
      </c>
      <c r="Y380" s="23">
        <f t="shared" si="12"/>
        <v>3.6762959999999998</v>
      </c>
    </row>
    <row r="381" spans="24:25" x14ac:dyDescent="0.25">
      <c r="X381" s="21">
        <f t="shared" si="13"/>
        <v>1500</v>
      </c>
      <c r="Y381" s="23">
        <f t="shared" si="12"/>
        <v>3.6814999999999998</v>
      </c>
    </row>
    <row r="382" spans="24:25" x14ac:dyDescent="0.25">
      <c r="X382" s="21">
        <f t="shared" si="13"/>
        <v>1504</v>
      </c>
      <c r="Y382" s="23">
        <f t="shared" si="12"/>
        <v>3.6867040000000002</v>
      </c>
    </row>
    <row r="383" spans="24:25" x14ac:dyDescent="0.25">
      <c r="X383" s="21">
        <f t="shared" si="13"/>
        <v>1508</v>
      </c>
      <c r="Y383" s="23">
        <f t="shared" si="12"/>
        <v>3.6919080000000002</v>
      </c>
    </row>
    <row r="384" spans="24:25" x14ac:dyDescent="0.25">
      <c r="X384" s="21">
        <f t="shared" si="13"/>
        <v>1512</v>
      </c>
      <c r="Y384" s="23">
        <f t="shared" si="12"/>
        <v>3.6971120000000002</v>
      </c>
    </row>
    <row r="385" spans="24:25" x14ac:dyDescent="0.25">
      <c r="X385" s="21">
        <f t="shared" si="13"/>
        <v>1516</v>
      </c>
      <c r="Y385" s="23">
        <f t="shared" si="12"/>
        <v>3.7023160000000002</v>
      </c>
    </row>
    <row r="386" spans="24:25" x14ac:dyDescent="0.25">
      <c r="X386" s="21">
        <f t="shared" si="13"/>
        <v>1520</v>
      </c>
      <c r="Y386" s="23">
        <f t="shared" si="12"/>
        <v>3.7075200000000001</v>
      </c>
    </row>
    <row r="387" spans="24:25" x14ac:dyDescent="0.25">
      <c r="X387" s="21">
        <f t="shared" si="13"/>
        <v>1524</v>
      </c>
      <c r="Y387" s="23">
        <f t="shared" si="12"/>
        <v>3.7127240000000001</v>
      </c>
    </row>
    <row r="388" spans="24:25" x14ac:dyDescent="0.25">
      <c r="X388" s="21">
        <f t="shared" si="13"/>
        <v>1528</v>
      </c>
      <c r="Y388" s="23">
        <f t="shared" si="12"/>
        <v>3.7179280000000001</v>
      </c>
    </row>
    <row r="389" spans="24:25" x14ac:dyDescent="0.25">
      <c r="X389" s="21">
        <f t="shared" si="13"/>
        <v>1532</v>
      </c>
      <c r="Y389" s="23">
        <f t="shared" si="12"/>
        <v>3.7231320000000001</v>
      </c>
    </row>
    <row r="390" spans="24:25" x14ac:dyDescent="0.25">
      <c r="X390" s="21">
        <f t="shared" si="13"/>
        <v>1536</v>
      </c>
      <c r="Y390" s="23">
        <f t="shared" ref="Y390:Y453" si="14">IF($K$24&gt;0,IF(X390&lt;$K$21,$K$20*X390,IF(X390&lt;$K$24,($K$22*X390)+$K$23,($K$25*X390)+$K$26)),IF(X390&lt;$K$21,$K$20*X390,($K$22*X390)+$K$23))</f>
        <v>3.7283360000000001</v>
      </c>
    </row>
    <row r="391" spans="24:25" x14ac:dyDescent="0.25">
      <c r="X391" s="21">
        <f t="shared" ref="X391:X454" si="15">X390+$AC$5</f>
        <v>1540</v>
      </c>
      <c r="Y391" s="23">
        <f t="shared" si="14"/>
        <v>3.7335400000000001</v>
      </c>
    </row>
    <row r="392" spans="24:25" x14ac:dyDescent="0.25">
      <c r="X392" s="21">
        <f t="shared" si="15"/>
        <v>1544</v>
      </c>
      <c r="Y392" s="23">
        <f t="shared" si="14"/>
        <v>3.7387440000000001</v>
      </c>
    </row>
    <row r="393" spans="24:25" x14ac:dyDescent="0.25">
      <c r="X393" s="21">
        <f t="shared" si="15"/>
        <v>1548</v>
      </c>
      <c r="Y393" s="23">
        <f t="shared" si="14"/>
        <v>3.7439480000000001</v>
      </c>
    </row>
    <row r="394" spans="24:25" x14ac:dyDescent="0.25">
      <c r="X394" s="21">
        <f t="shared" si="15"/>
        <v>1552</v>
      </c>
      <c r="Y394" s="23">
        <f t="shared" si="14"/>
        <v>3.749152</v>
      </c>
    </row>
    <row r="395" spans="24:25" x14ac:dyDescent="0.25">
      <c r="X395" s="21">
        <f t="shared" si="15"/>
        <v>1556</v>
      </c>
      <c r="Y395" s="23">
        <f t="shared" si="14"/>
        <v>3.754356</v>
      </c>
    </row>
    <row r="396" spans="24:25" x14ac:dyDescent="0.25">
      <c r="X396" s="21">
        <f t="shared" si="15"/>
        <v>1560</v>
      </c>
      <c r="Y396" s="23">
        <f t="shared" si="14"/>
        <v>3.75956</v>
      </c>
    </row>
    <row r="397" spans="24:25" x14ac:dyDescent="0.25">
      <c r="X397" s="21">
        <f t="shared" si="15"/>
        <v>1564</v>
      </c>
      <c r="Y397" s="23">
        <f t="shared" si="14"/>
        <v>3.764764</v>
      </c>
    </row>
    <row r="398" spans="24:25" x14ac:dyDescent="0.25">
      <c r="X398" s="21">
        <f t="shared" si="15"/>
        <v>1568</v>
      </c>
      <c r="Y398" s="23">
        <f t="shared" si="14"/>
        <v>3.769968</v>
      </c>
    </row>
    <row r="399" spans="24:25" x14ac:dyDescent="0.25">
      <c r="X399" s="21">
        <f t="shared" si="15"/>
        <v>1572</v>
      </c>
      <c r="Y399" s="23">
        <f t="shared" si="14"/>
        <v>3.775172</v>
      </c>
    </row>
    <row r="400" spans="24:25" x14ac:dyDescent="0.25">
      <c r="X400" s="21">
        <f t="shared" si="15"/>
        <v>1576</v>
      </c>
      <c r="Y400" s="23">
        <f t="shared" si="14"/>
        <v>3.780376</v>
      </c>
    </row>
    <row r="401" spans="24:25" x14ac:dyDescent="0.25">
      <c r="X401" s="21">
        <f t="shared" si="15"/>
        <v>1580</v>
      </c>
      <c r="Y401" s="23">
        <f t="shared" si="14"/>
        <v>3.7855799999999999</v>
      </c>
    </row>
    <row r="402" spans="24:25" x14ac:dyDescent="0.25">
      <c r="X402" s="21">
        <f t="shared" si="15"/>
        <v>1584</v>
      </c>
      <c r="Y402" s="23">
        <f t="shared" si="14"/>
        <v>3.7907839999999999</v>
      </c>
    </row>
    <row r="403" spans="24:25" x14ac:dyDescent="0.25">
      <c r="X403" s="21">
        <f t="shared" si="15"/>
        <v>1588</v>
      </c>
      <c r="Y403" s="23">
        <f t="shared" si="14"/>
        <v>3.7959879999999999</v>
      </c>
    </row>
    <row r="404" spans="24:25" x14ac:dyDescent="0.25">
      <c r="X404" s="21">
        <f t="shared" si="15"/>
        <v>1592</v>
      </c>
      <c r="Y404" s="23">
        <f t="shared" si="14"/>
        <v>3.8011919999999999</v>
      </c>
    </row>
    <row r="405" spans="24:25" x14ac:dyDescent="0.25">
      <c r="X405" s="21">
        <f t="shared" si="15"/>
        <v>1596</v>
      </c>
      <c r="Y405" s="23">
        <f t="shared" si="14"/>
        <v>3.8063959999999999</v>
      </c>
    </row>
    <row r="406" spans="24:25" x14ac:dyDescent="0.25">
      <c r="X406" s="21">
        <f t="shared" si="15"/>
        <v>1600</v>
      </c>
      <c r="Y406" s="23">
        <f t="shared" si="14"/>
        <v>3.8115999999999999</v>
      </c>
    </row>
    <row r="407" spans="24:25" x14ac:dyDescent="0.25">
      <c r="X407" s="21">
        <f t="shared" si="15"/>
        <v>1604</v>
      </c>
      <c r="Y407" s="23">
        <f t="shared" si="14"/>
        <v>3.8168040000000003</v>
      </c>
    </row>
    <row r="408" spans="24:25" x14ac:dyDescent="0.25">
      <c r="X408" s="21">
        <f t="shared" si="15"/>
        <v>1608</v>
      </c>
      <c r="Y408" s="23">
        <f t="shared" si="14"/>
        <v>3.8220080000000003</v>
      </c>
    </row>
    <row r="409" spans="24:25" x14ac:dyDescent="0.25">
      <c r="X409" s="21">
        <f t="shared" si="15"/>
        <v>1612</v>
      </c>
      <c r="Y409" s="23">
        <f t="shared" si="14"/>
        <v>3.8272120000000003</v>
      </c>
    </row>
    <row r="410" spans="24:25" x14ac:dyDescent="0.25">
      <c r="X410" s="21">
        <f t="shared" si="15"/>
        <v>1616</v>
      </c>
      <c r="Y410" s="23">
        <f t="shared" si="14"/>
        <v>3.8324160000000003</v>
      </c>
    </row>
    <row r="411" spans="24:25" x14ac:dyDescent="0.25">
      <c r="X411" s="21">
        <f t="shared" si="15"/>
        <v>1620</v>
      </c>
      <c r="Y411" s="23">
        <f t="shared" si="14"/>
        <v>3.8376200000000003</v>
      </c>
    </row>
    <row r="412" spans="24:25" x14ac:dyDescent="0.25">
      <c r="X412" s="21">
        <f t="shared" si="15"/>
        <v>1624</v>
      </c>
      <c r="Y412" s="23">
        <f t="shared" si="14"/>
        <v>3.8428240000000002</v>
      </c>
    </row>
    <row r="413" spans="24:25" x14ac:dyDescent="0.25">
      <c r="X413" s="21">
        <f t="shared" si="15"/>
        <v>1628</v>
      </c>
      <c r="Y413" s="23">
        <f t="shared" si="14"/>
        <v>3.8480280000000002</v>
      </c>
    </row>
    <row r="414" spans="24:25" x14ac:dyDescent="0.25">
      <c r="X414" s="21">
        <f t="shared" si="15"/>
        <v>1632</v>
      </c>
      <c r="Y414" s="23">
        <f t="shared" si="14"/>
        <v>3.8532320000000002</v>
      </c>
    </row>
    <row r="415" spans="24:25" x14ac:dyDescent="0.25">
      <c r="X415" s="21">
        <f t="shared" si="15"/>
        <v>1636</v>
      </c>
      <c r="Y415" s="23">
        <f t="shared" si="14"/>
        <v>3.8584360000000002</v>
      </c>
    </row>
    <row r="416" spans="24:25" x14ac:dyDescent="0.25">
      <c r="X416" s="21">
        <f t="shared" si="15"/>
        <v>1640</v>
      </c>
      <c r="Y416" s="23">
        <f t="shared" si="14"/>
        <v>3.8636400000000002</v>
      </c>
    </row>
    <row r="417" spans="24:25" x14ac:dyDescent="0.25">
      <c r="X417" s="21">
        <f t="shared" si="15"/>
        <v>1644</v>
      </c>
      <c r="Y417" s="23">
        <f t="shared" si="14"/>
        <v>3.8688440000000002</v>
      </c>
    </row>
    <row r="418" spans="24:25" x14ac:dyDescent="0.25">
      <c r="X418" s="21">
        <f t="shared" si="15"/>
        <v>1648</v>
      </c>
      <c r="Y418" s="23">
        <f t="shared" si="14"/>
        <v>3.8740480000000002</v>
      </c>
    </row>
    <row r="419" spans="24:25" x14ac:dyDescent="0.25">
      <c r="X419" s="21">
        <f t="shared" si="15"/>
        <v>1652</v>
      </c>
      <c r="Y419" s="23">
        <f t="shared" si="14"/>
        <v>3.8792520000000001</v>
      </c>
    </row>
    <row r="420" spans="24:25" x14ac:dyDescent="0.25">
      <c r="X420" s="21">
        <f t="shared" si="15"/>
        <v>1656</v>
      </c>
      <c r="Y420" s="23">
        <f t="shared" si="14"/>
        <v>3.8844560000000001</v>
      </c>
    </row>
    <row r="421" spans="24:25" x14ac:dyDescent="0.25">
      <c r="X421" s="21">
        <f t="shared" si="15"/>
        <v>1660</v>
      </c>
      <c r="Y421" s="23">
        <f t="shared" si="14"/>
        <v>3.8896600000000001</v>
      </c>
    </row>
    <row r="422" spans="24:25" x14ac:dyDescent="0.25">
      <c r="X422" s="21">
        <f t="shared" si="15"/>
        <v>1664</v>
      </c>
      <c r="Y422" s="23">
        <f t="shared" si="14"/>
        <v>3.8948640000000001</v>
      </c>
    </row>
    <row r="423" spans="24:25" x14ac:dyDescent="0.25">
      <c r="X423" s="21">
        <f t="shared" si="15"/>
        <v>1668</v>
      </c>
      <c r="Y423" s="23">
        <f t="shared" si="14"/>
        <v>3.9000680000000001</v>
      </c>
    </row>
    <row r="424" spans="24:25" x14ac:dyDescent="0.25">
      <c r="X424" s="21">
        <f t="shared" si="15"/>
        <v>1672</v>
      </c>
      <c r="Y424" s="23">
        <f t="shared" si="14"/>
        <v>3.9052720000000001</v>
      </c>
    </row>
    <row r="425" spans="24:25" x14ac:dyDescent="0.25">
      <c r="X425" s="21">
        <f t="shared" si="15"/>
        <v>1676</v>
      </c>
      <c r="Y425" s="23">
        <f t="shared" si="14"/>
        <v>3.9104760000000001</v>
      </c>
    </row>
    <row r="426" spans="24:25" x14ac:dyDescent="0.25">
      <c r="X426" s="21">
        <f t="shared" si="15"/>
        <v>1680</v>
      </c>
      <c r="Y426" s="23">
        <f t="shared" si="14"/>
        <v>3.91568</v>
      </c>
    </row>
    <row r="427" spans="24:25" x14ac:dyDescent="0.25">
      <c r="X427" s="21">
        <f t="shared" si="15"/>
        <v>1684</v>
      </c>
      <c r="Y427" s="23">
        <f t="shared" si="14"/>
        <v>3.920884</v>
      </c>
    </row>
    <row r="428" spans="24:25" x14ac:dyDescent="0.25">
      <c r="X428" s="21">
        <f t="shared" si="15"/>
        <v>1688</v>
      </c>
      <c r="Y428" s="23">
        <f t="shared" si="14"/>
        <v>3.926088</v>
      </c>
    </row>
    <row r="429" spans="24:25" x14ac:dyDescent="0.25">
      <c r="X429" s="21">
        <f t="shared" si="15"/>
        <v>1692</v>
      </c>
      <c r="Y429" s="23">
        <f t="shared" si="14"/>
        <v>3.931292</v>
      </c>
    </row>
    <row r="430" spans="24:25" x14ac:dyDescent="0.25">
      <c r="X430" s="21">
        <f t="shared" si="15"/>
        <v>1696</v>
      </c>
      <c r="Y430" s="23">
        <f t="shared" si="14"/>
        <v>3.936496</v>
      </c>
    </row>
    <row r="431" spans="24:25" x14ac:dyDescent="0.25">
      <c r="X431" s="21">
        <f t="shared" si="15"/>
        <v>1700</v>
      </c>
      <c r="Y431" s="23">
        <f t="shared" si="14"/>
        <v>3.9417</v>
      </c>
    </row>
    <row r="432" spans="24:25" x14ac:dyDescent="0.25">
      <c r="X432" s="21">
        <f t="shared" si="15"/>
        <v>1704</v>
      </c>
      <c r="Y432" s="23">
        <f t="shared" si="14"/>
        <v>3.946904</v>
      </c>
    </row>
    <row r="433" spans="24:25" x14ac:dyDescent="0.25">
      <c r="X433" s="21">
        <f t="shared" si="15"/>
        <v>1708</v>
      </c>
      <c r="Y433" s="23">
        <f t="shared" si="14"/>
        <v>3.952108</v>
      </c>
    </row>
    <row r="434" spans="24:25" x14ac:dyDescent="0.25">
      <c r="X434" s="21">
        <f t="shared" si="15"/>
        <v>1712</v>
      </c>
      <c r="Y434" s="23">
        <f t="shared" si="14"/>
        <v>3.9573119999999999</v>
      </c>
    </row>
    <row r="435" spans="24:25" x14ac:dyDescent="0.25">
      <c r="X435" s="21">
        <f t="shared" si="15"/>
        <v>1716</v>
      </c>
      <c r="Y435" s="23">
        <f t="shared" si="14"/>
        <v>3.9625159999999999</v>
      </c>
    </row>
    <row r="436" spans="24:25" x14ac:dyDescent="0.25">
      <c r="X436" s="21">
        <f t="shared" si="15"/>
        <v>1720</v>
      </c>
      <c r="Y436" s="23">
        <f t="shared" si="14"/>
        <v>3.9677199999999999</v>
      </c>
    </row>
    <row r="437" spans="24:25" x14ac:dyDescent="0.25">
      <c r="X437" s="21">
        <f t="shared" si="15"/>
        <v>1724</v>
      </c>
      <c r="Y437" s="23">
        <f t="shared" si="14"/>
        <v>3.9729239999999999</v>
      </c>
    </row>
    <row r="438" spans="24:25" x14ac:dyDescent="0.25">
      <c r="X438" s="21">
        <f t="shared" si="15"/>
        <v>1728</v>
      </c>
      <c r="Y438" s="23">
        <f t="shared" si="14"/>
        <v>3.9781280000000003</v>
      </c>
    </row>
    <row r="439" spans="24:25" x14ac:dyDescent="0.25">
      <c r="X439" s="21">
        <f t="shared" si="15"/>
        <v>1732</v>
      </c>
      <c r="Y439" s="23">
        <f t="shared" si="14"/>
        <v>3.9833320000000003</v>
      </c>
    </row>
    <row r="440" spans="24:25" x14ac:dyDescent="0.25">
      <c r="X440" s="21">
        <f t="shared" si="15"/>
        <v>1736</v>
      </c>
      <c r="Y440" s="23">
        <f t="shared" si="14"/>
        <v>3.9885360000000003</v>
      </c>
    </row>
    <row r="441" spans="24:25" x14ac:dyDescent="0.25">
      <c r="X441" s="21">
        <f t="shared" si="15"/>
        <v>1740</v>
      </c>
      <c r="Y441" s="23">
        <f t="shared" si="14"/>
        <v>3.9937400000000003</v>
      </c>
    </row>
    <row r="442" spans="24:25" x14ac:dyDescent="0.25">
      <c r="X442" s="21">
        <f t="shared" si="15"/>
        <v>1744</v>
      </c>
      <c r="Y442" s="23">
        <f t="shared" si="14"/>
        <v>3.9989440000000003</v>
      </c>
    </row>
    <row r="443" spans="24:25" x14ac:dyDescent="0.25">
      <c r="X443" s="21">
        <f t="shared" si="15"/>
        <v>1748</v>
      </c>
      <c r="Y443" s="23">
        <f t="shared" si="14"/>
        <v>4.0041480000000007</v>
      </c>
    </row>
    <row r="444" spans="24:25" x14ac:dyDescent="0.25">
      <c r="X444" s="21">
        <f t="shared" si="15"/>
        <v>1752</v>
      </c>
      <c r="Y444" s="23">
        <f t="shared" si="14"/>
        <v>4.0093519999999998</v>
      </c>
    </row>
    <row r="445" spans="24:25" x14ac:dyDescent="0.25">
      <c r="X445" s="21">
        <f t="shared" si="15"/>
        <v>1756</v>
      </c>
      <c r="Y445" s="23">
        <f t="shared" si="14"/>
        <v>4.0145560000000007</v>
      </c>
    </row>
    <row r="446" spans="24:25" x14ac:dyDescent="0.25">
      <c r="X446" s="21">
        <f t="shared" si="15"/>
        <v>1760</v>
      </c>
      <c r="Y446" s="23">
        <f t="shared" si="14"/>
        <v>4.0197599999999998</v>
      </c>
    </row>
    <row r="447" spans="24:25" x14ac:dyDescent="0.25">
      <c r="X447" s="21">
        <f t="shared" si="15"/>
        <v>1764</v>
      </c>
      <c r="Y447" s="23">
        <f t="shared" si="14"/>
        <v>4.0249640000000007</v>
      </c>
    </row>
    <row r="448" spans="24:25" x14ac:dyDescent="0.25">
      <c r="X448" s="21">
        <f t="shared" si="15"/>
        <v>1768</v>
      </c>
      <c r="Y448" s="23">
        <f t="shared" si="14"/>
        <v>4.0301679999999998</v>
      </c>
    </row>
    <row r="449" spans="24:25" x14ac:dyDescent="0.25">
      <c r="X449" s="21">
        <f t="shared" si="15"/>
        <v>1772</v>
      </c>
      <c r="Y449" s="23">
        <f t="shared" si="14"/>
        <v>4.0353720000000006</v>
      </c>
    </row>
    <row r="450" spans="24:25" x14ac:dyDescent="0.25">
      <c r="X450" s="21">
        <f t="shared" si="15"/>
        <v>1776</v>
      </c>
      <c r="Y450" s="23">
        <f t="shared" si="14"/>
        <v>4.0405759999999997</v>
      </c>
    </row>
    <row r="451" spans="24:25" x14ac:dyDescent="0.25">
      <c r="X451" s="21">
        <f t="shared" si="15"/>
        <v>1780</v>
      </c>
      <c r="Y451" s="23">
        <f t="shared" si="14"/>
        <v>4.0457800000000006</v>
      </c>
    </row>
    <row r="452" spans="24:25" x14ac:dyDescent="0.25">
      <c r="X452" s="21">
        <f t="shared" si="15"/>
        <v>1784</v>
      </c>
      <c r="Y452" s="23">
        <f t="shared" si="14"/>
        <v>4.0509839999999997</v>
      </c>
    </row>
    <row r="453" spans="24:25" x14ac:dyDescent="0.25">
      <c r="X453" s="21">
        <f t="shared" si="15"/>
        <v>1788</v>
      </c>
      <c r="Y453" s="23">
        <f t="shared" si="14"/>
        <v>4.0561880000000006</v>
      </c>
    </row>
    <row r="454" spans="24:25" x14ac:dyDescent="0.25">
      <c r="X454" s="21">
        <f t="shared" si="15"/>
        <v>1792</v>
      </c>
      <c r="Y454" s="23">
        <f t="shared" ref="Y454:Y506" si="16">IF($K$24&gt;0,IF(X454&lt;$K$21,$K$20*X454,IF(X454&lt;$K$24,($K$22*X454)+$K$23,($K$25*X454)+$K$26)),IF(X454&lt;$K$21,$K$20*X454,($K$22*X454)+$K$23))</f>
        <v>4.0613919999999997</v>
      </c>
    </row>
    <row r="455" spans="24:25" x14ac:dyDescent="0.25">
      <c r="X455" s="21">
        <f t="shared" ref="X455:X506" si="17">X454+$AC$5</f>
        <v>1796</v>
      </c>
      <c r="Y455" s="23">
        <f t="shared" si="16"/>
        <v>4.0665960000000005</v>
      </c>
    </row>
    <row r="456" spans="24:25" x14ac:dyDescent="0.25">
      <c r="X456" s="21">
        <f t="shared" si="17"/>
        <v>1800</v>
      </c>
      <c r="Y456" s="23">
        <f t="shared" si="16"/>
        <v>4.0717999999999996</v>
      </c>
    </row>
    <row r="457" spans="24:25" x14ac:dyDescent="0.25">
      <c r="X457" s="21">
        <f t="shared" si="17"/>
        <v>1804</v>
      </c>
      <c r="Y457" s="23">
        <f t="shared" si="16"/>
        <v>4.0770040000000005</v>
      </c>
    </row>
    <row r="458" spans="24:25" x14ac:dyDescent="0.25">
      <c r="X458" s="21">
        <f t="shared" si="17"/>
        <v>1808</v>
      </c>
      <c r="Y458" s="23">
        <f t="shared" si="16"/>
        <v>4.0822079999999996</v>
      </c>
    </row>
    <row r="459" spans="24:25" x14ac:dyDescent="0.25">
      <c r="X459" s="21">
        <f t="shared" si="17"/>
        <v>1812</v>
      </c>
      <c r="Y459" s="23">
        <f t="shared" si="16"/>
        <v>4.0874120000000005</v>
      </c>
    </row>
    <row r="460" spans="24:25" x14ac:dyDescent="0.25">
      <c r="X460" s="21">
        <f t="shared" si="17"/>
        <v>1816</v>
      </c>
      <c r="Y460" s="23">
        <f t="shared" si="16"/>
        <v>4.0926159999999996</v>
      </c>
    </row>
    <row r="461" spans="24:25" x14ac:dyDescent="0.25">
      <c r="X461" s="21">
        <f t="shared" si="17"/>
        <v>1820</v>
      </c>
      <c r="Y461" s="23">
        <f t="shared" si="16"/>
        <v>4.0978200000000005</v>
      </c>
    </row>
    <row r="462" spans="24:25" x14ac:dyDescent="0.25">
      <c r="X462" s="21">
        <f t="shared" si="17"/>
        <v>1824</v>
      </c>
      <c r="Y462" s="23">
        <f t="shared" si="16"/>
        <v>4.1030239999999996</v>
      </c>
    </row>
    <row r="463" spans="24:25" x14ac:dyDescent="0.25">
      <c r="X463" s="21">
        <f t="shared" si="17"/>
        <v>1828</v>
      </c>
      <c r="Y463" s="23">
        <f t="shared" si="16"/>
        <v>4.1082280000000004</v>
      </c>
    </row>
    <row r="464" spans="24:25" x14ac:dyDescent="0.25">
      <c r="X464" s="21">
        <f t="shared" si="17"/>
        <v>1832</v>
      </c>
      <c r="Y464" s="23">
        <f t="shared" si="16"/>
        <v>4.1134319999999995</v>
      </c>
    </row>
    <row r="465" spans="24:25" x14ac:dyDescent="0.25">
      <c r="X465" s="21">
        <f t="shared" si="17"/>
        <v>1836</v>
      </c>
      <c r="Y465" s="23">
        <f t="shared" si="16"/>
        <v>4.1186360000000004</v>
      </c>
    </row>
    <row r="466" spans="24:25" x14ac:dyDescent="0.25">
      <c r="X466" s="21">
        <f t="shared" si="17"/>
        <v>1840</v>
      </c>
      <c r="Y466" s="23">
        <f t="shared" si="16"/>
        <v>4.1238399999999995</v>
      </c>
    </row>
    <row r="467" spans="24:25" x14ac:dyDescent="0.25">
      <c r="X467" s="21">
        <f t="shared" si="17"/>
        <v>1844</v>
      </c>
      <c r="Y467" s="23">
        <f t="shared" si="16"/>
        <v>4.1290440000000004</v>
      </c>
    </row>
    <row r="468" spans="24:25" x14ac:dyDescent="0.25">
      <c r="X468" s="21">
        <f t="shared" si="17"/>
        <v>1848</v>
      </c>
      <c r="Y468" s="23">
        <f t="shared" si="16"/>
        <v>4.1342479999999995</v>
      </c>
    </row>
    <row r="469" spans="24:25" x14ac:dyDescent="0.25">
      <c r="X469" s="21">
        <f t="shared" si="17"/>
        <v>1852</v>
      </c>
      <c r="Y469" s="23">
        <f t="shared" si="16"/>
        <v>4.1394520000000004</v>
      </c>
    </row>
    <row r="470" spans="24:25" x14ac:dyDescent="0.25">
      <c r="X470" s="21">
        <f t="shared" si="17"/>
        <v>1856</v>
      </c>
      <c r="Y470" s="23">
        <f t="shared" si="16"/>
        <v>4.1446559999999995</v>
      </c>
    </row>
    <row r="471" spans="24:25" x14ac:dyDescent="0.25">
      <c r="X471" s="21">
        <f t="shared" si="17"/>
        <v>1860</v>
      </c>
      <c r="Y471" s="23">
        <f t="shared" si="16"/>
        <v>4.1498600000000003</v>
      </c>
    </row>
    <row r="472" spans="24:25" x14ac:dyDescent="0.25">
      <c r="X472" s="21">
        <f t="shared" si="17"/>
        <v>1864</v>
      </c>
      <c r="Y472" s="23">
        <f t="shared" si="16"/>
        <v>4.1550640000000003</v>
      </c>
    </row>
    <row r="473" spans="24:25" x14ac:dyDescent="0.25">
      <c r="X473" s="21">
        <f t="shared" si="17"/>
        <v>1868</v>
      </c>
      <c r="Y473" s="23">
        <f t="shared" si="16"/>
        <v>4.1602680000000003</v>
      </c>
    </row>
    <row r="474" spans="24:25" x14ac:dyDescent="0.25">
      <c r="X474" s="21">
        <f t="shared" si="17"/>
        <v>1872</v>
      </c>
      <c r="Y474" s="23">
        <f t="shared" si="16"/>
        <v>4.1654720000000003</v>
      </c>
    </row>
    <row r="475" spans="24:25" x14ac:dyDescent="0.25">
      <c r="X475" s="21">
        <f t="shared" si="17"/>
        <v>1876</v>
      </c>
      <c r="Y475" s="23">
        <f t="shared" si="16"/>
        <v>4.1706760000000003</v>
      </c>
    </row>
    <row r="476" spans="24:25" x14ac:dyDescent="0.25">
      <c r="X476" s="21">
        <f t="shared" si="17"/>
        <v>1880</v>
      </c>
      <c r="Y476" s="23">
        <f t="shared" si="16"/>
        <v>4.1758800000000003</v>
      </c>
    </row>
    <row r="477" spans="24:25" x14ac:dyDescent="0.25">
      <c r="X477" s="21">
        <f t="shared" si="17"/>
        <v>1884</v>
      </c>
      <c r="Y477" s="23">
        <f t="shared" si="16"/>
        <v>4.1810840000000002</v>
      </c>
    </row>
    <row r="478" spans="24:25" x14ac:dyDescent="0.25">
      <c r="X478" s="21">
        <f t="shared" si="17"/>
        <v>1888</v>
      </c>
      <c r="Y478" s="23">
        <f t="shared" si="16"/>
        <v>4.1862880000000002</v>
      </c>
    </row>
    <row r="479" spans="24:25" x14ac:dyDescent="0.25">
      <c r="X479" s="21">
        <f t="shared" si="17"/>
        <v>1892</v>
      </c>
      <c r="Y479" s="23">
        <f t="shared" si="16"/>
        <v>4.1914920000000002</v>
      </c>
    </row>
    <row r="480" spans="24:25" x14ac:dyDescent="0.25">
      <c r="X480" s="21">
        <f t="shared" si="17"/>
        <v>1896</v>
      </c>
      <c r="Y480" s="23">
        <f t="shared" si="16"/>
        <v>4.1966960000000002</v>
      </c>
    </row>
    <row r="481" spans="24:25" x14ac:dyDescent="0.25">
      <c r="X481" s="21">
        <f t="shared" si="17"/>
        <v>1900</v>
      </c>
      <c r="Y481" s="23">
        <f t="shared" si="16"/>
        <v>4.2019000000000002</v>
      </c>
    </row>
    <row r="482" spans="24:25" x14ac:dyDescent="0.25">
      <c r="X482" s="21">
        <f t="shared" si="17"/>
        <v>1904</v>
      </c>
      <c r="Y482" s="23">
        <f t="shared" si="16"/>
        <v>4.2071040000000002</v>
      </c>
    </row>
    <row r="483" spans="24:25" x14ac:dyDescent="0.25">
      <c r="X483" s="21">
        <f t="shared" si="17"/>
        <v>1908</v>
      </c>
      <c r="Y483" s="23">
        <f t="shared" si="16"/>
        <v>4.2123080000000002</v>
      </c>
    </row>
    <row r="484" spans="24:25" x14ac:dyDescent="0.25">
      <c r="X484" s="21">
        <f t="shared" si="17"/>
        <v>1912</v>
      </c>
      <c r="Y484" s="23">
        <f t="shared" si="16"/>
        <v>4.2175120000000001</v>
      </c>
    </row>
    <row r="485" spans="24:25" x14ac:dyDescent="0.25">
      <c r="X485" s="21">
        <f t="shared" si="17"/>
        <v>1916</v>
      </c>
      <c r="Y485" s="23">
        <f t="shared" si="16"/>
        <v>4.2227160000000001</v>
      </c>
    </row>
    <row r="486" spans="24:25" x14ac:dyDescent="0.25">
      <c r="X486" s="21">
        <f t="shared" si="17"/>
        <v>1920</v>
      </c>
      <c r="Y486" s="23">
        <f t="shared" si="16"/>
        <v>4.2279200000000001</v>
      </c>
    </row>
    <row r="487" spans="24:25" x14ac:dyDescent="0.25">
      <c r="X487" s="21">
        <f t="shared" si="17"/>
        <v>1924</v>
      </c>
      <c r="Y487" s="23">
        <f t="shared" si="16"/>
        <v>4.2331240000000001</v>
      </c>
    </row>
    <row r="488" spans="24:25" x14ac:dyDescent="0.25">
      <c r="X488" s="21">
        <f t="shared" si="17"/>
        <v>1928</v>
      </c>
      <c r="Y488" s="23">
        <f t="shared" si="16"/>
        <v>4.2383280000000001</v>
      </c>
    </row>
    <row r="489" spans="24:25" x14ac:dyDescent="0.25">
      <c r="X489" s="21">
        <f t="shared" si="17"/>
        <v>1932</v>
      </c>
      <c r="Y489" s="23">
        <f t="shared" si="16"/>
        <v>4.2435320000000001</v>
      </c>
    </row>
    <row r="490" spans="24:25" x14ac:dyDescent="0.25">
      <c r="X490" s="21">
        <f t="shared" si="17"/>
        <v>1936</v>
      </c>
      <c r="Y490" s="23">
        <f t="shared" si="16"/>
        <v>4.2487360000000001</v>
      </c>
    </row>
    <row r="491" spans="24:25" x14ac:dyDescent="0.25">
      <c r="X491" s="21">
        <f t="shared" si="17"/>
        <v>1940</v>
      </c>
      <c r="Y491" s="23">
        <f t="shared" si="16"/>
        <v>4.2539400000000001</v>
      </c>
    </row>
    <row r="492" spans="24:25" x14ac:dyDescent="0.25">
      <c r="X492" s="21">
        <f t="shared" si="17"/>
        <v>1944</v>
      </c>
      <c r="Y492" s="23">
        <f t="shared" si="16"/>
        <v>4.259144</v>
      </c>
    </row>
    <row r="493" spans="24:25" x14ac:dyDescent="0.25">
      <c r="X493" s="21">
        <f t="shared" si="17"/>
        <v>1948</v>
      </c>
      <c r="Y493" s="23">
        <f t="shared" si="16"/>
        <v>4.264348</v>
      </c>
    </row>
    <row r="494" spans="24:25" x14ac:dyDescent="0.25">
      <c r="X494" s="21">
        <f t="shared" si="17"/>
        <v>1952</v>
      </c>
      <c r="Y494" s="23">
        <f t="shared" si="16"/>
        <v>4.269552</v>
      </c>
    </row>
    <row r="495" spans="24:25" x14ac:dyDescent="0.25">
      <c r="X495" s="21">
        <f t="shared" si="17"/>
        <v>1956</v>
      </c>
      <c r="Y495" s="23">
        <f t="shared" si="16"/>
        <v>4.274756</v>
      </c>
    </row>
    <row r="496" spans="24:25" x14ac:dyDescent="0.25">
      <c r="X496" s="21">
        <f t="shared" si="17"/>
        <v>1960</v>
      </c>
      <c r="Y496" s="23">
        <f t="shared" si="16"/>
        <v>4.27996</v>
      </c>
    </row>
    <row r="497" spans="24:25" x14ac:dyDescent="0.25">
      <c r="X497" s="21">
        <f t="shared" si="17"/>
        <v>1964</v>
      </c>
      <c r="Y497" s="23">
        <f t="shared" si="16"/>
        <v>4.285164</v>
      </c>
    </row>
    <row r="498" spans="24:25" x14ac:dyDescent="0.25">
      <c r="X498" s="21">
        <f t="shared" si="17"/>
        <v>1968</v>
      </c>
      <c r="Y498" s="23">
        <f t="shared" si="16"/>
        <v>4.290368</v>
      </c>
    </row>
    <row r="499" spans="24:25" x14ac:dyDescent="0.25">
      <c r="X499" s="21">
        <f t="shared" si="17"/>
        <v>1972</v>
      </c>
      <c r="Y499" s="23">
        <f t="shared" si="16"/>
        <v>4.2955719999999999</v>
      </c>
    </row>
    <row r="500" spans="24:25" x14ac:dyDescent="0.25">
      <c r="X500" s="21">
        <f t="shared" si="17"/>
        <v>1976</v>
      </c>
      <c r="Y500" s="23">
        <f t="shared" si="16"/>
        <v>4.3007759999999999</v>
      </c>
    </row>
    <row r="501" spans="24:25" x14ac:dyDescent="0.25">
      <c r="X501" s="21">
        <f t="shared" si="17"/>
        <v>1980</v>
      </c>
      <c r="Y501" s="23">
        <f t="shared" si="16"/>
        <v>4.3059799999999999</v>
      </c>
    </row>
    <row r="502" spans="24:25" x14ac:dyDescent="0.25">
      <c r="X502" s="21">
        <f t="shared" si="17"/>
        <v>1984</v>
      </c>
      <c r="Y502" s="23">
        <f t="shared" si="16"/>
        <v>4.3111840000000008</v>
      </c>
    </row>
    <row r="503" spans="24:25" x14ac:dyDescent="0.25">
      <c r="X503" s="21">
        <f t="shared" si="17"/>
        <v>1988</v>
      </c>
      <c r="Y503" s="23">
        <f t="shared" si="16"/>
        <v>4.3163879999999999</v>
      </c>
    </row>
    <row r="504" spans="24:25" x14ac:dyDescent="0.25">
      <c r="X504" s="21">
        <f t="shared" si="17"/>
        <v>1992</v>
      </c>
      <c r="Y504" s="23">
        <f t="shared" si="16"/>
        <v>4.3215920000000008</v>
      </c>
    </row>
    <row r="505" spans="24:25" x14ac:dyDescent="0.25">
      <c r="X505" s="21">
        <f t="shared" si="17"/>
        <v>1996</v>
      </c>
      <c r="Y505" s="23">
        <f t="shared" si="16"/>
        <v>4.3267959999999999</v>
      </c>
    </row>
    <row r="506" spans="24:25" ht="16.5" thickBot="1" x14ac:dyDescent="0.3">
      <c r="X506" s="22">
        <f t="shared" si="17"/>
        <v>2000</v>
      </c>
      <c r="Y506" s="23">
        <f t="shared" si="16"/>
        <v>4.3320000000000007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1300-000000000000}"/>
  </hyperlinks>
  <pageMargins left="0.7" right="0.7" top="0.75" bottom="0.75" header="0.3" footer="0.3"/>
  <pageSetup scale="57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-0.249977111117893"/>
    <pageSetUpPr fitToPage="1"/>
  </sheetPr>
  <dimension ref="A1:AC506"/>
  <sheetViews>
    <sheetView zoomScale="80" zoomScaleNormal="80" workbookViewId="0">
      <selection activeCell="J8" sqref="J8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48</v>
      </c>
      <c r="K2" s="160" t="str">
        <f>VLOOKUP(J2,'Calcul financement'!B5:F100,2,FALSE)</f>
        <v>Technologie de la géomatique</v>
      </c>
      <c r="L2" s="160"/>
      <c r="M2" s="160"/>
      <c r="N2" s="161"/>
    </row>
    <row r="4" spans="9:29" ht="16.5" thickBot="1" x14ac:dyDescent="0.3">
      <c r="J4" s="16">
        <f>MAX(IF(K24=0,IF(K21=0,1000,K21*4),K24*2),K9:K15)</f>
        <v>6800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11.19</v>
      </c>
      <c r="K5" s="164" t="str">
        <f>CONCATENATE("ÉTC seront financés par les ",J4," PES ","du programme ",LEFT(J2,6))</f>
        <v>ÉTC seront financés par les 6800 PES du programme 230.A0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16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16</v>
      </c>
      <c r="Y7" s="23">
        <f t="shared" si="0"/>
        <v>2.4719999999999999E-2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32</v>
      </c>
      <c r="Y8" s="23">
        <f t="shared" si="0"/>
        <v>4.9439999999999998E-2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1152</v>
      </c>
      <c r="L9" s="53">
        <f>IF(K9&gt;0,IF($K$24&gt;0,IF(K9&lt;$K$21,$K$20*K9,IF(K9&lt;$K$24,($K$22*K9)+$K$23,($K$25*K9)+$K$26)),IF(K9&lt;$K$21,$K$20*K9,($K$22*K9)+$K$23)),"")</f>
        <v>1.7798399999999999</v>
      </c>
      <c r="M9" s="54">
        <f>IF(K9&gt;0,L9/K9*1000,"")</f>
        <v>1.5449999999999999</v>
      </c>
      <c r="X9" s="21">
        <f t="shared" si="1"/>
        <v>48</v>
      </c>
      <c r="Y9" s="23">
        <f t="shared" si="0"/>
        <v>7.4160000000000004E-2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905</v>
      </c>
      <c r="L10" s="53">
        <f t="shared" ref="L10:L15" si="2">IF(K10&gt;0,IF($K$24&gt;0,IF(K10&lt;$K$21,$K$20*K10,IF(K10&lt;$K$24,($K$22*K10)+$K$23,($K$25*K10)+$K$26)),IF(K10&lt;$K$21,$K$20*K10,($K$22*K10)+$K$23)),"")</f>
        <v>1.3982249999999998</v>
      </c>
      <c r="M10" s="54">
        <f t="shared" ref="M10:M15" si="3">IF(K10&gt;0,L10/K10*1000,"")</f>
        <v>1.5449999999999997</v>
      </c>
      <c r="X10" s="21">
        <f t="shared" si="1"/>
        <v>64</v>
      </c>
      <c r="Y10" s="23">
        <f t="shared" si="0"/>
        <v>9.8879999999999996E-2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1068</v>
      </c>
      <c r="L11" s="53">
        <f t="shared" si="2"/>
        <v>1.6500599999999999</v>
      </c>
      <c r="M11" s="54">
        <f t="shared" si="3"/>
        <v>1.5449999999999999</v>
      </c>
      <c r="X11" s="21">
        <f t="shared" si="1"/>
        <v>80</v>
      </c>
      <c r="Y11" s="23">
        <f t="shared" si="0"/>
        <v>0.12359999999999999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811</v>
      </c>
      <c r="L12" s="53">
        <f t="shared" si="2"/>
        <v>1.2529949999999999</v>
      </c>
      <c r="M12" s="54">
        <f t="shared" si="3"/>
        <v>1.5449999999999999</v>
      </c>
      <c r="X12" s="21">
        <f t="shared" si="1"/>
        <v>96</v>
      </c>
      <c r="Y12" s="23">
        <f t="shared" si="0"/>
        <v>0.14832000000000001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112</v>
      </c>
      <c r="Y13" s="23">
        <f t="shared" si="0"/>
        <v>0.17304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128</v>
      </c>
      <c r="Y14" s="23">
        <f t="shared" si="0"/>
        <v>0.19775999999999999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144</v>
      </c>
      <c r="Y15" s="23">
        <f t="shared" si="0"/>
        <v>0.22247999999999998</v>
      </c>
    </row>
    <row r="16" spans="9:29" x14ac:dyDescent="0.25">
      <c r="K16" s="10"/>
      <c r="L16" s="10"/>
      <c r="X16" s="21">
        <f t="shared" si="1"/>
        <v>160</v>
      </c>
      <c r="Y16" s="23">
        <f t="shared" si="0"/>
        <v>0.24719999999999998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176</v>
      </c>
      <c r="Y17" s="23">
        <f t="shared" si="0"/>
        <v>0.27192</v>
      </c>
    </row>
    <row r="18" spans="1:25" x14ac:dyDescent="0.25">
      <c r="X18" s="21">
        <f t="shared" si="1"/>
        <v>192</v>
      </c>
      <c r="Y18" s="23">
        <f t="shared" si="0"/>
        <v>0.29664000000000001</v>
      </c>
    </row>
    <row r="19" spans="1:25" x14ac:dyDescent="0.25">
      <c r="X19" s="21">
        <f t="shared" si="1"/>
        <v>208</v>
      </c>
      <c r="Y19" s="23">
        <f t="shared" si="0"/>
        <v>0.32135999999999998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224</v>
      </c>
      <c r="Y20" s="23">
        <f t="shared" si="0"/>
        <v>0.34608</v>
      </c>
    </row>
    <row r="21" spans="1:25" x14ac:dyDescent="0.25">
      <c r="J21" s="2" t="s">
        <v>123</v>
      </c>
      <c r="K21" s="18">
        <f>VLOOKUP($J$2,Tableau_fin[],8,FALSE)</f>
        <v>1700</v>
      </c>
      <c r="X21" s="21">
        <f t="shared" si="1"/>
        <v>240</v>
      </c>
      <c r="Y21" s="23">
        <f t="shared" si="0"/>
        <v>0.37079999999999996</v>
      </c>
    </row>
    <row r="22" spans="1:25" x14ac:dyDescent="0.25">
      <c r="J22" s="26" t="s">
        <v>119</v>
      </c>
      <c r="K22" s="18">
        <f>VLOOKUP($J$2,Tableau_fin[],9,FALSE)</f>
        <v>1.3749999999999999E-3</v>
      </c>
      <c r="X22" s="21">
        <f t="shared" si="1"/>
        <v>256</v>
      </c>
      <c r="Y22" s="23">
        <f t="shared" si="0"/>
        <v>0.39551999999999998</v>
      </c>
    </row>
    <row r="23" spans="1:25" x14ac:dyDescent="0.25">
      <c r="J23" s="26" t="s">
        <v>120</v>
      </c>
      <c r="K23" s="18">
        <f>VLOOKUP($J$2,Tableau_fin[],10,FALSE)</f>
        <v>1.84</v>
      </c>
      <c r="X23" s="21">
        <f t="shared" si="1"/>
        <v>272</v>
      </c>
      <c r="Y23" s="23">
        <f t="shared" si="0"/>
        <v>0.42024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288</v>
      </c>
      <c r="Y24" s="23">
        <f t="shared" si="0"/>
        <v>0.44495999999999997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304</v>
      </c>
      <c r="Y25" s="23">
        <f t="shared" si="0"/>
        <v>0.46967999999999999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320</v>
      </c>
      <c r="Y26" s="23">
        <f t="shared" si="0"/>
        <v>0.49439999999999995</v>
      </c>
    </row>
    <row r="27" spans="1:25" x14ac:dyDescent="0.25">
      <c r="X27" s="21">
        <f t="shared" si="1"/>
        <v>336</v>
      </c>
      <c r="Y27" s="23">
        <f t="shared" si="0"/>
        <v>0.51912000000000003</v>
      </c>
    </row>
    <row r="28" spans="1:25" x14ac:dyDescent="0.25">
      <c r="X28" s="21">
        <f t="shared" si="1"/>
        <v>352</v>
      </c>
      <c r="Y28" s="23">
        <f t="shared" si="0"/>
        <v>0.54383999999999999</v>
      </c>
    </row>
    <row r="29" spans="1:25" x14ac:dyDescent="0.25">
      <c r="X29" s="21">
        <f t="shared" si="1"/>
        <v>368</v>
      </c>
      <c r="Y29" s="23">
        <f t="shared" si="0"/>
        <v>0.56855999999999995</v>
      </c>
    </row>
    <row r="30" spans="1:25" x14ac:dyDescent="0.25">
      <c r="X30" s="21">
        <f t="shared" si="1"/>
        <v>384</v>
      </c>
      <c r="Y30" s="23">
        <f t="shared" si="0"/>
        <v>0.59328000000000003</v>
      </c>
    </row>
    <row r="31" spans="1:25" x14ac:dyDescent="0.25">
      <c r="A31" s="29"/>
      <c r="B31" s="10"/>
      <c r="C31" s="10"/>
      <c r="X31" s="21">
        <f t="shared" si="1"/>
        <v>400</v>
      </c>
      <c r="Y31" s="23">
        <f t="shared" si="0"/>
        <v>0.61799999999999999</v>
      </c>
    </row>
    <row r="32" spans="1:25" x14ac:dyDescent="0.25">
      <c r="B32" s="10"/>
      <c r="C32" s="10"/>
      <c r="X32" s="21">
        <f t="shared" si="1"/>
        <v>416</v>
      </c>
      <c r="Y32" s="23">
        <f t="shared" si="0"/>
        <v>0.64271999999999996</v>
      </c>
    </row>
    <row r="33" spans="2:25" x14ac:dyDescent="0.25">
      <c r="B33" s="10"/>
      <c r="C33" s="10"/>
      <c r="X33" s="21">
        <f t="shared" si="1"/>
        <v>432</v>
      </c>
      <c r="Y33" s="23">
        <f t="shared" si="0"/>
        <v>0.66743999999999992</v>
      </c>
    </row>
    <row r="34" spans="2:25" x14ac:dyDescent="0.25">
      <c r="X34" s="21">
        <f t="shared" si="1"/>
        <v>448</v>
      </c>
      <c r="Y34" s="23">
        <f t="shared" si="0"/>
        <v>0.69216</v>
      </c>
    </row>
    <row r="35" spans="2:25" x14ac:dyDescent="0.25">
      <c r="X35" s="21">
        <f t="shared" si="1"/>
        <v>464</v>
      </c>
      <c r="Y35" s="23">
        <f t="shared" si="0"/>
        <v>0.71687999999999996</v>
      </c>
    </row>
    <row r="36" spans="2:25" x14ac:dyDescent="0.25">
      <c r="X36" s="21">
        <f t="shared" si="1"/>
        <v>480</v>
      </c>
      <c r="Y36" s="23">
        <f t="shared" si="0"/>
        <v>0.74159999999999993</v>
      </c>
    </row>
    <row r="37" spans="2:25" x14ac:dyDescent="0.25">
      <c r="X37" s="21">
        <f t="shared" si="1"/>
        <v>496</v>
      </c>
      <c r="Y37" s="23">
        <f t="shared" si="0"/>
        <v>0.76632</v>
      </c>
    </row>
    <row r="38" spans="2:25" x14ac:dyDescent="0.25">
      <c r="X38" s="21">
        <f t="shared" si="1"/>
        <v>512</v>
      </c>
      <c r="Y38" s="23">
        <f t="shared" si="0"/>
        <v>0.79103999999999997</v>
      </c>
    </row>
    <row r="39" spans="2:25" x14ac:dyDescent="0.25">
      <c r="X39" s="21">
        <f t="shared" si="1"/>
        <v>528</v>
      </c>
      <c r="Y39" s="23">
        <f t="shared" si="0"/>
        <v>0.81575999999999993</v>
      </c>
    </row>
    <row r="40" spans="2:25" x14ac:dyDescent="0.25">
      <c r="X40" s="21">
        <f t="shared" si="1"/>
        <v>544</v>
      </c>
      <c r="Y40" s="23">
        <f t="shared" si="0"/>
        <v>0.84048</v>
      </c>
    </row>
    <row r="41" spans="2:25" x14ac:dyDescent="0.25">
      <c r="X41" s="21">
        <f t="shared" si="1"/>
        <v>560</v>
      </c>
      <c r="Y41" s="23">
        <f t="shared" si="0"/>
        <v>0.86519999999999997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576</v>
      </c>
      <c r="Y42" s="23">
        <f t="shared" si="0"/>
        <v>0.88991999999999993</v>
      </c>
    </row>
    <row r="43" spans="2:25" x14ac:dyDescent="0.25">
      <c r="X43" s="21">
        <f t="shared" si="1"/>
        <v>592</v>
      </c>
      <c r="Y43" s="23">
        <f t="shared" si="0"/>
        <v>0.91464000000000001</v>
      </c>
    </row>
    <row r="44" spans="2:25" x14ac:dyDescent="0.25">
      <c r="X44" s="21">
        <f t="shared" si="1"/>
        <v>608</v>
      </c>
      <c r="Y44" s="23">
        <f t="shared" si="0"/>
        <v>0.93935999999999997</v>
      </c>
    </row>
    <row r="45" spans="2:25" x14ac:dyDescent="0.25">
      <c r="X45" s="21">
        <f t="shared" si="1"/>
        <v>624</v>
      </c>
      <c r="Y45" s="23">
        <f t="shared" si="0"/>
        <v>0.96407999999999994</v>
      </c>
    </row>
    <row r="46" spans="2:25" x14ac:dyDescent="0.25">
      <c r="X46" s="21">
        <f t="shared" si="1"/>
        <v>640</v>
      </c>
      <c r="Y46" s="23">
        <f t="shared" si="0"/>
        <v>0.9887999999999999</v>
      </c>
    </row>
    <row r="47" spans="2:25" x14ac:dyDescent="0.25">
      <c r="X47" s="21">
        <f t="shared" si="1"/>
        <v>656</v>
      </c>
      <c r="Y47" s="23">
        <f t="shared" si="0"/>
        <v>1.01352</v>
      </c>
    </row>
    <row r="48" spans="2:25" x14ac:dyDescent="0.25">
      <c r="X48" s="21">
        <f t="shared" si="1"/>
        <v>672</v>
      </c>
      <c r="Y48" s="23">
        <f t="shared" si="0"/>
        <v>1.0382400000000001</v>
      </c>
    </row>
    <row r="49" spans="24:25" x14ac:dyDescent="0.25">
      <c r="X49" s="21">
        <f t="shared" si="1"/>
        <v>688</v>
      </c>
      <c r="Y49" s="23">
        <f t="shared" si="0"/>
        <v>1.0629599999999999</v>
      </c>
    </row>
    <row r="50" spans="24:25" x14ac:dyDescent="0.25">
      <c r="X50" s="21">
        <f t="shared" si="1"/>
        <v>704</v>
      </c>
      <c r="Y50" s="23">
        <f t="shared" si="0"/>
        <v>1.08768</v>
      </c>
    </row>
    <row r="51" spans="24:25" x14ac:dyDescent="0.25">
      <c r="X51" s="21">
        <f t="shared" si="1"/>
        <v>720</v>
      </c>
      <c r="Y51" s="23">
        <f t="shared" si="0"/>
        <v>1.1124000000000001</v>
      </c>
    </row>
    <row r="52" spans="24:25" x14ac:dyDescent="0.25">
      <c r="X52" s="21">
        <f t="shared" si="1"/>
        <v>736</v>
      </c>
      <c r="Y52" s="23">
        <f t="shared" si="0"/>
        <v>1.1371199999999999</v>
      </c>
    </row>
    <row r="53" spans="24:25" x14ac:dyDescent="0.25">
      <c r="X53" s="21">
        <f t="shared" si="1"/>
        <v>752</v>
      </c>
      <c r="Y53" s="23">
        <f t="shared" si="0"/>
        <v>1.16184</v>
      </c>
    </row>
    <row r="54" spans="24:25" x14ac:dyDescent="0.25">
      <c r="X54" s="21">
        <f t="shared" si="1"/>
        <v>768</v>
      </c>
      <c r="Y54" s="23">
        <f t="shared" si="0"/>
        <v>1.1865600000000001</v>
      </c>
    </row>
    <row r="55" spans="24:25" x14ac:dyDescent="0.25">
      <c r="X55" s="21">
        <f t="shared" si="1"/>
        <v>784</v>
      </c>
      <c r="Y55" s="23">
        <f t="shared" si="0"/>
        <v>1.2112799999999999</v>
      </c>
    </row>
    <row r="56" spans="24:25" x14ac:dyDescent="0.25">
      <c r="X56" s="21">
        <f t="shared" si="1"/>
        <v>800</v>
      </c>
      <c r="Y56" s="23">
        <f t="shared" si="0"/>
        <v>1.236</v>
      </c>
    </row>
    <row r="57" spans="24:25" x14ac:dyDescent="0.25">
      <c r="X57" s="21">
        <f t="shared" si="1"/>
        <v>816</v>
      </c>
      <c r="Y57" s="23">
        <f t="shared" si="0"/>
        <v>1.2607199999999998</v>
      </c>
    </row>
    <row r="58" spans="24:25" x14ac:dyDescent="0.25">
      <c r="X58" s="21">
        <f t="shared" si="1"/>
        <v>832</v>
      </c>
      <c r="Y58" s="23">
        <f t="shared" si="0"/>
        <v>1.2854399999999999</v>
      </c>
    </row>
    <row r="59" spans="24:25" x14ac:dyDescent="0.25">
      <c r="X59" s="21">
        <f t="shared" si="1"/>
        <v>848</v>
      </c>
      <c r="Y59" s="23">
        <f t="shared" si="0"/>
        <v>1.31016</v>
      </c>
    </row>
    <row r="60" spans="24:25" x14ac:dyDescent="0.25">
      <c r="X60" s="21">
        <f t="shared" si="1"/>
        <v>864</v>
      </c>
      <c r="Y60" s="23">
        <f t="shared" si="0"/>
        <v>1.3348799999999998</v>
      </c>
    </row>
    <row r="61" spans="24:25" x14ac:dyDescent="0.25">
      <c r="X61" s="21">
        <f t="shared" si="1"/>
        <v>880</v>
      </c>
      <c r="Y61" s="23">
        <f t="shared" si="0"/>
        <v>1.3595999999999999</v>
      </c>
    </row>
    <row r="62" spans="24:25" x14ac:dyDescent="0.25">
      <c r="X62" s="21">
        <f t="shared" si="1"/>
        <v>896</v>
      </c>
      <c r="Y62" s="23">
        <f t="shared" si="0"/>
        <v>1.38432</v>
      </c>
    </row>
    <row r="63" spans="24:25" x14ac:dyDescent="0.25">
      <c r="X63" s="21">
        <f t="shared" si="1"/>
        <v>912</v>
      </c>
      <c r="Y63" s="23">
        <f t="shared" si="0"/>
        <v>1.4090399999999998</v>
      </c>
    </row>
    <row r="64" spans="24:25" x14ac:dyDescent="0.25">
      <c r="X64" s="21">
        <f t="shared" si="1"/>
        <v>928</v>
      </c>
      <c r="Y64" s="23">
        <f t="shared" si="0"/>
        <v>1.4337599999999999</v>
      </c>
    </row>
    <row r="65" spans="24:25" x14ac:dyDescent="0.25">
      <c r="X65" s="21">
        <f t="shared" si="1"/>
        <v>944</v>
      </c>
      <c r="Y65" s="23">
        <f t="shared" si="0"/>
        <v>1.45848</v>
      </c>
    </row>
    <row r="66" spans="24:25" x14ac:dyDescent="0.25">
      <c r="X66" s="21">
        <f t="shared" si="1"/>
        <v>960</v>
      </c>
      <c r="Y66" s="23">
        <f t="shared" si="0"/>
        <v>1.4831999999999999</v>
      </c>
    </row>
    <row r="67" spans="24:25" x14ac:dyDescent="0.25">
      <c r="X67" s="21">
        <f t="shared" si="1"/>
        <v>976</v>
      </c>
      <c r="Y67" s="23">
        <f t="shared" si="0"/>
        <v>1.5079199999999999</v>
      </c>
    </row>
    <row r="68" spans="24:25" x14ac:dyDescent="0.25">
      <c r="X68" s="21">
        <f t="shared" si="1"/>
        <v>992</v>
      </c>
      <c r="Y68" s="23">
        <f t="shared" si="0"/>
        <v>1.53264</v>
      </c>
    </row>
    <row r="69" spans="24:25" x14ac:dyDescent="0.25">
      <c r="X69" s="21">
        <f t="shared" si="1"/>
        <v>1008</v>
      </c>
      <c r="Y69" s="23">
        <f t="shared" si="0"/>
        <v>1.5573599999999999</v>
      </c>
    </row>
    <row r="70" spans="24:25" x14ac:dyDescent="0.25">
      <c r="X70" s="21">
        <f t="shared" si="1"/>
        <v>1024</v>
      </c>
      <c r="Y70" s="23">
        <f t="shared" ref="Y70:Y133" si="4">IF($K$24&gt;0,IF(X70&lt;$K$21,$K$20*X70,IF(X70&lt;$K$24,($K$22*X70)+$K$23,($K$25*X70)+$K$26)),IF(X70&lt;$K$21,$K$20*X70,($K$22*X70)+$K$23))</f>
        <v>1.5820799999999999</v>
      </c>
    </row>
    <row r="71" spans="24:25" x14ac:dyDescent="0.25">
      <c r="X71" s="21">
        <f t="shared" ref="X71:X134" si="5">X70+$AC$5</f>
        <v>1040</v>
      </c>
      <c r="Y71" s="23">
        <f t="shared" si="4"/>
        <v>1.6068</v>
      </c>
    </row>
    <row r="72" spans="24:25" x14ac:dyDescent="0.25">
      <c r="X72" s="21">
        <f t="shared" si="5"/>
        <v>1056</v>
      </c>
      <c r="Y72" s="23">
        <f t="shared" si="4"/>
        <v>1.6315199999999999</v>
      </c>
    </row>
    <row r="73" spans="24:25" x14ac:dyDescent="0.25">
      <c r="X73" s="21">
        <f t="shared" si="5"/>
        <v>1072</v>
      </c>
      <c r="Y73" s="23">
        <f t="shared" si="4"/>
        <v>1.6562399999999999</v>
      </c>
    </row>
    <row r="74" spans="24:25" x14ac:dyDescent="0.25">
      <c r="X74" s="21">
        <f t="shared" si="5"/>
        <v>1088</v>
      </c>
      <c r="Y74" s="23">
        <f t="shared" si="4"/>
        <v>1.68096</v>
      </c>
    </row>
    <row r="75" spans="24:25" x14ac:dyDescent="0.25">
      <c r="X75" s="21">
        <f t="shared" si="5"/>
        <v>1104</v>
      </c>
      <c r="Y75" s="23">
        <f t="shared" si="4"/>
        <v>1.7056799999999999</v>
      </c>
    </row>
    <row r="76" spans="24:25" x14ac:dyDescent="0.25">
      <c r="X76" s="21">
        <f t="shared" si="5"/>
        <v>1120</v>
      </c>
      <c r="Y76" s="23">
        <f t="shared" si="4"/>
        <v>1.7303999999999999</v>
      </c>
    </row>
    <row r="77" spans="24:25" x14ac:dyDescent="0.25">
      <c r="X77" s="21">
        <f t="shared" si="5"/>
        <v>1136</v>
      </c>
      <c r="Y77" s="23">
        <f t="shared" si="4"/>
        <v>1.75512</v>
      </c>
    </row>
    <row r="78" spans="24:25" x14ac:dyDescent="0.25">
      <c r="X78" s="21">
        <f t="shared" si="5"/>
        <v>1152</v>
      </c>
      <c r="Y78" s="23">
        <f t="shared" si="4"/>
        <v>1.7798399999999999</v>
      </c>
    </row>
    <row r="79" spans="24:25" x14ac:dyDescent="0.25">
      <c r="X79" s="21">
        <f t="shared" si="5"/>
        <v>1168</v>
      </c>
      <c r="Y79" s="23">
        <f t="shared" si="4"/>
        <v>1.8045599999999999</v>
      </c>
    </row>
    <row r="80" spans="24:25" x14ac:dyDescent="0.25">
      <c r="X80" s="21">
        <f t="shared" si="5"/>
        <v>1184</v>
      </c>
      <c r="Y80" s="23">
        <f t="shared" si="4"/>
        <v>1.82928</v>
      </c>
    </row>
    <row r="81" spans="24:25" x14ac:dyDescent="0.25">
      <c r="X81" s="21">
        <f t="shared" si="5"/>
        <v>1200</v>
      </c>
      <c r="Y81" s="23">
        <f t="shared" si="4"/>
        <v>1.8539999999999999</v>
      </c>
    </row>
    <row r="82" spans="24:25" x14ac:dyDescent="0.25">
      <c r="X82" s="21">
        <f t="shared" si="5"/>
        <v>1216</v>
      </c>
      <c r="Y82" s="23">
        <f t="shared" si="4"/>
        <v>1.8787199999999999</v>
      </c>
    </row>
    <row r="83" spans="24:25" x14ac:dyDescent="0.25">
      <c r="X83" s="21">
        <f t="shared" si="5"/>
        <v>1232</v>
      </c>
      <c r="Y83" s="23">
        <f t="shared" si="4"/>
        <v>1.90344</v>
      </c>
    </row>
    <row r="84" spans="24:25" x14ac:dyDescent="0.25">
      <c r="X84" s="21">
        <f t="shared" si="5"/>
        <v>1248</v>
      </c>
      <c r="Y84" s="23">
        <f t="shared" si="4"/>
        <v>1.9281599999999999</v>
      </c>
    </row>
    <row r="85" spans="24:25" x14ac:dyDescent="0.25">
      <c r="X85" s="21">
        <f t="shared" si="5"/>
        <v>1264</v>
      </c>
      <c r="Y85" s="23">
        <f t="shared" si="4"/>
        <v>1.9528799999999999</v>
      </c>
    </row>
    <row r="86" spans="24:25" x14ac:dyDescent="0.25">
      <c r="X86" s="21">
        <f t="shared" si="5"/>
        <v>1280</v>
      </c>
      <c r="Y86" s="23">
        <f t="shared" si="4"/>
        <v>1.9775999999999998</v>
      </c>
    </row>
    <row r="87" spans="24:25" x14ac:dyDescent="0.25">
      <c r="X87" s="21">
        <f t="shared" si="5"/>
        <v>1296</v>
      </c>
      <c r="Y87" s="23">
        <f t="shared" si="4"/>
        <v>2.0023200000000001</v>
      </c>
    </row>
    <row r="88" spans="24:25" x14ac:dyDescent="0.25">
      <c r="X88" s="21">
        <f t="shared" si="5"/>
        <v>1312</v>
      </c>
      <c r="Y88" s="23">
        <f t="shared" si="4"/>
        <v>2.02704</v>
      </c>
    </row>
    <row r="89" spans="24:25" x14ac:dyDescent="0.25">
      <c r="X89" s="21">
        <f t="shared" si="5"/>
        <v>1328</v>
      </c>
      <c r="Y89" s="23">
        <f t="shared" si="4"/>
        <v>2.0517599999999998</v>
      </c>
    </row>
    <row r="90" spans="24:25" x14ac:dyDescent="0.25">
      <c r="X90" s="21">
        <f t="shared" si="5"/>
        <v>1344</v>
      </c>
      <c r="Y90" s="23">
        <f t="shared" si="4"/>
        <v>2.0764800000000001</v>
      </c>
    </row>
    <row r="91" spans="24:25" x14ac:dyDescent="0.25">
      <c r="X91" s="21">
        <f t="shared" si="5"/>
        <v>1360</v>
      </c>
      <c r="Y91" s="23">
        <f t="shared" si="4"/>
        <v>2.1012</v>
      </c>
    </row>
    <row r="92" spans="24:25" x14ac:dyDescent="0.25">
      <c r="X92" s="21">
        <f t="shared" si="5"/>
        <v>1376</v>
      </c>
      <c r="Y92" s="23">
        <f t="shared" si="4"/>
        <v>2.1259199999999998</v>
      </c>
    </row>
    <row r="93" spans="24:25" x14ac:dyDescent="0.25">
      <c r="X93" s="21">
        <f t="shared" si="5"/>
        <v>1392</v>
      </c>
      <c r="Y93" s="23">
        <f t="shared" si="4"/>
        <v>2.1506400000000001</v>
      </c>
    </row>
    <row r="94" spans="24:25" x14ac:dyDescent="0.25">
      <c r="X94" s="21">
        <f t="shared" si="5"/>
        <v>1408</v>
      </c>
      <c r="Y94" s="23">
        <f t="shared" si="4"/>
        <v>2.17536</v>
      </c>
    </row>
    <row r="95" spans="24:25" x14ac:dyDescent="0.25">
      <c r="X95" s="21">
        <f t="shared" si="5"/>
        <v>1424</v>
      </c>
      <c r="Y95" s="23">
        <f t="shared" si="4"/>
        <v>2.2000799999999998</v>
      </c>
    </row>
    <row r="96" spans="24:25" x14ac:dyDescent="0.25">
      <c r="X96" s="21">
        <f t="shared" si="5"/>
        <v>1440</v>
      </c>
      <c r="Y96" s="23">
        <f t="shared" si="4"/>
        <v>2.2248000000000001</v>
      </c>
    </row>
    <row r="97" spans="24:25" x14ac:dyDescent="0.25">
      <c r="X97" s="21">
        <f t="shared" si="5"/>
        <v>1456</v>
      </c>
      <c r="Y97" s="23">
        <f t="shared" si="4"/>
        <v>2.24952</v>
      </c>
    </row>
    <row r="98" spans="24:25" x14ac:dyDescent="0.25">
      <c r="X98" s="21">
        <f t="shared" si="5"/>
        <v>1472</v>
      </c>
      <c r="Y98" s="23">
        <f t="shared" si="4"/>
        <v>2.2742399999999998</v>
      </c>
    </row>
    <row r="99" spans="24:25" x14ac:dyDescent="0.25">
      <c r="X99" s="21">
        <f t="shared" si="5"/>
        <v>1488</v>
      </c>
      <c r="Y99" s="23">
        <f t="shared" si="4"/>
        <v>2.2989600000000001</v>
      </c>
    </row>
    <row r="100" spans="24:25" x14ac:dyDescent="0.25">
      <c r="X100" s="21">
        <f t="shared" si="5"/>
        <v>1504</v>
      </c>
      <c r="Y100" s="23">
        <f t="shared" si="4"/>
        <v>2.32368</v>
      </c>
    </row>
    <row r="101" spans="24:25" x14ac:dyDescent="0.25">
      <c r="X101" s="21">
        <f t="shared" si="5"/>
        <v>1520</v>
      </c>
      <c r="Y101" s="23">
        <f t="shared" si="4"/>
        <v>2.3483999999999998</v>
      </c>
    </row>
    <row r="102" spans="24:25" x14ac:dyDescent="0.25">
      <c r="X102" s="21">
        <f t="shared" si="5"/>
        <v>1536</v>
      </c>
      <c r="Y102" s="23">
        <f t="shared" si="4"/>
        <v>2.3731200000000001</v>
      </c>
    </row>
    <row r="103" spans="24:25" x14ac:dyDescent="0.25">
      <c r="X103" s="21">
        <f t="shared" si="5"/>
        <v>1552</v>
      </c>
      <c r="Y103" s="23">
        <f t="shared" si="4"/>
        <v>2.39784</v>
      </c>
    </row>
    <row r="104" spans="24:25" x14ac:dyDescent="0.25">
      <c r="X104" s="21">
        <f t="shared" si="5"/>
        <v>1568</v>
      </c>
      <c r="Y104" s="23">
        <f t="shared" si="4"/>
        <v>2.4225599999999998</v>
      </c>
    </row>
    <row r="105" spans="24:25" x14ac:dyDescent="0.25">
      <c r="X105" s="21">
        <f t="shared" si="5"/>
        <v>1584</v>
      </c>
      <c r="Y105" s="23">
        <f t="shared" si="4"/>
        <v>2.4472799999999997</v>
      </c>
    </row>
    <row r="106" spans="24:25" x14ac:dyDescent="0.25">
      <c r="X106" s="21">
        <f t="shared" si="5"/>
        <v>1600</v>
      </c>
      <c r="Y106" s="23">
        <f t="shared" si="4"/>
        <v>2.472</v>
      </c>
    </row>
    <row r="107" spans="24:25" x14ac:dyDescent="0.25">
      <c r="X107" s="21">
        <f t="shared" si="5"/>
        <v>1616</v>
      </c>
      <c r="Y107" s="23">
        <f t="shared" si="4"/>
        <v>2.4967199999999998</v>
      </c>
    </row>
    <row r="108" spans="24:25" x14ac:dyDescent="0.25">
      <c r="X108" s="21">
        <f t="shared" si="5"/>
        <v>1632</v>
      </c>
      <c r="Y108" s="23">
        <f t="shared" si="4"/>
        <v>2.5214399999999997</v>
      </c>
    </row>
    <row r="109" spans="24:25" x14ac:dyDescent="0.25">
      <c r="X109" s="21">
        <f t="shared" si="5"/>
        <v>1648</v>
      </c>
      <c r="Y109" s="23">
        <f t="shared" si="4"/>
        <v>2.54616</v>
      </c>
    </row>
    <row r="110" spans="24:25" x14ac:dyDescent="0.25">
      <c r="X110" s="21">
        <f t="shared" si="5"/>
        <v>1664</v>
      </c>
      <c r="Y110" s="23">
        <f t="shared" si="4"/>
        <v>2.5708799999999998</v>
      </c>
    </row>
    <row r="111" spans="24:25" x14ac:dyDescent="0.25">
      <c r="X111" s="21">
        <f t="shared" si="5"/>
        <v>1680</v>
      </c>
      <c r="Y111" s="23">
        <f t="shared" si="4"/>
        <v>2.5955999999999997</v>
      </c>
    </row>
    <row r="112" spans="24:25" x14ac:dyDescent="0.25">
      <c r="X112" s="21">
        <f t="shared" si="5"/>
        <v>1696</v>
      </c>
      <c r="Y112" s="23">
        <f t="shared" si="4"/>
        <v>2.62032</v>
      </c>
    </row>
    <row r="113" spans="24:25" x14ac:dyDescent="0.25">
      <c r="X113" s="21">
        <f t="shared" si="5"/>
        <v>1712</v>
      </c>
      <c r="Y113" s="23">
        <f t="shared" si="4"/>
        <v>4.194</v>
      </c>
    </row>
    <row r="114" spans="24:25" x14ac:dyDescent="0.25">
      <c r="X114" s="21">
        <f t="shared" si="5"/>
        <v>1728</v>
      </c>
      <c r="Y114" s="23">
        <f t="shared" si="4"/>
        <v>4.2160000000000002</v>
      </c>
    </row>
    <row r="115" spans="24:25" x14ac:dyDescent="0.25">
      <c r="X115" s="21">
        <f t="shared" si="5"/>
        <v>1744</v>
      </c>
      <c r="Y115" s="23">
        <f t="shared" si="4"/>
        <v>4.2379999999999995</v>
      </c>
    </row>
    <row r="116" spans="24:25" x14ac:dyDescent="0.25">
      <c r="X116" s="21">
        <f t="shared" si="5"/>
        <v>1760</v>
      </c>
      <c r="Y116" s="23">
        <f t="shared" si="4"/>
        <v>4.26</v>
      </c>
    </row>
    <row r="117" spans="24:25" x14ac:dyDescent="0.25">
      <c r="X117" s="21">
        <f t="shared" si="5"/>
        <v>1776</v>
      </c>
      <c r="Y117" s="23">
        <f t="shared" si="4"/>
        <v>4.282</v>
      </c>
    </row>
    <row r="118" spans="24:25" x14ac:dyDescent="0.25">
      <c r="X118" s="21">
        <f t="shared" si="5"/>
        <v>1792</v>
      </c>
      <c r="Y118" s="23">
        <f t="shared" si="4"/>
        <v>4.3040000000000003</v>
      </c>
    </row>
    <row r="119" spans="24:25" x14ac:dyDescent="0.25">
      <c r="X119" s="21">
        <f t="shared" si="5"/>
        <v>1808</v>
      </c>
      <c r="Y119" s="23">
        <f t="shared" si="4"/>
        <v>4.3259999999999996</v>
      </c>
    </row>
    <row r="120" spans="24:25" x14ac:dyDescent="0.25">
      <c r="X120" s="21">
        <f t="shared" si="5"/>
        <v>1824</v>
      </c>
      <c r="Y120" s="23">
        <f t="shared" si="4"/>
        <v>4.3479999999999999</v>
      </c>
    </row>
    <row r="121" spans="24:25" x14ac:dyDescent="0.25">
      <c r="X121" s="21">
        <f t="shared" si="5"/>
        <v>1840</v>
      </c>
      <c r="Y121" s="23">
        <f t="shared" si="4"/>
        <v>4.37</v>
      </c>
    </row>
    <row r="122" spans="24:25" x14ac:dyDescent="0.25">
      <c r="X122" s="21">
        <f t="shared" si="5"/>
        <v>1856</v>
      </c>
      <c r="Y122" s="23">
        <f t="shared" si="4"/>
        <v>4.3920000000000003</v>
      </c>
    </row>
    <row r="123" spans="24:25" x14ac:dyDescent="0.25">
      <c r="X123" s="21">
        <f t="shared" si="5"/>
        <v>1872</v>
      </c>
      <c r="Y123" s="23">
        <f t="shared" si="4"/>
        <v>4.4139999999999997</v>
      </c>
    </row>
    <row r="124" spans="24:25" x14ac:dyDescent="0.25">
      <c r="X124" s="21">
        <f t="shared" si="5"/>
        <v>1888</v>
      </c>
      <c r="Y124" s="23">
        <f t="shared" si="4"/>
        <v>4.4359999999999999</v>
      </c>
    </row>
    <row r="125" spans="24:25" x14ac:dyDescent="0.25">
      <c r="X125" s="21">
        <f t="shared" si="5"/>
        <v>1904</v>
      </c>
      <c r="Y125" s="23">
        <f t="shared" si="4"/>
        <v>4.4580000000000002</v>
      </c>
    </row>
    <row r="126" spans="24:25" x14ac:dyDescent="0.25">
      <c r="X126" s="21">
        <f t="shared" si="5"/>
        <v>1920</v>
      </c>
      <c r="Y126" s="23">
        <f t="shared" si="4"/>
        <v>4.4799999999999995</v>
      </c>
    </row>
    <row r="127" spans="24:25" x14ac:dyDescent="0.25">
      <c r="X127" s="21">
        <f t="shared" si="5"/>
        <v>1936</v>
      </c>
      <c r="Y127" s="23">
        <f t="shared" si="4"/>
        <v>4.5019999999999998</v>
      </c>
    </row>
    <row r="128" spans="24:25" x14ac:dyDescent="0.25">
      <c r="X128" s="21">
        <f t="shared" si="5"/>
        <v>1952</v>
      </c>
      <c r="Y128" s="23">
        <f t="shared" si="4"/>
        <v>4.524</v>
      </c>
    </row>
    <row r="129" spans="24:25" x14ac:dyDescent="0.25">
      <c r="X129" s="21">
        <f t="shared" si="5"/>
        <v>1968</v>
      </c>
      <c r="Y129" s="23">
        <f t="shared" si="4"/>
        <v>4.5460000000000003</v>
      </c>
    </row>
    <row r="130" spans="24:25" x14ac:dyDescent="0.25">
      <c r="X130" s="21">
        <f t="shared" si="5"/>
        <v>1984</v>
      </c>
      <c r="Y130" s="23">
        <f t="shared" si="4"/>
        <v>4.5679999999999996</v>
      </c>
    </row>
    <row r="131" spans="24:25" x14ac:dyDescent="0.25">
      <c r="X131" s="21">
        <f t="shared" si="5"/>
        <v>2000</v>
      </c>
      <c r="Y131" s="23">
        <f t="shared" si="4"/>
        <v>4.59</v>
      </c>
    </row>
    <row r="132" spans="24:25" x14ac:dyDescent="0.25">
      <c r="X132" s="21">
        <f t="shared" si="5"/>
        <v>2016</v>
      </c>
      <c r="Y132" s="23">
        <f t="shared" si="4"/>
        <v>4.6120000000000001</v>
      </c>
    </row>
    <row r="133" spans="24:25" x14ac:dyDescent="0.25">
      <c r="X133" s="21">
        <f t="shared" si="5"/>
        <v>2032</v>
      </c>
      <c r="Y133" s="23">
        <f t="shared" si="4"/>
        <v>4.6340000000000003</v>
      </c>
    </row>
    <row r="134" spans="24:25" x14ac:dyDescent="0.25">
      <c r="X134" s="21">
        <f t="shared" si="5"/>
        <v>2048</v>
      </c>
      <c r="Y134" s="23">
        <f t="shared" ref="Y134:Y197" si="6">IF($K$24&gt;0,IF(X134&lt;$K$21,$K$20*X134,IF(X134&lt;$K$24,($K$22*X134)+$K$23,($K$25*X134)+$K$26)),IF(X134&lt;$K$21,$K$20*X134,($K$22*X134)+$K$23))</f>
        <v>4.6559999999999997</v>
      </c>
    </row>
    <row r="135" spans="24:25" x14ac:dyDescent="0.25">
      <c r="X135" s="21">
        <f t="shared" ref="X135:X198" si="7">X134+$AC$5</f>
        <v>2064</v>
      </c>
      <c r="Y135" s="23">
        <f t="shared" si="6"/>
        <v>4.6779999999999999</v>
      </c>
    </row>
    <row r="136" spans="24:25" x14ac:dyDescent="0.25">
      <c r="X136" s="21">
        <f t="shared" si="7"/>
        <v>2080</v>
      </c>
      <c r="Y136" s="23">
        <f t="shared" si="6"/>
        <v>4.7</v>
      </c>
    </row>
    <row r="137" spans="24:25" x14ac:dyDescent="0.25">
      <c r="X137" s="21">
        <f t="shared" si="7"/>
        <v>2096</v>
      </c>
      <c r="Y137" s="23">
        <f t="shared" si="6"/>
        <v>4.7219999999999995</v>
      </c>
    </row>
    <row r="138" spans="24:25" x14ac:dyDescent="0.25">
      <c r="X138" s="21">
        <f t="shared" si="7"/>
        <v>2112</v>
      </c>
      <c r="Y138" s="23">
        <f t="shared" si="6"/>
        <v>4.7439999999999998</v>
      </c>
    </row>
    <row r="139" spans="24:25" x14ac:dyDescent="0.25">
      <c r="X139" s="21">
        <f t="shared" si="7"/>
        <v>2128</v>
      </c>
      <c r="Y139" s="23">
        <f t="shared" si="6"/>
        <v>4.766</v>
      </c>
    </row>
    <row r="140" spans="24:25" x14ac:dyDescent="0.25">
      <c r="X140" s="21">
        <f t="shared" si="7"/>
        <v>2144</v>
      </c>
      <c r="Y140" s="23">
        <f t="shared" si="6"/>
        <v>4.7880000000000003</v>
      </c>
    </row>
    <row r="141" spans="24:25" x14ac:dyDescent="0.25">
      <c r="X141" s="21">
        <f t="shared" si="7"/>
        <v>2160</v>
      </c>
      <c r="Y141" s="23">
        <f t="shared" si="6"/>
        <v>4.8099999999999996</v>
      </c>
    </row>
    <row r="142" spans="24:25" x14ac:dyDescent="0.25">
      <c r="X142" s="21">
        <f t="shared" si="7"/>
        <v>2176</v>
      </c>
      <c r="Y142" s="23">
        <f t="shared" si="6"/>
        <v>4.8319999999999999</v>
      </c>
    </row>
    <row r="143" spans="24:25" x14ac:dyDescent="0.25">
      <c r="X143" s="21">
        <f t="shared" si="7"/>
        <v>2192</v>
      </c>
      <c r="Y143" s="23">
        <f t="shared" si="6"/>
        <v>4.8540000000000001</v>
      </c>
    </row>
    <row r="144" spans="24:25" x14ac:dyDescent="0.25">
      <c r="X144" s="21">
        <f t="shared" si="7"/>
        <v>2208</v>
      </c>
      <c r="Y144" s="23">
        <f t="shared" si="6"/>
        <v>4.8760000000000003</v>
      </c>
    </row>
    <row r="145" spans="24:25" x14ac:dyDescent="0.25">
      <c r="X145" s="21">
        <f t="shared" si="7"/>
        <v>2224</v>
      </c>
      <c r="Y145" s="23">
        <f t="shared" si="6"/>
        <v>4.8979999999999997</v>
      </c>
    </row>
    <row r="146" spans="24:25" x14ac:dyDescent="0.25">
      <c r="X146" s="21">
        <f t="shared" si="7"/>
        <v>2240</v>
      </c>
      <c r="Y146" s="23">
        <f t="shared" si="6"/>
        <v>4.92</v>
      </c>
    </row>
    <row r="147" spans="24:25" x14ac:dyDescent="0.25">
      <c r="X147" s="21">
        <f t="shared" si="7"/>
        <v>2256</v>
      </c>
      <c r="Y147" s="23">
        <f t="shared" si="6"/>
        <v>4.9420000000000002</v>
      </c>
    </row>
    <row r="148" spans="24:25" x14ac:dyDescent="0.25">
      <c r="X148" s="21">
        <f t="shared" si="7"/>
        <v>2272</v>
      </c>
      <c r="Y148" s="23">
        <f t="shared" si="6"/>
        <v>4.9639999999999995</v>
      </c>
    </row>
    <row r="149" spans="24:25" x14ac:dyDescent="0.25">
      <c r="X149" s="21">
        <f t="shared" si="7"/>
        <v>2288</v>
      </c>
      <c r="Y149" s="23">
        <f t="shared" si="6"/>
        <v>4.9859999999999998</v>
      </c>
    </row>
    <row r="150" spans="24:25" x14ac:dyDescent="0.25">
      <c r="X150" s="21">
        <f t="shared" si="7"/>
        <v>2304</v>
      </c>
      <c r="Y150" s="23">
        <f t="shared" si="6"/>
        <v>5.008</v>
      </c>
    </row>
    <row r="151" spans="24:25" x14ac:dyDescent="0.25">
      <c r="X151" s="21">
        <f t="shared" si="7"/>
        <v>2320</v>
      </c>
      <c r="Y151" s="23">
        <f t="shared" si="6"/>
        <v>5.03</v>
      </c>
    </row>
    <row r="152" spans="24:25" x14ac:dyDescent="0.25">
      <c r="X152" s="21">
        <f t="shared" si="7"/>
        <v>2336</v>
      </c>
      <c r="Y152" s="23">
        <f t="shared" si="6"/>
        <v>5.0519999999999996</v>
      </c>
    </row>
    <row r="153" spans="24:25" x14ac:dyDescent="0.25">
      <c r="X153" s="21">
        <f t="shared" si="7"/>
        <v>2352</v>
      </c>
      <c r="Y153" s="23">
        <f t="shared" si="6"/>
        <v>5.0739999999999998</v>
      </c>
    </row>
    <row r="154" spans="24:25" x14ac:dyDescent="0.25">
      <c r="X154" s="21">
        <f t="shared" si="7"/>
        <v>2368</v>
      </c>
      <c r="Y154" s="23">
        <f t="shared" si="6"/>
        <v>5.0960000000000001</v>
      </c>
    </row>
    <row r="155" spans="24:25" x14ac:dyDescent="0.25">
      <c r="X155" s="21">
        <f t="shared" si="7"/>
        <v>2384</v>
      </c>
      <c r="Y155" s="23">
        <f t="shared" si="6"/>
        <v>5.1180000000000003</v>
      </c>
    </row>
    <row r="156" spans="24:25" x14ac:dyDescent="0.25">
      <c r="X156" s="21">
        <f t="shared" si="7"/>
        <v>2400</v>
      </c>
      <c r="Y156" s="23">
        <f t="shared" si="6"/>
        <v>5.14</v>
      </c>
    </row>
    <row r="157" spans="24:25" x14ac:dyDescent="0.25">
      <c r="X157" s="21">
        <f t="shared" si="7"/>
        <v>2416</v>
      </c>
      <c r="Y157" s="23">
        <f t="shared" si="6"/>
        <v>5.1619999999999999</v>
      </c>
    </row>
    <row r="158" spans="24:25" x14ac:dyDescent="0.25">
      <c r="X158" s="21">
        <f t="shared" si="7"/>
        <v>2432</v>
      </c>
      <c r="Y158" s="23">
        <f t="shared" si="6"/>
        <v>5.1840000000000002</v>
      </c>
    </row>
    <row r="159" spans="24:25" x14ac:dyDescent="0.25">
      <c r="X159" s="21">
        <f t="shared" si="7"/>
        <v>2448</v>
      </c>
      <c r="Y159" s="23">
        <f t="shared" si="6"/>
        <v>5.2059999999999995</v>
      </c>
    </row>
    <row r="160" spans="24:25" x14ac:dyDescent="0.25">
      <c r="X160" s="21">
        <f t="shared" si="7"/>
        <v>2464</v>
      </c>
      <c r="Y160" s="23">
        <f t="shared" si="6"/>
        <v>5.2279999999999998</v>
      </c>
    </row>
    <row r="161" spans="24:25" x14ac:dyDescent="0.25">
      <c r="X161" s="21">
        <f t="shared" si="7"/>
        <v>2480</v>
      </c>
      <c r="Y161" s="23">
        <f t="shared" si="6"/>
        <v>5.25</v>
      </c>
    </row>
    <row r="162" spans="24:25" x14ac:dyDescent="0.25">
      <c r="X162" s="21">
        <f t="shared" si="7"/>
        <v>2496</v>
      </c>
      <c r="Y162" s="23">
        <f t="shared" si="6"/>
        <v>5.2720000000000002</v>
      </c>
    </row>
    <row r="163" spans="24:25" x14ac:dyDescent="0.25">
      <c r="X163" s="21">
        <f t="shared" si="7"/>
        <v>2512</v>
      </c>
      <c r="Y163" s="23">
        <f t="shared" si="6"/>
        <v>5.2939999999999996</v>
      </c>
    </row>
    <row r="164" spans="24:25" x14ac:dyDescent="0.25">
      <c r="X164" s="21">
        <f t="shared" si="7"/>
        <v>2528</v>
      </c>
      <c r="Y164" s="23">
        <f t="shared" si="6"/>
        <v>5.3159999999999998</v>
      </c>
    </row>
    <row r="165" spans="24:25" x14ac:dyDescent="0.25">
      <c r="X165" s="21">
        <f t="shared" si="7"/>
        <v>2544</v>
      </c>
      <c r="Y165" s="23">
        <f t="shared" si="6"/>
        <v>5.3380000000000001</v>
      </c>
    </row>
    <row r="166" spans="24:25" x14ac:dyDescent="0.25">
      <c r="X166" s="21">
        <f t="shared" si="7"/>
        <v>2560</v>
      </c>
      <c r="Y166" s="23">
        <f t="shared" si="6"/>
        <v>5.3599999999999994</v>
      </c>
    </row>
    <row r="167" spans="24:25" x14ac:dyDescent="0.25">
      <c r="X167" s="21">
        <f t="shared" si="7"/>
        <v>2576</v>
      </c>
      <c r="Y167" s="23">
        <f t="shared" si="6"/>
        <v>5.3819999999999997</v>
      </c>
    </row>
    <row r="168" spans="24:25" x14ac:dyDescent="0.25">
      <c r="X168" s="21">
        <f t="shared" si="7"/>
        <v>2592</v>
      </c>
      <c r="Y168" s="23">
        <f t="shared" si="6"/>
        <v>5.4039999999999999</v>
      </c>
    </row>
    <row r="169" spans="24:25" x14ac:dyDescent="0.25">
      <c r="X169" s="21">
        <f t="shared" si="7"/>
        <v>2608</v>
      </c>
      <c r="Y169" s="23">
        <f t="shared" si="6"/>
        <v>5.4260000000000002</v>
      </c>
    </row>
    <row r="170" spans="24:25" x14ac:dyDescent="0.25">
      <c r="X170" s="21">
        <f t="shared" si="7"/>
        <v>2624</v>
      </c>
      <c r="Y170" s="23">
        <f t="shared" si="6"/>
        <v>5.4479999999999995</v>
      </c>
    </row>
    <row r="171" spans="24:25" x14ac:dyDescent="0.25">
      <c r="X171" s="21">
        <f t="shared" si="7"/>
        <v>2640</v>
      </c>
      <c r="Y171" s="23">
        <f t="shared" si="6"/>
        <v>5.47</v>
      </c>
    </row>
    <row r="172" spans="24:25" x14ac:dyDescent="0.25">
      <c r="X172" s="21">
        <f t="shared" si="7"/>
        <v>2656</v>
      </c>
      <c r="Y172" s="23">
        <f t="shared" si="6"/>
        <v>5.492</v>
      </c>
    </row>
    <row r="173" spans="24:25" x14ac:dyDescent="0.25">
      <c r="X173" s="21">
        <f t="shared" si="7"/>
        <v>2672</v>
      </c>
      <c r="Y173" s="23">
        <f t="shared" si="6"/>
        <v>5.5140000000000002</v>
      </c>
    </row>
    <row r="174" spans="24:25" x14ac:dyDescent="0.25">
      <c r="X174" s="21">
        <f t="shared" si="7"/>
        <v>2688</v>
      </c>
      <c r="Y174" s="23">
        <f t="shared" si="6"/>
        <v>5.5359999999999996</v>
      </c>
    </row>
    <row r="175" spans="24:25" x14ac:dyDescent="0.25">
      <c r="X175" s="21">
        <f t="shared" si="7"/>
        <v>2704</v>
      </c>
      <c r="Y175" s="23">
        <f t="shared" si="6"/>
        <v>5.5579999999999998</v>
      </c>
    </row>
    <row r="176" spans="24:25" x14ac:dyDescent="0.25">
      <c r="X176" s="21">
        <f t="shared" si="7"/>
        <v>2720</v>
      </c>
      <c r="Y176" s="23">
        <f t="shared" si="6"/>
        <v>5.58</v>
      </c>
    </row>
    <row r="177" spans="24:25" x14ac:dyDescent="0.25">
      <c r="X177" s="21">
        <f t="shared" si="7"/>
        <v>2736</v>
      </c>
      <c r="Y177" s="23">
        <f t="shared" si="6"/>
        <v>5.6019999999999994</v>
      </c>
    </row>
    <row r="178" spans="24:25" x14ac:dyDescent="0.25">
      <c r="X178" s="21">
        <f t="shared" si="7"/>
        <v>2752</v>
      </c>
      <c r="Y178" s="23">
        <f t="shared" si="6"/>
        <v>5.6239999999999997</v>
      </c>
    </row>
    <row r="179" spans="24:25" x14ac:dyDescent="0.25">
      <c r="X179" s="21">
        <f t="shared" si="7"/>
        <v>2768</v>
      </c>
      <c r="Y179" s="23">
        <f t="shared" si="6"/>
        <v>5.6459999999999999</v>
      </c>
    </row>
    <row r="180" spans="24:25" x14ac:dyDescent="0.25">
      <c r="X180" s="21">
        <f t="shared" si="7"/>
        <v>2784</v>
      </c>
      <c r="Y180" s="23">
        <f t="shared" si="6"/>
        <v>5.6680000000000001</v>
      </c>
    </row>
    <row r="181" spans="24:25" x14ac:dyDescent="0.25">
      <c r="X181" s="21">
        <f t="shared" si="7"/>
        <v>2800</v>
      </c>
      <c r="Y181" s="23">
        <f t="shared" si="6"/>
        <v>5.6899999999999995</v>
      </c>
    </row>
    <row r="182" spans="24:25" x14ac:dyDescent="0.25">
      <c r="X182" s="21">
        <f t="shared" si="7"/>
        <v>2816</v>
      </c>
      <c r="Y182" s="23">
        <f t="shared" si="6"/>
        <v>5.7119999999999997</v>
      </c>
    </row>
    <row r="183" spans="24:25" x14ac:dyDescent="0.25">
      <c r="X183" s="21">
        <f t="shared" si="7"/>
        <v>2832</v>
      </c>
      <c r="Y183" s="23">
        <f t="shared" si="6"/>
        <v>5.734</v>
      </c>
    </row>
    <row r="184" spans="24:25" x14ac:dyDescent="0.25">
      <c r="X184" s="21">
        <f t="shared" si="7"/>
        <v>2848</v>
      </c>
      <c r="Y184" s="23">
        <f t="shared" si="6"/>
        <v>5.7560000000000002</v>
      </c>
    </row>
    <row r="185" spans="24:25" x14ac:dyDescent="0.25">
      <c r="X185" s="21">
        <f t="shared" si="7"/>
        <v>2864</v>
      </c>
      <c r="Y185" s="23">
        <f t="shared" si="6"/>
        <v>5.7779999999999996</v>
      </c>
    </row>
    <row r="186" spans="24:25" x14ac:dyDescent="0.25">
      <c r="X186" s="21">
        <f t="shared" si="7"/>
        <v>2880</v>
      </c>
      <c r="Y186" s="23">
        <f t="shared" si="6"/>
        <v>5.8</v>
      </c>
    </row>
    <row r="187" spans="24:25" x14ac:dyDescent="0.25">
      <c r="X187" s="21">
        <f t="shared" si="7"/>
        <v>2896</v>
      </c>
      <c r="Y187" s="23">
        <f t="shared" si="6"/>
        <v>5.8220000000000001</v>
      </c>
    </row>
    <row r="188" spans="24:25" x14ac:dyDescent="0.25">
      <c r="X188" s="21">
        <f t="shared" si="7"/>
        <v>2912</v>
      </c>
      <c r="Y188" s="23">
        <f t="shared" si="6"/>
        <v>5.8439999999999994</v>
      </c>
    </row>
    <row r="189" spans="24:25" x14ac:dyDescent="0.25">
      <c r="X189" s="21">
        <f t="shared" si="7"/>
        <v>2928</v>
      </c>
      <c r="Y189" s="23">
        <f t="shared" si="6"/>
        <v>5.8659999999999997</v>
      </c>
    </row>
    <row r="190" spans="24:25" x14ac:dyDescent="0.25">
      <c r="X190" s="21">
        <f t="shared" si="7"/>
        <v>2944</v>
      </c>
      <c r="Y190" s="23">
        <f t="shared" si="6"/>
        <v>5.8879999999999999</v>
      </c>
    </row>
    <row r="191" spans="24:25" x14ac:dyDescent="0.25">
      <c r="X191" s="21">
        <f t="shared" si="7"/>
        <v>2960</v>
      </c>
      <c r="Y191" s="23">
        <f t="shared" si="6"/>
        <v>5.9099999999999993</v>
      </c>
    </row>
    <row r="192" spans="24:25" x14ac:dyDescent="0.25">
      <c r="X192" s="21">
        <f t="shared" si="7"/>
        <v>2976</v>
      </c>
      <c r="Y192" s="23">
        <f t="shared" si="6"/>
        <v>5.9319999999999995</v>
      </c>
    </row>
    <row r="193" spans="24:25" x14ac:dyDescent="0.25">
      <c r="X193" s="21">
        <f t="shared" si="7"/>
        <v>2992</v>
      </c>
      <c r="Y193" s="23">
        <f t="shared" si="6"/>
        <v>5.9539999999999997</v>
      </c>
    </row>
    <row r="194" spans="24:25" x14ac:dyDescent="0.25">
      <c r="X194" s="21">
        <f t="shared" si="7"/>
        <v>3008</v>
      </c>
      <c r="Y194" s="23">
        <f t="shared" si="6"/>
        <v>5.976</v>
      </c>
    </row>
    <row r="195" spans="24:25" x14ac:dyDescent="0.25">
      <c r="X195" s="21">
        <f t="shared" si="7"/>
        <v>3024</v>
      </c>
      <c r="Y195" s="23">
        <f t="shared" si="6"/>
        <v>5.9979999999999993</v>
      </c>
    </row>
    <row r="196" spans="24:25" x14ac:dyDescent="0.25">
      <c r="X196" s="21">
        <f t="shared" si="7"/>
        <v>3040</v>
      </c>
      <c r="Y196" s="23">
        <f t="shared" si="6"/>
        <v>6.02</v>
      </c>
    </row>
    <row r="197" spans="24:25" x14ac:dyDescent="0.25">
      <c r="X197" s="21">
        <f t="shared" si="7"/>
        <v>3056</v>
      </c>
      <c r="Y197" s="23">
        <f t="shared" si="6"/>
        <v>6.0419999999999998</v>
      </c>
    </row>
    <row r="198" spans="24:25" x14ac:dyDescent="0.25">
      <c r="X198" s="21">
        <f t="shared" si="7"/>
        <v>3072</v>
      </c>
      <c r="Y198" s="23">
        <f t="shared" ref="Y198:Y261" si="8">IF($K$24&gt;0,IF(X198&lt;$K$21,$K$20*X198,IF(X198&lt;$K$24,($K$22*X198)+$K$23,($K$25*X198)+$K$26)),IF(X198&lt;$K$21,$K$20*X198,($K$22*X198)+$K$23))</f>
        <v>6.0640000000000001</v>
      </c>
    </row>
    <row r="199" spans="24:25" x14ac:dyDescent="0.25">
      <c r="X199" s="21">
        <f t="shared" ref="X199:X262" si="9">X198+$AC$5</f>
        <v>3088</v>
      </c>
      <c r="Y199" s="23">
        <f t="shared" si="8"/>
        <v>6.0859999999999994</v>
      </c>
    </row>
    <row r="200" spans="24:25" x14ac:dyDescent="0.25">
      <c r="X200" s="21">
        <f t="shared" si="9"/>
        <v>3104</v>
      </c>
      <c r="Y200" s="23">
        <f t="shared" si="8"/>
        <v>6.1079999999999997</v>
      </c>
    </row>
    <row r="201" spans="24:25" x14ac:dyDescent="0.25">
      <c r="X201" s="21">
        <f t="shared" si="9"/>
        <v>3120</v>
      </c>
      <c r="Y201" s="23">
        <f t="shared" si="8"/>
        <v>6.13</v>
      </c>
    </row>
    <row r="202" spans="24:25" x14ac:dyDescent="0.25">
      <c r="X202" s="21">
        <f t="shared" si="9"/>
        <v>3136</v>
      </c>
      <c r="Y202" s="23">
        <f t="shared" si="8"/>
        <v>6.1519999999999992</v>
      </c>
    </row>
    <row r="203" spans="24:25" x14ac:dyDescent="0.25">
      <c r="X203" s="21">
        <f t="shared" si="9"/>
        <v>3152</v>
      </c>
      <c r="Y203" s="23">
        <f t="shared" si="8"/>
        <v>6.1739999999999995</v>
      </c>
    </row>
    <row r="204" spans="24:25" x14ac:dyDescent="0.25">
      <c r="X204" s="21">
        <f t="shared" si="9"/>
        <v>3168</v>
      </c>
      <c r="Y204" s="23">
        <f t="shared" si="8"/>
        <v>6.1959999999999997</v>
      </c>
    </row>
    <row r="205" spans="24:25" x14ac:dyDescent="0.25">
      <c r="X205" s="21">
        <f t="shared" si="9"/>
        <v>3184</v>
      </c>
      <c r="Y205" s="23">
        <f t="shared" si="8"/>
        <v>6.218</v>
      </c>
    </row>
    <row r="206" spans="24:25" x14ac:dyDescent="0.25">
      <c r="X206" s="21">
        <f t="shared" si="9"/>
        <v>3200</v>
      </c>
      <c r="Y206" s="23">
        <f t="shared" si="8"/>
        <v>6.2399999999999993</v>
      </c>
    </row>
    <row r="207" spans="24:25" x14ac:dyDescent="0.25">
      <c r="X207" s="21">
        <f t="shared" si="9"/>
        <v>3216</v>
      </c>
      <c r="Y207" s="23">
        <f t="shared" si="8"/>
        <v>6.2619999999999996</v>
      </c>
    </row>
    <row r="208" spans="24:25" x14ac:dyDescent="0.25">
      <c r="X208" s="21">
        <f t="shared" si="9"/>
        <v>3232</v>
      </c>
      <c r="Y208" s="23">
        <f t="shared" si="8"/>
        <v>6.2839999999999998</v>
      </c>
    </row>
    <row r="209" spans="24:25" x14ac:dyDescent="0.25">
      <c r="X209" s="21">
        <f t="shared" si="9"/>
        <v>3248</v>
      </c>
      <c r="Y209" s="23">
        <f t="shared" si="8"/>
        <v>6.3059999999999992</v>
      </c>
    </row>
    <row r="210" spans="24:25" x14ac:dyDescent="0.25">
      <c r="X210" s="21">
        <f t="shared" si="9"/>
        <v>3264</v>
      </c>
      <c r="Y210" s="23">
        <f t="shared" si="8"/>
        <v>6.3279999999999994</v>
      </c>
    </row>
    <row r="211" spans="24:25" x14ac:dyDescent="0.25">
      <c r="X211" s="21">
        <f t="shared" si="9"/>
        <v>3280</v>
      </c>
      <c r="Y211" s="23">
        <f t="shared" si="8"/>
        <v>6.35</v>
      </c>
    </row>
    <row r="212" spans="24:25" x14ac:dyDescent="0.25">
      <c r="X212" s="21">
        <f t="shared" si="9"/>
        <v>3296</v>
      </c>
      <c r="Y212" s="23">
        <f t="shared" si="8"/>
        <v>6.3719999999999999</v>
      </c>
    </row>
    <row r="213" spans="24:25" x14ac:dyDescent="0.25">
      <c r="X213" s="21">
        <f t="shared" si="9"/>
        <v>3312</v>
      </c>
      <c r="Y213" s="23">
        <f t="shared" si="8"/>
        <v>6.3939999999999992</v>
      </c>
    </row>
    <row r="214" spans="24:25" x14ac:dyDescent="0.25">
      <c r="X214" s="21">
        <f t="shared" si="9"/>
        <v>3328</v>
      </c>
      <c r="Y214" s="23">
        <f t="shared" si="8"/>
        <v>6.4159999999999995</v>
      </c>
    </row>
    <row r="215" spans="24:25" x14ac:dyDescent="0.25">
      <c r="X215" s="21">
        <f t="shared" si="9"/>
        <v>3344</v>
      </c>
      <c r="Y215" s="23">
        <f t="shared" si="8"/>
        <v>6.4379999999999997</v>
      </c>
    </row>
    <row r="216" spans="24:25" x14ac:dyDescent="0.25">
      <c r="X216" s="21">
        <f t="shared" si="9"/>
        <v>3360</v>
      </c>
      <c r="Y216" s="23">
        <f t="shared" si="8"/>
        <v>6.46</v>
      </c>
    </row>
    <row r="217" spans="24:25" x14ac:dyDescent="0.25">
      <c r="X217" s="21">
        <f t="shared" si="9"/>
        <v>3376</v>
      </c>
      <c r="Y217" s="23">
        <f t="shared" si="8"/>
        <v>6.4819999999999993</v>
      </c>
    </row>
    <row r="218" spans="24:25" x14ac:dyDescent="0.25">
      <c r="X218" s="21">
        <f t="shared" si="9"/>
        <v>3392</v>
      </c>
      <c r="Y218" s="23">
        <f t="shared" si="8"/>
        <v>6.5039999999999996</v>
      </c>
    </row>
    <row r="219" spans="24:25" x14ac:dyDescent="0.25">
      <c r="X219" s="21">
        <f t="shared" si="9"/>
        <v>3408</v>
      </c>
      <c r="Y219" s="23">
        <f t="shared" si="8"/>
        <v>6.5259999999999998</v>
      </c>
    </row>
    <row r="220" spans="24:25" x14ac:dyDescent="0.25">
      <c r="X220" s="21">
        <f t="shared" si="9"/>
        <v>3424</v>
      </c>
      <c r="Y220" s="23">
        <f t="shared" si="8"/>
        <v>6.5479999999999992</v>
      </c>
    </row>
    <row r="221" spans="24:25" x14ac:dyDescent="0.25">
      <c r="X221" s="21">
        <f t="shared" si="9"/>
        <v>3440</v>
      </c>
      <c r="Y221" s="23">
        <f t="shared" si="8"/>
        <v>6.5699999999999994</v>
      </c>
    </row>
    <row r="222" spans="24:25" x14ac:dyDescent="0.25">
      <c r="X222" s="21">
        <f t="shared" si="9"/>
        <v>3456</v>
      </c>
      <c r="Y222" s="23">
        <f t="shared" si="8"/>
        <v>6.5919999999999996</v>
      </c>
    </row>
    <row r="223" spans="24:25" x14ac:dyDescent="0.25">
      <c r="X223" s="21">
        <f t="shared" si="9"/>
        <v>3472</v>
      </c>
      <c r="Y223" s="23">
        <f t="shared" si="8"/>
        <v>6.6139999999999999</v>
      </c>
    </row>
    <row r="224" spans="24:25" x14ac:dyDescent="0.25">
      <c r="X224" s="21">
        <f t="shared" si="9"/>
        <v>3488</v>
      </c>
      <c r="Y224" s="23">
        <f t="shared" si="8"/>
        <v>6.6359999999999992</v>
      </c>
    </row>
    <row r="225" spans="24:25" x14ac:dyDescent="0.25">
      <c r="X225" s="21">
        <f t="shared" si="9"/>
        <v>3504</v>
      </c>
      <c r="Y225" s="23">
        <f t="shared" si="8"/>
        <v>6.6579999999999995</v>
      </c>
    </row>
    <row r="226" spans="24:25" x14ac:dyDescent="0.25">
      <c r="X226" s="21">
        <f t="shared" si="9"/>
        <v>3520</v>
      </c>
      <c r="Y226" s="23">
        <f t="shared" si="8"/>
        <v>6.68</v>
      </c>
    </row>
    <row r="227" spans="24:25" x14ac:dyDescent="0.25">
      <c r="X227" s="21">
        <f t="shared" si="9"/>
        <v>3536</v>
      </c>
      <c r="Y227" s="23">
        <f t="shared" si="8"/>
        <v>6.702</v>
      </c>
    </row>
    <row r="228" spans="24:25" x14ac:dyDescent="0.25">
      <c r="X228" s="21">
        <f t="shared" si="9"/>
        <v>3552</v>
      </c>
      <c r="Y228" s="23">
        <f t="shared" si="8"/>
        <v>6.7239999999999993</v>
      </c>
    </row>
    <row r="229" spans="24:25" x14ac:dyDescent="0.25">
      <c r="X229" s="21">
        <f t="shared" si="9"/>
        <v>3568</v>
      </c>
      <c r="Y229" s="23">
        <f t="shared" si="8"/>
        <v>6.7459999999999996</v>
      </c>
    </row>
    <row r="230" spans="24:25" x14ac:dyDescent="0.25">
      <c r="X230" s="21">
        <f t="shared" si="9"/>
        <v>3584</v>
      </c>
      <c r="Y230" s="23">
        <f t="shared" si="8"/>
        <v>6.7679999999999998</v>
      </c>
    </row>
    <row r="231" spans="24:25" x14ac:dyDescent="0.25">
      <c r="X231" s="21">
        <f t="shared" si="9"/>
        <v>3600</v>
      </c>
      <c r="Y231" s="23">
        <f t="shared" si="8"/>
        <v>6.7899999999999991</v>
      </c>
    </row>
    <row r="232" spans="24:25" x14ac:dyDescent="0.25">
      <c r="X232" s="21">
        <f t="shared" si="9"/>
        <v>3616</v>
      </c>
      <c r="Y232" s="23">
        <f t="shared" si="8"/>
        <v>6.8119999999999994</v>
      </c>
    </row>
    <row r="233" spans="24:25" x14ac:dyDescent="0.25">
      <c r="X233" s="21">
        <f t="shared" si="9"/>
        <v>3632</v>
      </c>
      <c r="Y233" s="23">
        <f t="shared" si="8"/>
        <v>6.8339999999999996</v>
      </c>
    </row>
    <row r="234" spans="24:25" x14ac:dyDescent="0.25">
      <c r="X234" s="21">
        <f t="shared" si="9"/>
        <v>3648</v>
      </c>
      <c r="Y234" s="23">
        <f t="shared" si="8"/>
        <v>6.8559999999999999</v>
      </c>
    </row>
    <row r="235" spans="24:25" x14ac:dyDescent="0.25">
      <c r="X235" s="21">
        <f t="shared" si="9"/>
        <v>3664</v>
      </c>
      <c r="Y235" s="23">
        <f t="shared" si="8"/>
        <v>6.8779999999999992</v>
      </c>
    </row>
    <row r="236" spans="24:25" x14ac:dyDescent="0.25">
      <c r="X236" s="21">
        <f t="shared" si="9"/>
        <v>3680</v>
      </c>
      <c r="Y236" s="23">
        <f t="shared" si="8"/>
        <v>6.8999999999999995</v>
      </c>
    </row>
    <row r="237" spans="24:25" x14ac:dyDescent="0.25">
      <c r="X237" s="21">
        <f t="shared" si="9"/>
        <v>3696</v>
      </c>
      <c r="Y237" s="23">
        <f t="shared" si="8"/>
        <v>6.9219999999999997</v>
      </c>
    </row>
    <row r="238" spans="24:25" x14ac:dyDescent="0.25">
      <c r="X238" s="21">
        <f t="shared" si="9"/>
        <v>3712</v>
      </c>
      <c r="Y238" s="23">
        <f t="shared" si="8"/>
        <v>6.944</v>
      </c>
    </row>
    <row r="239" spans="24:25" x14ac:dyDescent="0.25">
      <c r="X239" s="21">
        <f t="shared" si="9"/>
        <v>3728</v>
      </c>
      <c r="Y239" s="23">
        <f t="shared" si="8"/>
        <v>6.9659999999999993</v>
      </c>
    </row>
    <row r="240" spans="24:25" x14ac:dyDescent="0.25">
      <c r="X240" s="21">
        <f t="shared" si="9"/>
        <v>3744</v>
      </c>
      <c r="Y240" s="23">
        <f t="shared" si="8"/>
        <v>6.9879999999999995</v>
      </c>
    </row>
    <row r="241" spans="24:25" x14ac:dyDescent="0.25">
      <c r="X241" s="21">
        <f t="shared" si="9"/>
        <v>3760</v>
      </c>
      <c r="Y241" s="23">
        <f t="shared" si="8"/>
        <v>7.01</v>
      </c>
    </row>
    <row r="242" spans="24:25" x14ac:dyDescent="0.25">
      <c r="X242" s="21">
        <f t="shared" si="9"/>
        <v>3776</v>
      </c>
      <c r="Y242" s="23">
        <f t="shared" si="8"/>
        <v>7.0319999999999991</v>
      </c>
    </row>
    <row r="243" spans="24:25" x14ac:dyDescent="0.25">
      <c r="X243" s="21">
        <f t="shared" si="9"/>
        <v>3792</v>
      </c>
      <c r="Y243" s="23">
        <f t="shared" si="8"/>
        <v>7.0539999999999994</v>
      </c>
    </row>
    <row r="244" spans="24:25" x14ac:dyDescent="0.25">
      <c r="X244" s="21">
        <f t="shared" si="9"/>
        <v>3808</v>
      </c>
      <c r="Y244" s="23">
        <f t="shared" si="8"/>
        <v>7.0759999999999996</v>
      </c>
    </row>
    <row r="245" spans="24:25" x14ac:dyDescent="0.25">
      <c r="X245" s="21">
        <f t="shared" si="9"/>
        <v>3824</v>
      </c>
      <c r="Y245" s="23">
        <f t="shared" si="8"/>
        <v>7.0979999999999999</v>
      </c>
    </row>
    <row r="246" spans="24:25" x14ac:dyDescent="0.25">
      <c r="X246" s="21">
        <f t="shared" si="9"/>
        <v>3840</v>
      </c>
      <c r="Y246" s="23">
        <f t="shared" si="8"/>
        <v>7.1199999999999992</v>
      </c>
    </row>
    <row r="247" spans="24:25" x14ac:dyDescent="0.25">
      <c r="X247" s="21">
        <f t="shared" si="9"/>
        <v>3856</v>
      </c>
      <c r="Y247" s="23">
        <f t="shared" si="8"/>
        <v>7.1419999999999995</v>
      </c>
    </row>
    <row r="248" spans="24:25" x14ac:dyDescent="0.25">
      <c r="X248" s="21">
        <f t="shared" si="9"/>
        <v>3872</v>
      </c>
      <c r="Y248" s="23">
        <f t="shared" si="8"/>
        <v>7.1639999999999997</v>
      </c>
    </row>
    <row r="249" spans="24:25" x14ac:dyDescent="0.25">
      <c r="X249" s="21">
        <f t="shared" si="9"/>
        <v>3888</v>
      </c>
      <c r="Y249" s="23">
        <f t="shared" si="8"/>
        <v>7.1859999999999999</v>
      </c>
    </row>
    <row r="250" spans="24:25" x14ac:dyDescent="0.25">
      <c r="X250" s="21">
        <f t="shared" si="9"/>
        <v>3904</v>
      </c>
      <c r="Y250" s="23">
        <f t="shared" si="8"/>
        <v>7.2079999999999993</v>
      </c>
    </row>
    <row r="251" spans="24:25" x14ac:dyDescent="0.25">
      <c r="X251" s="21">
        <f t="shared" si="9"/>
        <v>3920</v>
      </c>
      <c r="Y251" s="23">
        <f t="shared" si="8"/>
        <v>7.2299999999999995</v>
      </c>
    </row>
    <row r="252" spans="24:25" x14ac:dyDescent="0.25">
      <c r="X252" s="21">
        <f t="shared" si="9"/>
        <v>3936</v>
      </c>
      <c r="Y252" s="23">
        <f t="shared" si="8"/>
        <v>7.2519999999999998</v>
      </c>
    </row>
    <row r="253" spans="24:25" x14ac:dyDescent="0.25">
      <c r="X253" s="21">
        <f t="shared" si="9"/>
        <v>3952</v>
      </c>
      <c r="Y253" s="23">
        <f t="shared" si="8"/>
        <v>7.2739999999999991</v>
      </c>
    </row>
    <row r="254" spans="24:25" x14ac:dyDescent="0.25">
      <c r="X254" s="21">
        <f t="shared" si="9"/>
        <v>3968</v>
      </c>
      <c r="Y254" s="23">
        <f t="shared" si="8"/>
        <v>7.2959999999999994</v>
      </c>
    </row>
    <row r="255" spans="24:25" x14ac:dyDescent="0.25">
      <c r="X255" s="21">
        <f t="shared" si="9"/>
        <v>3984</v>
      </c>
      <c r="Y255" s="23">
        <f t="shared" si="8"/>
        <v>7.3179999999999996</v>
      </c>
    </row>
    <row r="256" spans="24:25" x14ac:dyDescent="0.25">
      <c r="X256" s="21">
        <f t="shared" si="9"/>
        <v>4000</v>
      </c>
      <c r="Y256" s="23">
        <f t="shared" si="8"/>
        <v>7.34</v>
      </c>
    </row>
    <row r="257" spans="24:25" x14ac:dyDescent="0.25">
      <c r="X257" s="21">
        <f t="shared" si="9"/>
        <v>4016</v>
      </c>
      <c r="Y257" s="23">
        <f t="shared" si="8"/>
        <v>7.3619999999999992</v>
      </c>
    </row>
    <row r="258" spans="24:25" x14ac:dyDescent="0.25">
      <c r="X258" s="21">
        <f t="shared" si="9"/>
        <v>4032</v>
      </c>
      <c r="Y258" s="23">
        <f t="shared" si="8"/>
        <v>7.3839999999999995</v>
      </c>
    </row>
    <row r="259" spans="24:25" x14ac:dyDescent="0.25">
      <c r="X259" s="21">
        <f t="shared" si="9"/>
        <v>4048</v>
      </c>
      <c r="Y259" s="23">
        <f t="shared" si="8"/>
        <v>7.4059999999999997</v>
      </c>
    </row>
    <row r="260" spans="24:25" x14ac:dyDescent="0.25">
      <c r="X260" s="21">
        <f t="shared" si="9"/>
        <v>4064</v>
      </c>
      <c r="Y260" s="23">
        <f t="shared" si="8"/>
        <v>7.4279999999999999</v>
      </c>
    </row>
    <row r="261" spans="24:25" x14ac:dyDescent="0.25">
      <c r="X261" s="21">
        <f t="shared" si="9"/>
        <v>4080</v>
      </c>
      <c r="Y261" s="23">
        <f t="shared" si="8"/>
        <v>7.4499999999999993</v>
      </c>
    </row>
    <row r="262" spans="24:25" x14ac:dyDescent="0.25">
      <c r="X262" s="21">
        <f t="shared" si="9"/>
        <v>4096</v>
      </c>
      <c r="Y262" s="23">
        <f t="shared" ref="Y262:Y325" si="10">IF($K$24&gt;0,IF(X262&lt;$K$21,$K$20*X262,IF(X262&lt;$K$24,($K$22*X262)+$K$23,($K$25*X262)+$K$26)),IF(X262&lt;$K$21,$K$20*X262,($K$22*X262)+$K$23))</f>
        <v>7.4719999999999995</v>
      </c>
    </row>
    <row r="263" spans="24:25" x14ac:dyDescent="0.25">
      <c r="X263" s="21">
        <f t="shared" ref="X263:X326" si="11">X262+$AC$5</f>
        <v>4112</v>
      </c>
      <c r="Y263" s="23">
        <f t="shared" si="10"/>
        <v>7.4939999999999998</v>
      </c>
    </row>
    <row r="264" spans="24:25" x14ac:dyDescent="0.25">
      <c r="X264" s="21">
        <f t="shared" si="11"/>
        <v>4128</v>
      </c>
      <c r="Y264" s="23">
        <f t="shared" si="10"/>
        <v>7.5159999999999991</v>
      </c>
    </row>
    <row r="265" spans="24:25" x14ac:dyDescent="0.25">
      <c r="X265" s="21">
        <f t="shared" si="11"/>
        <v>4144</v>
      </c>
      <c r="Y265" s="23">
        <f t="shared" si="10"/>
        <v>7.5379999999999994</v>
      </c>
    </row>
    <row r="266" spans="24:25" x14ac:dyDescent="0.25">
      <c r="X266" s="21">
        <f t="shared" si="11"/>
        <v>4160</v>
      </c>
      <c r="Y266" s="23">
        <f t="shared" si="10"/>
        <v>7.56</v>
      </c>
    </row>
    <row r="267" spans="24:25" x14ac:dyDescent="0.25">
      <c r="X267" s="21">
        <f t="shared" si="11"/>
        <v>4176</v>
      </c>
      <c r="Y267" s="23">
        <f t="shared" si="10"/>
        <v>7.5819999999999999</v>
      </c>
    </row>
    <row r="268" spans="24:25" x14ac:dyDescent="0.25">
      <c r="X268" s="21">
        <f t="shared" si="11"/>
        <v>4192</v>
      </c>
      <c r="Y268" s="23">
        <f t="shared" si="10"/>
        <v>7.6039999999999992</v>
      </c>
    </row>
    <row r="269" spans="24:25" x14ac:dyDescent="0.25">
      <c r="X269" s="21">
        <f t="shared" si="11"/>
        <v>4208</v>
      </c>
      <c r="Y269" s="23">
        <f t="shared" si="10"/>
        <v>7.6259999999999994</v>
      </c>
    </row>
    <row r="270" spans="24:25" x14ac:dyDescent="0.25">
      <c r="X270" s="21">
        <f t="shared" si="11"/>
        <v>4224</v>
      </c>
      <c r="Y270" s="23">
        <f t="shared" si="10"/>
        <v>7.6479999999999997</v>
      </c>
    </row>
    <row r="271" spans="24:25" x14ac:dyDescent="0.25">
      <c r="X271" s="21">
        <f t="shared" si="11"/>
        <v>4240</v>
      </c>
      <c r="Y271" s="23">
        <f t="shared" si="10"/>
        <v>7.67</v>
      </c>
    </row>
    <row r="272" spans="24:25" x14ac:dyDescent="0.25">
      <c r="X272" s="21">
        <f t="shared" si="11"/>
        <v>4256</v>
      </c>
      <c r="Y272" s="23">
        <f t="shared" si="10"/>
        <v>7.6919999999999993</v>
      </c>
    </row>
    <row r="273" spans="24:25" x14ac:dyDescent="0.25">
      <c r="X273" s="21">
        <f t="shared" si="11"/>
        <v>4272</v>
      </c>
      <c r="Y273" s="23">
        <f t="shared" si="10"/>
        <v>7.7139999999999995</v>
      </c>
    </row>
    <row r="274" spans="24:25" x14ac:dyDescent="0.25">
      <c r="X274" s="21">
        <f t="shared" si="11"/>
        <v>4288</v>
      </c>
      <c r="Y274" s="23">
        <f t="shared" si="10"/>
        <v>7.7359999999999998</v>
      </c>
    </row>
    <row r="275" spans="24:25" x14ac:dyDescent="0.25">
      <c r="X275" s="21">
        <f t="shared" si="11"/>
        <v>4304</v>
      </c>
      <c r="Y275" s="23">
        <f t="shared" si="10"/>
        <v>7.7579999999999991</v>
      </c>
    </row>
    <row r="276" spans="24:25" x14ac:dyDescent="0.25">
      <c r="X276" s="21">
        <f t="shared" si="11"/>
        <v>4320</v>
      </c>
      <c r="Y276" s="23">
        <f t="shared" si="10"/>
        <v>7.7799999999999994</v>
      </c>
    </row>
    <row r="277" spans="24:25" x14ac:dyDescent="0.25">
      <c r="X277" s="21">
        <f t="shared" si="11"/>
        <v>4336</v>
      </c>
      <c r="Y277" s="23">
        <f t="shared" si="10"/>
        <v>7.8019999999999996</v>
      </c>
    </row>
    <row r="278" spans="24:25" x14ac:dyDescent="0.25">
      <c r="X278" s="21">
        <f t="shared" si="11"/>
        <v>4352</v>
      </c>
      <c r="Y278" s="23">
        <f t="shared" si="10"/>
        <v>7.8239999999999998</v>
      </c>
    </row>
    <row r="279" spans="24:25" x14ac:dyDescent="0.25">
      <c r="X279" s="21">
        <f t="shared" si="11"/>
        <v>4368</v>
      </c>
      <c r="Y279" s="23">
        <f t="shared" si="10"/>
        <v>7.8459999999999992</v>
      </c>
    </row>
    <row r="280" spans="24:25" x14ac:dyDescent="0.25">
      <c r="X280" s="21">
        <f t="shared" si="11"/>
        <v>4384</v>
      </c>
      <c r="Y280" s="23">
        <f t="shared" si="10"/>
        <v>7.8679999999999994</v>
      </c>
    </row>
    <row r="281" spans="24:25" x14ac:dyDescent="0.25">
      <c r="X281" s="21">
        <f t="shared" si="11"/>
        <v>4400</v>
      </c>
      <c r="Y281" s="23">
        <f t="shared" si="10"/>
        <v>7.89</v>
      </c>
    </row>
    <row r="282" spans="24:25" x14ac:dyDescent="0.25">
      <c r="X282" s="21">
        <f t="shared" si="11"/>
        <v>4416</v>
      </c>
      <c r="Y282" s="23">
        <f t="shared" si="10"/>
        <v>7.9119999999999999</v>
      </c>
    </row>
    <row r="283" spans="24:25" x14ac:dyDescent="0.25">
      <c r="X283" s="21">
        <f t="shared" si="11"/>
        <v>4432</v>
      </c>
      <c r="Y283" s="23">
        <f t="shared" si="10"/>
        <v>7.9339999999999993</v>
      </c>
    </row>
    <row r="284" spans="24:25" x14ac:dyDescent="0.25">
      <c r="X284" s="21">
        <f t="shared" si="11"/>
        <v>4448</v>
      </c>
      <c r="Y284" s="23">
        <f t="shared" si="10"/>
        <v>7.9559999999999995</v>
      </c>
    </row>
    <row r="285" spans="24:25" x14ac:dyDescent="0.25">
      <c r="X285" s="21">
        <f t="shared" si="11"/>
        <v>4464</v>
      </c>
      <c r="Y285" s="23">
        <f t="shared" si="10"/>
        <v>7.9779999999999998</v>
      </c>
    </row>
    <row r="286" spans="24:25" x14ac:dyDescent="0.25">
      <c r="X286" s="21">
        <f t="shared" si="11"/>
        <v>4480</v>
      </c>
      <c r="Y286" s="23">
        <f t="shared" si="10"/>
        <v>7.9999999999999991</v>
      </c>
    </row>
    <row r="287" spans="24:25" x14ac:dyDescent="0.25">
      <c r="X287" s="21">
        <f t="shared" si="11"/>
        <v>4496</v>
      </c>
      <c r="Y287" s="23">
        <f t="shared" si="10"/>
        <v>8.0220000000000002</v>
      </c>
    </row>
    <row r="288" spans="24:25" x14ac:dyDescent="0.25">
      <c r="X288" s="21">
        <f t="shared" si="11"/>
        <v>4512</v>
      </c>
      <c r="Y288" s="23">
        <f t="shared" si="10"/>
        <v>8.0440000000000005</v>
      </c>
    </row>
    <row r="289" spans="24:25" x14ac:dyDescent="0.25">
      <c r="X289" s="21">
        <f t="shared" si="11"/>
        <v>4528</v>
      </c>
      <c r="Y289" s="23">
        <f t="shared" si="10"/>
        <v>8.0660000000000007</v>
      </c>
    </row>
    <row r="290" spans="24:25" x14ac:dyDescent="0.25">
      <c r="X290" s="21">
        <f t="shared" si="11"/>
        <v>4544</v>
      </c>
      <c r="Y290" s="23">
        <f t="shared" si="10"/>
        <v>8.0879999999999992</v>
      </c>
    </row>
    <row r="291" spans="24:25" x14ac:dyDescent="0.25">
      <c r="X291" s="21">
        <f t="shared" si="11"/>
        <v>4560</v>
      </c>
      <c r="Y291" s="23">
        <f t="shared" si="10"/>
        <v>8.11</v>
      </c>
    </row>
    <row r="292" spans="24:25" x14ac:dyDescent="0.25">
      <c r="X292" s="21">
        <f t="shared" si="11"/>
        <v>4576</v>
      </c>
      <c r="Y292" s="23">
        <f t="shared" si="10"/>
        <v>8.1319999999999997</v>
      </c>
    </row>
    <row r="293" spans="24:25" x14ac:dyDescent="0.25">
      <c r="X293" s="21">
        <f t="shared" si="11"/>
        <v>4592</v>
      </c>
      <c r="Y293" s="23">
        <f t="shared" si="10"/>
        <v>8.1539999999999999</v>
      </c>
    </row>
    <row r="294" spans="24:25" x14ac:dyDescent="0.25">
      <c r="X294" s="21">
        <f t="shared" si="11"/>
        <v>4608</v>
      </c>
      <c r="Y294" s="23">
        <f t="shared" si="10"/>
        <v>8.1760000000000002</v>
      </c>
    </row>
    <row r="295" spans="24:25" x14ac:dyDescent="0.25">
      <c r="X295" s="21">
        <f t="shared" si="11"/>
        <v>4624</v>
      </c>
      <c r="Y295" s="23">
        <f t="shared" si="10"/>
        <v>8.1980000000000004</v>
      </c>
    </row>
    <row r="296" spans="24:25" x14ac:dyDescent="0.25">
      <c r="X296" s="21">
        <f t="shared" si="11"/>
        <v>4640</v>
      </c>
      <c r="Y296" s="23">
        <f t="shared" si="10"/>
        <v>8.2200000000000006</v>
      </c>
    </row>
    <row r="297" spans="24:25" x14ac:dyDescent="0.25">
      <c r="X297" s="21">
        <f t="shared" si="11"/>
        <v>4656</v>
      </c>
      <c r="Y297" s="23">
        <f t="shared" si="10"/>
        <v>8.2419999999999991</v>
      </c>
    </row>
    <row r="298" spans="24:25" x14ac:dyDescent="0.25">
      <c r="X298" s="21">
        <f t="shared" si="11"/>
        <v>4672</v>
      </c>
      <c r="Y298" s="23">
        <f t="shared" si="10"/>
        <v>8.2639999999999993</v>
      </c>
    </row>
    <row r="299" spans="24:25" x14ac:dyDescent="0.25">
      <c r="X299" s="21">
        <f t="shared" si="11"/>
        <v>4688</v>
      </c>
      <c r="Y299" s="23">
        <f t="shared" si="10"/>
        <v>8.2859999999999996</v>
      </c>
    </row>
    <row r="300" spans="24:25" x14ac:dyDescent="0.25">
      <c r="X300" s="21">
        <f t="shared" si="11"/>
        <v>4704</v>
      </c>
      <c r="Y300" s="23">
        <f t="shared" si="10"/>
        <v>8.3079999999999998</v>
      </c>
    </row>
    <row r="301" spans="24:25" x14ac:dyDescent="0.25">
      <c r="X301" s="21">
        <f t="shared" si="11"/>
        <v>4720</v>
      </c>
      <c r="Y301" s="23">
        <f t="shared" si="10"/>
        <v>8.33</v>
      </c>
    </row>
    <row r="302" spans="24:25" x14ac:dyDescent="0.25">
      <c r="X302" s="21">
        <f t="shared" si="11"/>
        <v>4736</v>
      </c>
      <c r="Y302" s="23">
        <f t="shared" si="10"/>
        <v>8.3520000000000003</v>
      </c>
    </row>
    <row r="303" spans="24:25" x14ac:dyDescent="0.25">
      <c r="X303" s="21">
        <f t="shared" si="11"/>
        <v>4752</v>
      </c>
      <c r="Y303" s="23">
        <f t="shared" si="10"/>
        <v>8.3740000000000006</v>
      </c>
    </row>
    <row r="304" spans="24:25" x14ac:dyDescent="0.25">
      <c r="X304" s="21">
        <f t="shared" si="11"/>
        <v>4768</v>
      </c>
      <c r="Y304" s="23">
        <f t="shared" si="10"/>
        <v>8.3960000000000008</v>
      </c>
    </row>
    <row r="305" spans="24:25" x14ac:dyDescent="0.25">
      <c r="X305" s="21">
        <f t="shared" si="11"/>
        <v>4784</v>
      </c>
      <c r="Y305" s="23">
        <f t="shared" si="10"/>
        <v>8.4179999999999993</v>
      </c>
    </row>
    <row r="306" spans="24:25" x14ac:dyDescent="0.25">
      <c r="X306" s="21">
        <f t="shared" si="11"/>
        <v>4800</v>
      </c>
      <c r="Y306" s="23">
        <f t="shared" si="10"/>
        <v>8.44</v>
      </c>
    </row>
    <row r="307" spans="24:25" x14ac:dyDescent="0.25">
      <c r="X307" s="21">
        <f t="shared" si="11"/>
        <v>4816</v>
      </c>
      <c r="Y307" s="23">
        <f t="shared" si="10"/>
        <v>8.4619999999999997</v>
      </c>
    </row>
    <row r="308" spans="24:25" x14ac:dyDescent="0.25">
      <c r="X308" s="21">
        <f t="shared" si="11"/>
        <v>4832</v>
      </c>
      <c r="Y308" s="23">
        <f t="shared" si="10"/>
        <v>8.484</v>
      </c>
    </row>
    <row r="309" spans="24:25" x14ac:dyDescent="0.25">
      <c r="X309" s="21">
        <f t="shared" si="11"/>
        <v>4848</v>
      </c>
      <c r="Y309" s="23">
        <f t="shared" si="10"/>
        <v>8.5060000000000002</v>
      </c>
    </row>
    <row r="310" spans="24:25" x14ac:dyDescent="0.25">
      <c r="X310" s="21">
        <f t="shared" si="11"/>
        <v>4864</v>
      </c>
      <c r="Y310" s="23">
        <f t="shared" si="10"/>
        <v>8.5280000000000005</v>
      </c>
    </row>
    <row r="311" spans="24:25" x14ac:dyDescent="0.25">
      <c r="X311" s="21">
        <f t="shared" si="11"/>
        <v>4880</v>
      </c>
      <c r="Y311" s="23">
        <f t="shared" si="10"/>
        <v>8.5500000000000007</v>
      </c>
    </row>
    <row r="312" spans="24:25" x14ac:dyDescent="0.25">
      <c r="X312" s="21">
        <f t="shared" si="11"/>
        <v>4896</v>
      </c>
      <c r="Y312" s="23">
        <f t="shared" si="10"/>
        <v>8.5719999999999992</v>
      </c>
    </row>
    <row r="313" spans="24:25" x14ac:dyDescent="0.25">
      <c r="X313" s="21">
        <f t="shared" si="11"/>
        <v>4912</v>
      </c>
      <c r="Y313" s="23">
        <f t="shared" si="10"/>
        <v>8.5939999999999994</v>
      </c>
    </row>
    <row r="314" spans="24:25" x14ac:dyDescent="0.25">
      <c r="X314" s="21">
        <f t="shared" si="11"/>
        <v>4928</v>
      </c>
      <c r="Y314" s="23">
        <f t="shared" si="10"/>
        <v>8.6159999999999997</v>
      </c>
    </row>
    <row r="315" spans="24:25" x14ac:dyDescent="0.25">
      <c r="X315" s="21">
        <f t="shared" si="11"/>
        <v>4944</v>
      </c>
      <c r="Y315" s="23">
        <f t="shared" si="10"/>
        <v>8.6379999999999999</v>
      </c>
    </row>
    <row r="316" spans="24:25" x14ac:dyDescent="0.25">
      <c r="X316" s="21">
        <f t="shared" si="11"/>
        <v>4960</v>
      </c>
      <c r="Y316" s="23">
        <f t="shared" si="10"/>
        <v>8.66</v>
      </c>
    </row>
    <row r="317" spans="24:25" x14ac:dyDescent="0.25">
      <c r="X317" s="21">
        <f t="shared" si="11"/>
        <v>4976</v>
      </c>
      <c r="Y317" s="23">
        <f t="shared" si="10"/>
        <v>8.6820000000000004</v>
      </c>
    </row>
    <row r="318" spans="24:25" x14ac:dyDescent="0.25">
      <c r="X318" s="21">
        <f t="shared" si="11"/>
        <v>4992</v>
      </c>
      <c r="Y318" s="23">
        <f t="shared" si="10"/>
        <v>8.7040000000000006</v>
      </c>
    </row>
    <row r="319" spans="24:25" x14ac:dyDescent="0.25">
      <c r="X319" s="21">
        <f t="shared" si="11"/>
        <v>5008</v>
      </c>
      <c r="Y319" s="23">
        <f t="shared" si="10"/>
        <v>8.7259999999999991</v>
      </c>
    </row>
    <row r="320" spans="24:25" x14ac:dyDescent="0.25">
      <c r="X320" s="21">
        <f t="shared" si="11"/>
        <v>5024</v>
      </c>
      <c r="Y320" s="23">
        <f t="shared" si="10"/>
        <v>8.7479999999999993</v>
      </c>
    </row>
    <row r="321" spans="24:25" x14ac:dyDescent="0.25">
      <c r="X321" s="21">
        <f t="shared" si="11"/>
        <v>5040</v>
      </c>
      <c r="Y321" s="23">
        <f t="shared" si="10"/>
        <v>8.77</v>
      </c>
    </row>
    <row r="322" spans="24:25" x14ac:dyDescent="0.25">
      <c r="X322" s="21">
        <f t="shared" si="11"/>
        <v>5056</v>
      </c>
      <c r="Y322" s="23">
        <f t="shared" si="10"/>
        <v>8.7919999999999998</v>
      </c>
    </row>
    <row r="323" spans="24:25" x14ac:dyDescent="0.25">
      <c r="X323" s="21">
        <f t="shared" si="11"/>
        <v>5072</v>
      </c>
      <c r="Y323" s="23">
        <f t="shared" si="10"/>
        <v>8.8140000000000001</v>
      </c>
    </row>
    <row r="324" spans="24:25" x14ac:dyDescent="0.25">
      <c r="X324" s="21">
        <f t="shared" si="11"/>
        <v>5088</v>
      </c>
      <c r="Y324" s="23">
        <f t="shared" si="10"/>
        <v>8.8360000000000003</v>
      </c>
    </row>
    <row r="325" spans="24:25" x14ac:dyDescent="0.25">
      <c r="X325" s="21">
        <f t="shared" si="11"/>
        <v>5104</v>
      </c>
      <c r="Y325" s="23">
        <f t="shared" si="10"/>
        <v>8.8580000000000005</v>
      </c>
    </row>
    <row r="326" spans="24:25" x14ac:dyDescent="0.25">
      <c r="X326" s="21">
        <f t="shared" si="11"/>
        <v>5120</v>
      </c>
      <c r="Y326" s="23">
        <f t="shared" ref="Y326:Y389" si="12">IF($K$24&gt;0,IF(X326&lt;$K$21,$K$20*X326,IF(X326&lt;$K$24,($K$22*X326)+$K$23,($K$25*X326)+$K$26)),IF(X326&lt;$K$21,$K$20*X326,($K$22*X326)+$K$23))</f>
        <v>8.879999999999999</v>
      </c>
    </row>
    <row r="327" spans="24:25" x14ac:dyDescent="0.25">
      <c r="X327" s="21">
        <f t="shared" ref="X327:X390" si="13">X326+$AC$5</f>
        <v>5136</v>
      </c>
      <c r="Y327" s="23">
        <f t="shared" si="12"/>
        <v>8.9019999999999992</v>
      </c>
    </row>
    <row r="328" spans="24:25" x14ac:dyDescent="0.25">
      <c r="X328" s="21">
        <f t="shared" si="13"/>
        <v>5152</v>
      </c>
      <c r="Y328" s="23">
        <f t="shared" si="12"/>
        <v>8.9239999999999995</v>
      </c>
    </row>
    <row r="329" spans="24:25" x14ac:dyDescent="0.25">
      <c r="X329" s="21">
        <f t="shared" si="13"/>
        <v>5168</v>
      </c>
      <c r="Y329" s="23">
        <f t="shared" si="12"/>
        <v>8.9459999999999997</v>
      </c>
    </row>
    <row r="330" spans="24:25" x14ac:dyDescent="0.25">
      <c r="X330" s="21">
        <f t="shared" si="13"/>
        <v>5184</v>
      </c>
      <c r="Y330" s="23">
        <f t="shared" si="12"/>
        <v>8.968</v>
      </c>
    </row>
    <row r="331" spans="24:25" x14ac:dyDescent="0.25">
      <c r="X331" s="21">
        <f t="shared" si="13"/>
        <v>5200</v>
      </c>
      <c r="Y331" s="23">
        <f t="shared" si="12"/>
        <v>8.99</v>
      </c>
    </row>
    <row r="332" spans="24:25" x14ac:dyDescent="0.25">
      <c r="X332" s="21">
        <f t="shared" si="13"/>
        <v>5216</v>
      </c>
      <c r="Y332" s="23">
        <f t="shared" si="12"/>
        <v>9.0120000000000005</v>
      </c>
    </row>
    <row r="333" spans="24:25" x14ac:dyDescent="0.25">
      <c r="X333" s="21">
        <f t="shared" si="13"/>
        <v>5232</v>
      </c>
      <c r="Y333" s="23">
        <f t="shared" si="12"/>
        <v>9.0340000000000007</v>
      </c>
    </row>
    <row r="334" spans="24:25" x14ac:dyDescent="0.25">
      <c r="X334" s="21">
        <f t="shared" si="13"/>
        <v>5248</v>
      </c>
      <c r="Y334" s="23">
        <f t="shared" si="12"/>
        <v>9.0559999999999992</v>
      </c>
    </row>
    <row r="335" spans="24:25" x14ac:dyDescent="0.25">
      <c r="X335" s="21">
        <f t="shared" si="13"/>
        <v>5264</v>
      </c>
      <c r="Y335" s="23">
        <f t="shared" si="12"/>
        <v>9.0779999999999994</v>
      </c>
    </row>
    <row r="336" spans="24:25" x14ac:dyDescent="0.25">
      <c r="X336" s="21">
        <f t="shared" si="13"/>
        <v>5280</v>
      </c>
      <c r="Y336" s="23">
        <f t="shared" si="12"/>
        <v>9.1</v>
      </c>
    </row>
    <row r="337" spans="24:25" x14ac:dyDescent="0.25">
      <c r="X337" s="21">
        <f t="shared" si="13"/>
        <v>5296</v>
      </c>
      <c r="Y337" s="23">
        <f t="shared" si="12"/>
        <v>9.1219999999999999</v>
      </c>
    </row>
    <row r="338" spans="24:25" x14ac:dyDescent="0.25">
      <c r="X338" s="21">
        <f t="shared" si="13"/>
        <v>5312</v>
      </c>
      <c r="Y338" s="23">
        <f t="shared" si="12"/>
        <v>9.1440000000000001</v>
      </c>
    </row>
    <row r="339" spans="24:25" x14ac:dyDescent="0.25">
      <c r="X339" s="21">
        <f t="shared" si="13"/>
        <v>5328</v>
      </c>
      <c r="Y339" s="23">
        <f t="shared" si="12"/>
        <v>9.1660000000000004</v>
      </c>
    </row>
    <row r="340" spans="24:25" x14ac:dyDescent="0.25">
      <c r="X340" s="21">
        <f t="shared" si="13"/>
        <v>5344</v>
      </c>
      <c r="Y340" s="23">
        <f t="shared" si="12"/>
        <v>9.1880000000000006</v>
      </c>
    </row>
    <row r="341" spans="24:25" x14ac:dyDescent="0.25">
      <c r="X341" s="21">
        <f t="shared" si="13"/>
        <v>5360</v>
      </c>
      <c r="Y341" s="23">
        <f t="shared" si="12"/>
        <v>9.2099999999999991</v>
      </c>
    </row>
    <row r="342" spans="24:25" x14ac:dyDescent="0.25">
      <c r="X342" s="21">
        <f t="shared" si="13"/>
        <v>5376</v>
      </c>
      <c r="Y342" s="23">
        <f t="shared" si="12"/>
        <v>9.2319999999999993</v>
      </c>
    </row>
    <row r="343" spans="24:25" x14ac:dyDescent="0.25">
      <c r="X343" s="21">
        <f t="shared" si="13"/>
        <v>5392</v>
      </c>
      <c r="Y343" s="23">
        <f t="shared" si="12"/>
        <v>9.2539999999999996</v>
      </c>
    </row>
    <row r="344" spans="24:25" x14ac:dyDescent="0.25">
      <c r="X344" s="21">
        <f t="shared" si="13"/>
        <v>5408</v>
      </c>
      <c r="Y344" s="23">
        <f t="shared" si="12"/>
        <v>9.2759999999999998</v>
      </c>
    </row>
    <row r="345" spans="24:25" x14ac:dyDescent="0.25">
      <c r="X345" s="21">
        <f t="shared" si="13"/>
        <v>5424</v>
      </c>
      <c r="Y345" s="23">
        <f t="shared" si="12"/>
        <v>9.298</v>
      </c>
    </row>
    <row r="346" spans="24:25" x14ac:dyDescent="0.25">
      <c r="X346" s="21">
        <f t="shared" si="13"/>
        <v>5440</v>
      </c>
      <c r="Y346" s="23">
        <f t="shared" si="12"/>
        <v>9.32</v>
      </c>
    </row>
    <row r="347" spans="24:25" x14ac:dyDescent="0.25">
      <c r="X347" s="21">
        <f t="shared" si="13"/>
        <v>5456</v>
      </c>
      <c r="Y347" s="23">
        <f t="shared" si="12"/>
        <v>9.3420000000000005</v>
      </c>
    </row>
    <row r="348" spans="24:25" x14ac:dyDescent="0.25">
      <c r="X348" s="21">
        <f t="shared" si="13"/>
        <v>5472</v>
      </c>
      <c r="Y348" s="23">
        <f t="shared" si="12"/>
        <v>9.363999999999999</v>
      </c>
    </row>
    <row r="349" spans="24:25" x14ac:dyDescent="0.25">
      <c r="X349" s="21">
        <f t="shared" si="13"/>
        <v>5488</v>
      </c>
      <c r="Y349" s="23">
        <f t="shared" si="12"/>
        <v>9.3859999999999992</v>
      </c>
    </row>
    <row r="350" spans="24:25" x14ac:dyDescent="0.25">
      <c r="X350" s="21">
        <f t="shared" si="13"/>
        <v>5504</v>
      </c>
      <c r="Y350" s="23">
        <f t="shared" si="12"/>
        <v>9.4079999999999995</v>
      </c>
    </row>
    <row r="351" spans="24:25" x14ac:dyDescent="0.25">
      <c r="X351" s="21">
        <f t="shared" si="13"/>
        <v>5520</v>
      </c>
      <c r="Y351" s="23">
        <f t="shared" si="12"/>
        <v>9.43</v>
      </c>
    </row>
    <row r="352" spans="24:25" x14ac:dyDescent="0.25">
      <c r="X352" s="21">
        <f t="shared" si="13"/>
        <v>5536</v>
      </c>
      <c r="Y352" s="23">
        <f t="shared" si="12"/>
        <v>9.452</v>
      </c>
    </row>
    <row r="353" spans="24:25" x14ac:dyDescent="0.25">
      <c r="X353" s="21">
        <f t="shared" si="13"/>
        <v>5552</v>
      </c>
      <c r="Y353" s="23">
        <f t="shared" si="12"/>
        <v>9.4740000000000002</v>
      </c>
    </row>
    <row r="354" spans="24:25" x14ac:dyDescent="0.25">
      <c r="X354" s="21">
        <f t="shared" si="13"/>
        <v>5568</v>
      </c>
      <c r="Y354" s="23">
        <f t="shared" si="12"/>
        <v>9.4960000000000004</v>
      </c>
    </row>
    <row r="355" spans="24:25" x14ac:dyDescent="0.25">
      <c r="X355" s="21">
        <f t="shared" si="13"/>
        <v>5584</v>
      </c>
      <c r="Y355" s="23">
        <f t="shared" si="12"/>
        <v>9.5180000000000007</v>
      </c>
    </row>
    <row r="356" spans="24:25" x14ac:dyDescent="0.25">
      <c r="X356" s="21">
        <f t="shared" si="13"/>
        <v>5600</v>
      </c>
      <c r="Y356" s="23">
        <f t="shared" si="12"/>
        <v>9.5399999999999991</v>
      </c>
    </row>
    <row r="357" spans="24:25" x14ac:dyDescent="0.25">
      <c r="X357" s="21">
        <f t="shared" si="13"/>
        <v>5616</v>
      </c>
      <c r="Y357" s="23">
        <f t="shared" si="12"/>
        <v>9.5619999999999994</v>
      </c>
    </row>
    <row r="358" spans="24:25" x14ac:dyDescent="0.25">
      <c r="X358" s="21">
        <f t="shared" si="13"/>
        <v>5632</v>
      </c>
      <c r="Y358" s="23">
        <f t="shared" si="12"/>
        <v>9.5839999999999996</v>
      </c>
    </row>
    <row r="359" spans="24:25" x14ac:dyDescent="0.25">
      <c r="X359" s="21">
        <f t="shared" si="13"/>
        <v>5648</v>
      </c>
      <c r="Y359" s="23">
        <f t="shared" si="12"/>
        <v>9.6059999999999999</v>
      </c>
    </row>
    <row r="360" spans="24:25" x14ac:dyDescent="0.25">
      <c r="X360" s="21">
        <f t="shared" si="13"/>
        <v>5664</v>
      </c>
      <c r="Y360" s="23">
        <f t="shared" si="12"/>
        <v>9.6280000000000001</v>
      </c>
    </row>
    <row r="361" spans="24:25" x14ac:dyDescent="0.25">
      <c r="X361" s="21">
        <f t="shared" si="13"/>
        <v>5680</v>
      </c>
      <c r="Y361" s="23">
        <f t="shared" si="12"/>
        <v>9.65</v>
      </c>
    </row>
    <row r="362" spans="24:25" x14ac:dyDescent="0.25">
      <c r="X362" s="21">
        <f t="shared" si="13"/>
        <v>5696</v>
      </c>
      <c r="Y362" s="23">
        <f t="shared" si="12"/>
        <v>9.6720000000000006</v>
      </c>
    </row>
    <row r="363" spans="24:25" x14ac:dyDescent="0.25">
      <c r="X363" s="21">
        <f t="shared" si="13"/>
        <v>5712</v>
      </c>
      <c r="Y363" s="23">
        <f t="shared" si="12"/>
        <v>9.6939999999999991</v>
      </c>
    </row>
    <row r="364" spans="24:25" x14ac:dyDescent="0.25">
      <c r="X364" s="21">
        <f t="shared" si="13"/>
        <v>5728</v>
      </c>
      <c r="Y364" s="23">
        <f t="shared" si="12"/>
        <v>9.7159999999999993</v>
      </c>
    </row>
    <row r="365" spans="24:25" x14ac:dyDescent="0.25">
      <c r="X365" s="21">
        <f t="shared" si="13"/>
        <v>5744</v>
      </c>
      <c r="Y365" s="23">
        <f t="shared" si="12"/>
        <v>9.7379999999999995</v>
      </c>
    </row>
    <row r="366" spans="24:25" x14ac:dyDescent="0.25">
      <c r="X366" s="21">
        <f t="shared" si="13"/>
        <v>5760</v>
      </c>
      <c r="Y366" s="23">
        <f t="shared" si="12"/>
        <v>9.76</v>
      </c>
    </row>
    <row r="367" spans="24:25" x14ac:dyDescent="0.25">
      <c r="X367" s="21">
        <f t="shared" si="13"/>
        <v>5776</v>
      </c>
      <c r="Y367" s="23">
        <f t="shared" si="12"/>
        <v>9.782</v>
      </c>
    </row>
    <row r="368" spans="24:25" x14ac:dyDescent="0.25">
      <c r="X368" s="21">
        <f t="shared" si="13"/>
        <v>5792</v>
      </c>
      <c r="Y368" s="23">
        <f t="shared" si="12"/>
        <v>9.8040000000000003</v>
      </c>
    </row>
    <row r="369" spans="24:25" x14ac:dyDescent="0.25">
      <c r="X369" s="21">
        <f t="shared" si="13"/>
        <v>5808</v>
      </c>
      <c r="Y369" s="23">
        <f t="shared" si="12"/>
        <v>9.8260000000000005</v>
      </c>
    </row>
    <row r="370" spans="24:25" x14ac:dyDescent="0.25">
      <c r="X370" s="21">
        <f t="shared" si="13"/>
        <v>5824</v>
      </c>
      <c r="Y370" s="23">
        <f t="shared" si="12"/>
        <v>9.847999999999999</v>
      </c>
    </row>
    <row r="371" spans="24:25" x14ac:dyDescent="0.25">
      <c r="X371" s="21">
        <f t="shared" si="13"/>
        <v>5840</v>
      </c>
      <c r="Y371" s="23">
        <f t="shared" si="12"/>
        <v>9.8699999999999992</v>
      </c>
    </row>
    <row r="372" spans="24:25" x14ac:dyDescent="0.25">
      <c r="X372" s="21">
        <f t="shared" si="13"/>
        <v>5856</v>
      </c>
      <c r="Y372" s="23">
        <f t="shared" si="12"/>
        <v>9.8919999999999995</v>
      </c>
    </row>
    <row r="373" spans="24:25" x14ac:dyDescent="0.25">
      <c r="X373" s="21">
        <f t="shared" si="13"/>
        <v>5872</v>
      </c>
      <c r="Y373" s="23">
        <f t="shared" si="12"/>
        <v>9.9139999999999997</v>
      </c>
    </row>
    <row r="374" spans="24:25" x14ac:dyDescent="0.25">
      <c r="X374" s="21">
        <f t="shared" si="13"/>
        <v>5888</v>
      </c>
      <c r="Y374" s="23">
        <f t="shared" si="12"/>
        <v>9.9359999999999999</v>
      </c>
    </row>
    <row r="375" spans="24:25" x14ac:dyDescent="0.25">
      <c r="X375" s="21">
        <f t="shared" si="13"/>
        <v>5904</v>
      </c>
      <c r="Y375" s="23">
        <f t="shared" si="12"/>
        <v>9.9580000000000002</v>
      </c>
    </row>
    <row r="376" spans="24:25" x14ac:dyDescent="0.25">
      <c r="X376" s="21">
        <f t="shared" si="13"/>
        <v>5920</v>
      </c>
      <c r="Y376" s="23">
        <f t="shared" si="12"/>
        <v>9.9799999999999986</v>
      </c>
    </row>
    <row r="377" spans="24:25" x14ac:dyDescent="0.25">
      <c r="X377" s="21">
        <f t="shared" si="13"/>
        <v>5936</v>
      </c>
      <c r="Y377" s="23">
        <f t="shared" si="12"/>
        <v>10.001999999999999</v>
      </c>
    </row>
    <row r="378" spans="24:25" x14ac:dyDescent="0.25">
      <c r="X378" s="21">
        <f t="shared" si="13"/>
        <v>5952</v>
      </c>
      <c r="Y378" s="23">
        <f t="shared" si="12"/>
        <v>10.023999999999999</v>
      </c>
    </row>
    <row r="379" spans="24:25" x14ac:dyDescent="0.25">
      <c r="X379" s="21">
        <f t="shared" si="13"/>
        <v>5968</v>
      </c>
      <c r="Y379" s="23">
        <f t="shared" si="12"/>
        <v>10.045999999999999</v>
      </c>
    </row>
    <row r="380" spans="24:25" x14ac:dyDescent="0.25">
      <c r="X380" s="21">
        <f t="shared" si="13"/>
        <v>5984</v>
      </c>
      <c r="Y380" s="23">
        <f t="shared" si="12"/>
        <v>10.068</v>
      </c>
    </row>
    <row r="381" spans="24:25" x14ac:dyDescent="0.25">
      <c r="X381" s="21">
        <f t="shared" si="13"/>
        <v>6000</v>
      </c>
      <c r="Y381" s="23">
        <f t="shared" si="12"/>
        <v>10.09</v>
      </c>
    </row>
    <row r="382" spans="24:25" x14ac:dyDescent="0.25">
      <c r="X382" s="21">
        <f t="shared" si="13"/>
        <v>6016</v>
      </c>
      <c r="Y382" s="23">
        <f t="shared" si="12"/>
        <v>10.112</v>
      </c>
    </row>
    <row r="383" spans="24:25" x14ac:dyDescent="0.25">
      <c r="X383" s="21">
        <f t="shared" si="13"/>
        <v>6032</v>
      </c>
      <c r="Y383" s="23">
        <f t="shared" si="12"/>
        <v>10.133999999999999</v>
      </c>
    </row>
    <row r="384" spans="24:25" x14ac:dyDescent="0.25">
      <c r="X384" s="21">
        <f t="shared" si="13"/>
        <v>6048</v>
      </c>
      <c r="Y384" s="23">
        <f t="shared" si="12"/>
        <v>10.155999999999999</v>
      </c>
    </row>
    <row r="385" spans="24:25" x14ac:dyDescent="0.25">
      <c r="X385" s="21">
        <f t="shared" si="13"/>
        <v>6064</v>
      </c>
      <c r="Y385" s="23">
        <f t="shared" si="12"/>
        <v>10.177999999999999</v>
      </c>
    </row>
    <row r="386" spans="24:25" x14ac:dyDescent="0.25">
      <c r="X386" s="21">
        <f t="shared" si="13"/>
        <v>6080</v>
      </c>
      <c r="Y386" s="23">
        <f t="shared" si="12"/>
        <v>10.199999999999999</v>
      </c>
    </row>
    <row r="387" spans="24:25" x14ac:dyDescent="0.25">
      <c r="X387" s="21">
        <f t="shared" si="13"/>
        <v>6096</v>
      </c>
      <c r="Y387" s="23">
        <f t="shared" si="12"/>
        <v>10.222</v>
      </c>
    </row>
    <row r="388" spans="24:25" x14ac:dyDescent="0.25">
      <c r="X388" s="21">
        <f t="shared" si="13"/>
        <v>6112</v>
      </c>
      <c r="Y388" s="23">
        <f t="shared" si="12"/>
        <v>10.244</v>
      </c>
    </row>
    <row r="389" spans="24:25" x14ac:dyDescent="0.25">
      <c r="X389" s="21">
        <f t="shared" si="13"/>
        <v>6128</v>
      </c>
      <c r="Y389" s="23">
        <f t="shared" si="12"/>
        <v>10.266</v>
      </c>
    </row>
    <row r="390" spans="24:25" x14ac:dyDescent="0.25">
      <c r="X390" s="21">
        <f t="shared" si="13"/>
        <v>6144</v>
      </c>
      <c r="Y390" s="23">
        <f t="shared" ref="Y390:Y453" si="14">IF($K$24&gt;0,IF(X390&lt;$K$21,$K$20*X390,IF(X390&lt;$K$24,($K$22*X390)+$K$23,($K$25*X390)+$K$26)),IF(X390&lt;$K$21,$K$20*X390,($K$22*X390)+$K$23))</f>
        <v>10.288</v>
      </c>
    </row>
    <row r="391" spans="24:25" x14ac:dyDescent="0.25">
      <c r="X391" s="21">
        <f t="shared" ref="X391:X454" si="15">X390+$AC$5</f>
        <v>6160</v>
      </c>
      <c r="Y391" s="23">
        <f t="shared" si="14"/>
        <v>10.309999999999999</v>
      </c>
    </row>
    <row r="392" spans="24:25" x14ac:dyDescent="0.25">
      <c r="X392" s="21">
        <f t="shared" si="15"/>
        <v>6176</v>
      </c>
      <c r="Y392" s="23">
        <f t="shared" si="14"/>
        <v>10.331999999999999</v>
      </c>
    </row>
    <row r="393" spans="24:25" x14ac:dyDescent="0.25">
      <c r="X393" s="21">
        <f t="shared" si="15"/>
        <v>6192</v>
      </c>
      <c r="Y393" s="23">
        <f t="shared" si="14"/>
        <v>10.353999999999999</v>
      </c>
    </row>
    <row r="394" spans="24:25" x14ac:dyDescent="0.25">
      <c r="X394" s="21">
        <f t="shared" si="15"/>
        <v>6208</v>
      </c>
      <c r="Y394" s="23">
        <f t="shared" si="14"/>
        <v>10.375999999999999</v>
      </c>
    </row>
    <row r="395" spans="24:25" x14ac:dyDescent="0.25">
      <c r="X395" s="21">
        <f t="shared" si="15"/>
        <v>6224</v>
      </c>
      <c r="Y395" s="23">
        <f t="shared" si="14"/>
        <v>10.398</v>
      </c>
    </row>
    <row r="396" spans="24:25" x14ac:dyDescent="0.25">
      <c r="X396" s="21">
        <f t="shared" si="15"/>
        <v>6240</v>
      </c>
      <c r="Y396" s="23">
        <f t="shared" si="14"/>
        <v>10.42</v>
      </c>
    </row>
    <row r="397" spans="24:25" x14ac:dyDescent="0.25">
      <c r="X397" s="21">
        <f t="shared" si="15"/>
        <v>6256</v>
      </c>
      <c r="Y397" s="23">
        <f t="shared" si="14"/>
        <v>10.442</v>
      </c>
    </row>
    <row r="398" spans="24:25" x14ac:dyDescent="0.25">
      <c r="X398" s="21">
        <f t="shared" si="15"/>
        <v>6272</v>
      </c>
      <c r="Y398" s="23">
        <f t="shared" si="14"/>
        <v>10.463999999999999</v>
      </c>
    </row>
    <row r="399" spans="24:25" x14ac:dyDescent="0.25">
      <c r="X399" s="21">
        <f t="shared" si="15"/>
        <v>6288</v>
      </c>
      <c r="Y399" s="23">
        <f t="shared" si="14"/>
        <v>10.485999999999999</v>
      </c>
    </row>
    <row r="400" spans="24:25" x14ac:dyDescent="0.25">
      <c r="X400" s="21">
        <f t="shared" si="15"/>
        <v>6304</v>
      </c>
      <c r="Y400" s="23">
        <f t="shared" si="14"/>
        <v>10.507999999999999</v>
      </c>
    </row>
    <row r="401" spans="24:25" x14ac:dyDescent="0.25">
      <c r="X401" s="21">
        <f t="shared" si="15"/>
        <v>6320</v>
      </c>
      <c r="Y401" s="23">
        <f t="shared" si="14"/>
        <v>10.53</v>
      </c>
    </row>
    <row r="402" spans="24:25" x14ac:dyDescent="0.25">
      <c r="X402" s="21">
        <f t="shared" si="15"/>
        <v>6336</v>
      </c>
      <c r="Y402" s="23">
        <f t="shared" si="14"/>
        <v>10.552</v>
      </c>
    </row>
    <row r="403" spans="24:25" x14ac:dyDescent="0.25">
      <c r="X403" s="21">
        <f t="shared" si="15"/>
        <v>6352</v>
      </c>
      <c r="Y403" s="23">
        <f t="shared" si="14"/>
        <v>10.574</v>
      </c>
    </row>
    <row r="404" spans="24:25" x14ac:dyDescent="0.25">
      <c r="X404" s="21">
        <f t="shared" si="15"/>
        <v>6368</v>
      </c>
      <c r="Y404" s="23">
        <f t="shared" si="14"/>
        <v>10.596</v>
      </c>
    </row>
    <row r="405" spans="24:25" x14ac:dyDescent="0.25">
      <c r="X405" s="21">
        <f t="shared" si="15"/>
        <v>6384</v>
      </c>
      <c r="Y405" s="23">
        <f t="shared" si="14"/>
        <v>10.617999999999999</v>
      </c>
    </row>
    <row r="406" spans="24:25" x14ac:dyDescent="0.25">
      <c r="X406" s="21">
        <f t="shared" si="15"/>
        <v>6400</v>
      </c>
      <c r="Y406" s="23">
        <f t="shared" si="14"/>
        <v>10.639999999999999</v>
      </c>
    </row>
    <row r="407" spans="24:25" x14ac:dyDescent="0.25">
      <c r="X407" s="21">
        <f t="shared" si="15"/>
        <v>6416</v>
      </c>
      <c r="Y407" s="23">
        <f t="shared" si="14"/>
        <v>10.661999999999999</v>
      </c>
    </row>
    <row r="408" spans="24:25" x14ac:dyDescent="0.25">
      <c r="X408" s="21">
        <f t="shared" si="15"/>
        <v>6432</v>
      </c>
      <c r="Y408" s="23">
        <f t="shared" si="14"/>
        <v>10.683999999999999</v>
      </c>
    </row>
    <row r="409" spans="24:25" x14ac:dyDescent="0.25">
      <c r="X409" s="21">
        <f t="shared" si="15"/>
        <v>6448</v>
      </c>
      <c r="Y409" s="23">
        <f t="shared" si="14"/>
        <v>10.706</v>
      </c>
    </row>
    <row r="410" spans="24:25" x14ac:dyDescent="0.25">
      <c r="X410" s="21">
        <f t="shared" si="15"/>
        <v>6464</v>
      </c>
      <c r="Y410" s="23">
        <f t="shared" si="14"/>
        <v>10.728</v>
      </c>
    </row>
    <row r="411" spans="24:25" x14ac:dyDescent="0.25">
      <c r="X411" s="21">
        <f t="shared" si="15"/>
        <v>6480</v>
      </c>
      <c r="Y411" s="23">
        <f t="shared" si="14"/>
        <v>10.75</v>
      </c>
    </row>
    <row r="412" spans="24:25" x14ac:dyDescent="0.25">
      <c r="X412" s="21">
        <f t="shared" si="15"/>
        <v>6496</v>
      </c>
      <c r="Y412" s="23">
        <f t="shared" si="14"/>
        <v>10.771999999999998</v>
      </c>
    </row>
    <row r="413" spans="24:25" x14ac:dyDescent="0.25">
      <c r="X413" s="21">
        <f t="shared" si="15"/>
        <v>6512</v>
      </c>
      <c r="Y413" s="23">
        <f t="shared" si="14"/>
        <v>10.793999999999999</v>
      </c>
    </row>
    <row r="414" spans="24:25" x14ac:dyDescent="0.25">
      <c r="X414" s="21">
        <f t="shared" si="15"/>
        <v>6528</v>
      </c>
      <c r="Y414" s="23">
        <f t="shared" si="14"/>
        <v>10.815999999999999</v>
      </c>
    </row>
    <row r="415" spans="24:25" x14ac:dyDescent="0.25">
      <c r="X415" s="21">
        <f t="shared" si="15"/>
        <v>6544</v>
      </c>
      <c r="Y415" s="23">
        <f t="shared" si="14"/>
        <v>10.837999999999999</v>
      </c>
    </row>
    <row r="416" spans="24:25" x14ac:dyDescent="0.25">
      <c r="X416" s="21">
        <f t="shared" si="15"/>
        <v>6560</v>
      </c>
      <c r="Y416" s="23">
        <f t="shared" si="14"/>
        <v>10.86</v>
      </c>
    </row>
    <row r="417" spans="24:25" x14ac:dyDescent="0.25">
      <c r="X417" s="21">
        <f t="shared" si="15"/>
        <v>6576</v>
      </c>
      <c r="Y417" s="23">
        <f t="shared" si="14"/>
        <v>10.882</v>
      </c>
    </row>
    <row r="418" spans="24:25" x14ac:dyDescent="0.25">
      <c r="X418" s="21">
        <f t="shared" si="15"/>
        <v>6592</v>
      </c>
      <c r="Y418" s="23">
        <f t="shared" si="14"/>
        <v>10.904</v>
      </c>
    </row>
    <row r="419" spans="24:25" x14ac:dyDescent="0.25">
      <c r="X419" s="21">
        <f t="shared" si="15"/>
        <v>6608</v>
      </c>
      <c r="Y419" s="23">
        <f t="shared" si="14"/>
        <v>10.926</v>
      </c>
    </row>
    <row r="420" spans="24:25" x14ac:dyDescent="0.25">
      <c r="X420" s="21">
        <f t="shared" si="15"/>
        <v>6624</v>
      </c>
      <c r="Y420" s="23">
        <f t="shared" si="14"/>
        <v>10.947999999999999</v>
      </c>
    </row>
    <row r="421" spans="24:25" x14ac:dyDescent="0.25">
      <c r="X421" s="21">
        <f t="shared" si="15"/>
        <v>6640</v>
      </c>
      <c r="Y421" s="23">
        <f t="shared" si="14"/>
        <v>10.969999999999999</v>
      </c>
    </row>
    <row r="422" spans="24:25" x14ac:dyDescent="0.25">
      <c r="X422" s="21">
        <f t="shared" si="15"/>
        <v>6656</v>
      </c>
      <c r="Y422" s="23">
        <f t="shared" si="14"/>
        <v>10.991999999999999</v>
      </c>
    </row>
    <row r="423" spans="24:25" x14ac:dyDescent="0.25">
      <c r="X423" s="21">
        <f t="shared" si="15"/>
        <v>6672</v>
      </c>
      <c r="Y423" s="23">
        <f t="shared" si="14"/>
        <v>11.013999999999999</v>
      </c>
    </row>
    <row r="424" spans="24:25" x14ac:dyDescent="0.25">
      <c r="X424" s="21">
        <f t="shared" si="15"/>
        <v>6688</v>
      </c>
      <c r="Y424" s="23">
        <f t="shared" si="14"/>
        <v>11.036</v>
      </c>
    </row>
    <row r="425" spans="24:25" x14ac:dyDescent="0.25">
      <c r="X425" s="21">
        <f t="shared" si="15"/>
        <v>6704</v>
      </c>
      <c r="Y425" s="23">
        <f t="shared" si="14"/>
        <v>11.058</v>
      </c>
    </row>
    <row r="426" spans="24:25" x14ac:dyDescent="0.25">
      <c r="X426" s="21">
        <f t="shared" si="15"/>
        <v>6720</v>
      </c>
      <c r="Y426" s="23">
        <f t="shared" si="14"/>
        <v>11.08</v>
      </c>
    </row>
    <row r="427" spans="24:25" x14ac:dyDescent="0.25">
      <c r="X427" s="21">
        <f t="shared" si="15"/>
        <v>6736</v>
      </c>
      <c r="Y427" s="23">
        <f t="shared" si="14"/>
        <v>11.101999999999999</v>
      </c>
    </row>
    <row r="428" spans="24:25" x14ac:dyDescent="0.25">
      <c r="X428" s="21">
        <f t="shared" si="15"/>
        <v>6752</v>
      </c>
      <c r="Y428" s="23">
        <f t="shared" si="14"/>
        <v>11.123999999999999</v>
      </c>
    </row>
    <row r="429" spans="24:25" x14ac:dyDescent="0.25">
      <c r="X429" s="21">
        <f t="shared" si="15"/>
        <v>6768</v>
      </c>
      <c r="Y429" s="23">
        <f t="shared" si="14"/>
        <v>11.145999999999999</v>
      </c>
    </row>
    <row r="430" spans="24:25" x14ac:dyDescent="0.25">
      <c r="X430" s="21">
        <f t="shared" si="15"/>
        <v>6784</v>
      </c>
      <c r="Y430" s="23">
        <f t="shared" si="14"/>
        <v>11.167999999999999</v>
      </c>
    </row>
    <row r="431" spans="24:25" x14ac:dyDescent="0.25">
      <c r="X431" s="21">
        <f t="shared" si="15"/>
        <v>6800</v>
      </c>
      <c r="Y431" s="23">
        <f t="shared" si="14"/>
        <v>11.19</v>
      </c>
    </row>
    <row r="432" spans="24:25" x14ac:dyDescent="0.25">
      <c r="X432" s="21">
        <f t="shared" si="15"/>
        <v>6816</v>
      </c>
      <c r="Y432" s="23">
        <f t="shared" si="14"/>
        <v>11.212</v>
      </c>
    </row>
    <row r="433" spans="24:25" x14ac:dyDescent="0.25">
      <c r="X433" s="21">
        <f t="shared" si="15"/>
        <v>6832</v>
      </c>
      <c r="Y433" s="23">
        <f t="shared" si="14"/>
        <v>11.234</v>
      </c>
    </row>
    <row r="434" spans="24:25" x14ac:dyDescent="0.25">
      <c r="X434" s="21">
        <f t="shared" si="15"/>
        <v>6848</v>
      </c>
      <c r="Y434" s="23">
        <f t="shared" si="14"/>
        <v>11.255999999999998</v>
      </c>
    </row>
    <row r="435" spans="24:25" x14ac:dyDescent="0.25">
      <c r="X435" s="21">
        <f t="shared" si="15"/>
        <v>6864</v>
      </c>
      <c r="Y435" s="23">
        <f t="shared" si="14"/>
        <v>11.277999999999999</v>
      </c>
    </row>
    <row r="436" spans="24:25" x14ac:dyDescent="0.25">
      <c r="X436" s="21">
        <f t="shared" si="15"/>
        <v>6880</v>
      </c>
      <c r="Y436" s="23">
        <f t="shared" si="14"/>
        <v>11.299999999999999</v>
      </c>
    </row>
    <row r="437" spans="24:25" x14ac:dyDescent="0.25">
      <c r="X437" s="21">
        <f t="shared" si="15"/>
        <v>6896</v>
      </c>
      <c r="Y437" s="23">
        <f t="shared" si="14"/>
        <v>11.321999999999999</v>
      </c>
    </row>
    <row r="438" spans="24:25" x14ac:dyDescent="0.25">
      <c r="X438" s="21">
        <f t="shared" si="15"/>
        <v>6912</v>
      </c>
      <c r="Y438" s="23">
        <f t="shared" si="14"/>
        <v>11.343999999999999</v>
      </c>
    </row>
    <row r="439" spans="24:25" x14ac:dyDescent="0.25">
      <c r="X439" s="21">
        <f t="shared" si="15"/>
        <v>6928</v>
      </c>
      <c r="Y439" s="23">
        <f t="shared" si="14"/>
        <v>11.366</v>
      </c>
    </row>
    <row r="440" spans="24:25" x14ac:dyDescent="0.25">
      <c r="X440" s="21">
        <f t="shared" si="15"/>
        <v>6944</v>
      </c>
      <c r="Y440" s="23">
        <f t="shared" si="14"/>
        <v>11.388</v>
      </c>
    </row>
    <row r="441" spans="24:25" x14ac:dyDescent="0.25">
      <c r="X441" s="21">
        <f t="shared" si="15"/>
        <v>6960</v>
      </c>
      <c r="Y441" s="23">
        <f t="shared" si="14"/>
        <v>11.41</v>
      </c>
    </row>
    <row r="442" spans="24:25" x14ac:dyDescent="0.25">
      <c r="X442" s="21">
        <f t="shared" si="15"/>
        <v>6976</v>
      </c>
      <c r="Y442" s="23">
        <f t="shared" si="14"/>
        <v>11.431999999999999</v>
      </c>
    </row>
    <row r="443" spans="24:25" x14ac:dyDescent="0.25">
      <c r="X443" s="21">
        <f t="shared" si="15"/>
        <v>6992</v>
      </c>
      <c r="Y443" s="23">
        <f t="shared" si="14"/>
        <v>11.453999999999999</v>
      </c>
    </row>
    <row r="444" spans="24:25" x14ac:dyDescent="0.25">
      <c r="X444" s="21">
        <f t="shared" si="15"/>
        <v>7008</v>
      </c>
      <c r="Y444" s="23">
        <f t="shared" si="14"/>
        <v>11.475999999999999</v>
      </c>
    </row>
    <row r="445" spans="24:25" x14ac:dyDescent="0.25">
      <c r="X445" s="21">
        <f t="shared" si="15"/>
        <v>7024</v>
      </c>
      <c r="Y445" s="23">
        <f t="shared" si="14"/>
        <v>11.497999999999999</v>
      </c>
    </row>
    <row r="446" spans="24:25" x14ac:dyDescent="0.25">
      <c r="X446" s="21">
        <f t="shared" si="15"/>
        <v>7040</v>
      </c>
      <c r="Y446" s="23">
        <f t="shared" si="14"/>
        <v>11.52</v>
      </c>
    </row>
    <row r="447" spans="24:25" x14ac:dyDescent="0.25">
      <c r="X447" s="21">
        <f t="shared" si="15"/>
        <v>7056</v>
      </c>
      <c r="Y447" s="23">
        <f t="shared" si="14"/>
        <v>11.542</v>
      </c>
    </row>
    <row r="448" spans="24:25" x14ac:dyDescent="0.25">
      <c r="X448" s="21">
        <f t="shared" si="15"/>
        <v>7072</v>
      </c>
      <c r="Y448" s="23">
        <f t="shared" si="14"/>
        <v>11.564</v>
      </c>
    </row>
    <row r="449" spans="24:25" x14ac:dyDescent="0.25">
      <c r="X449" s="21">
        <f t="shared" si="15"/>
        <v>7088</v>
      </c>
      <c r="Y449" s="23">
        <f t="shared" si="14"/>
        <v>11.585999999999999</v>
      </c>
    </row>
    <row r="450" spans="24:25" x14ac:dyDescent="0.25">
      <c r="X450" s="21">
        <f t="shared" si="15"/>
        <v>7104</v>
      </c>
      <c r="Y450" s="23">
        <f t="shared" si="14"/>
        <v>11.607999999999999</v>
      </c>
    </row>
    <row r="451" spans="24:25" x14ac:dyDescent="0.25">
      <c r="X451" s="21">
        <f t="shared" si="15"/>
        <v>7120</v>
      </c>
      <c r="Y451" s="23">
        <f t="shared" si="14"/>
        <v>11.629999999999999</v>
      </c>
    </row>
    <row r="452" spans="24:25" x14ac:dyDescent="0.25">
      <c r="X452" s="21">
        <f t="shared" si="15"/>
        <v>7136</v>
      </c>
      <c r="Y452" s="23">
        <f t="shared" si="14"/>
        <v>11.651999999999999</v>
      </c>
    </row>
    <row r="453" spans="24:25" x14ac:dyDescent="0.25">
      <c r="X453" s="21">
        <f t="shared" si="15"/>
        <v>7152</v>
      </c>
      <c r="Y453" s="23">
        <f t="shared" si="14"/>
        <v>11.673999999999999</v>
      </c>
    </row>
    <row r="454" spans="24:25" x14ac:dyDescent="0.25">
      <c r="X454" s="21">
        <f t="shared" si="15"/>
        <v>7168</v>
      </c>
      <c r="Y454" s="23">
        <f t="shared" ref="Y454:Y506" si="16">IF($K$24&gt;0,IF(X454&lt;$K$21,$K$20*X454,IF(X454&lt;$K$24,($K$22*X454)+$K$23,($K$25*X454)+$K$26)),IF(X454&lt;$K$21,$K$20*X454,($K$22*X454)+$K$23))</f>
        <v>11.696</v>
      </c>
    </row>
    <row r="455" spans="24:25" x14ac:dyDescent="0.25">
      <c r="X455" s="21">
        <f t="shared" ref="X455:X506" si="17">X454+$AC$5</f>
        <v>7184</v>
      </c>
      <c r="Y455" s="23">
        <f t="shared" si="16"/>
        <v>11.718</v>
      </c>
    </row>
    <row r="456" spans="24:25" x14ac:dyDescent="0.25">
      <c r="X456" s="21">
        <f t="shared" si="17"/>
        <v>7200</v>
      </c>
      <c r="Y456" s="23">
        <f t="shared" si="16"/>
        <v>11.739999999999998</v>
      </c>
    </row>
    <row r="457" spans="24:25" x14ac:dyDescent="0.25">
      <c r="X457" s="21">
        <f t="shared" si="17"/>
        <v>7216</v>
      </c>
      <c r="Y457" s="23">
        <f t="shared" si="16"/>
        <v>11.761999999999999</v>
      </c>
    </row>
    <row r="458" spans="24:25" x14ac:dyDescent="0.25">
      <c r="X458" s="21">
        <f t="shared" si="17"/>
        <v>7232</v>
      </c>
      <c r="Y458" s="23">
        <f t="shared" si="16"/>
        <v>11.783999999999999</v>
      </c>
    </row>
    <row r="459" spans="24:25" x14ac:dyDescent="0.25">
      <c r="X459" s="21">
        <f t="shared" si="17"/>
        <v>7248</v>
      </c>
      <c r="Y459" s="23">
        <f t="shared" si="16"/>
        <v>11.805999999999999</v>
      </c>
    </row>
    <row r="460" spans="24:25" x14ac:dyDescent="0.25">
      <c r="X460" s="21">
        <f t="shared" si="17"/>
        <v>7264</v>
      </c>
      <c r="Y460" s="23">
        <f t="shared" si="16"/>
        <v>11.827999999999999</v>
      </c>
    </row>
    <row r="461" spans="24:25" x14ac:dyDescent="0.25">
      <c r="X461" s="21">
        <f t="shared" si="17"/>
        <v>7280</v>
      </c>
      <c r="Y461" s="23">
        <f t="shared" si="16"/>
        <v>11.85</v>
      </c>
    </row>
    <row r="462" spans="24:25" x14ac:dyDescent="0.25">
      <c r="X462" s="21">
        <f t="shared" si="17"/>
        <v>7296</v>
      </c>
      <c r="Y462" s="23">
        <f t="shared" si="16"/>
        <v>11.872</v>
      </c>
    </row>
    <row r="463" spans="24:25" x14ac:dyDescent="0.25">
      <c r="X463" s="21">
        <f t="shared" si="17"/>
        <v>7312</v>
      </c>
      <c r="Y463" s="23">
        <f t="shared" si="16"/>
        <v>11.894</v>
      </c>
    </row>
    <row r="464" spans="24:25" x14ac:dyDescent="0.25">
      <c r="X464" s="21">
        <f t="shared" si="17"/>
        <v>7328</v>
      </c>
      <c r="Y464" s="23">
        <f t="shared" si="16"/>
        <v>11.915999999999999</v>
      </c>
    </row>
    <row r="465" spans="24:25" x14ac:dyDescent="0.25">
      <c r="X465" s="21">
        <f t="shared" si="17"/>
        <v>7344</v>
      </c>
      <c r="Y465" s="23">
        <f t="shared" si="16"/>
        <v>11.937999999999999</v>
      </c>
    </row>
    <row r="466" spans="24:25" x14ac:dyDescent="0.25">
      <c r="X466" s="21">
        <f t="shared" si="17"/>
        <v>7360</v>
      </c>
      <c r="Y466" s="23">
        <f t="shared" si="16"/>
        <v>11.959999999999999</v>
      </c>
    </row>
    <row r="467" spans="24:25" x14ac:dyDescent="0.25">
      <c r="X467" s="21">
        <f t="shared" si="17"/>
        <v>7376</v>
      </c>
      <c r="Y467" s="23">
        <f t="shared" si="16"/>
        <v>11.981999999999999</v>
      </c>
    </row>
    <row r="468" spans="24:25" x14ac:dyDescent="0.25">
      <c r="X468" s="21">
        <f t="shared" si="17"/>
        <v>7392</v>
      </c>
      <c r="Y468" s="23">
        <f t="shared" si="16"/>
        <v>12.004</v>
      </c>
    </row>
    <row r="469" spans="24:25" x14ac:dyDescent="0.25">
      <c r="X469" s="21">
        <f t="shared" si="17"/>
        <v>7408</v>
      </c>
      <c r="Y469" s="23">
        <f t="shared" si="16"/>
        <v>12.026</v>
      </c>
    </row>
    <row r="470" spans="24:25" x14ac:dyDescent="0.25">
      <c r="X470" s="21">
        <f t="shared" si="17"/>
        <v>7424</v>
      </c>
      <c r="Y470" s="23">
        <f t="shared" si="16"/>
        <v>12.048</v>
      </c>
    </row>
    <row r="471" spans="24:25" x14ac:dyDescent="0.25">
      <c r="X471" s="21">
        <f t="shared" si="17"/>
        <v>7440</v>
      </c>
      <c r="Y471" s="23">
        <f t="shared" si="16"/>
        <v>12.069999999999999</v>
      </c>
    </row>
    <row r="472" spans="24:25" x14ac:dyDescent="0.25">
      <c r="X472" s="21">
        <f t="shared" si="17"/>
        <v>7456</v>
      </c>
      <c r="Y472" s="23">
        <f t="shared" si="16"/>
        <v>12.091999999999999</v>
      </c>
    </row>
    <row r="473" spans="24:25" x14ac:dyDescent="0.25">
      <c r="X473" s="21">
        <f t="shared" si="17"/>
        <v>7472</v>
      </c>
      <c r="Y473" s="23">
        <f t="shared" si="16"/>
        <v>12.113999999999999</v>
      </c>
    </row>
    <row r="474" spans="24:25" x14ac:dyDescent="0.25">
      <c r="X474" s="21">
        <f t="shared" si="17"/>
        <v>7488</v>
      </c>
      <c r="Y474" s="23">
        <f t="shared" si="16"/>
        <v>12.135999999999999</v>
      </c>
    </row>
    <row r="475" spans="24:25" x14ac:dyDescent="0.25">
      <c r="X475" s="21">
        <f t="shared" si="17"/>
        <v>7504</v>
      </c>
      <c r="Y475" s="23">
        <f t="shared" si="16"/>
        <v>12.157999999999999</v>
      </c>
    </row>
    <row r="476" spans="24:25" x14ac:dyDescent="0.25">
      <c r="X476" s="21">
        <f t="shared" si="17"/>
        <v>7520</v>
      </c>
      <c r="Y476" s="23">
        <f t="shared" si="16"/>
        <v>12.18</v>
      </c>
    </row>
    <row r="477" spans="24:25" x14ac:dyDescent="0.25">
      <c r="X477" s="21">
        <f t="shared" si="17"/>
        <v>7536</v>
      </c>
      <c r="Y477" s="23">
        <f t="shared" si="16"/>
        <v>12.202</v>
      </c>
    </row>
    <row r="478" spans="24:25" x14ac:dyDescent="0.25">
      <c r="X478" s="21">
        <f t="shared" si="17"/>
        <v>7552</v>
      </c>
      <c r="Y478" s="23">
        <f t="shared" si="16"/>
        <v>12.223999999999998</v>
      </c>
    </row>
    <row r="479" spans="24:25" x14ac:dyDescent="0.25">
      <c r="X479" s="21">
        <f t="shared" si="17"/>
        <v>7568</v>
      </c>
      <c r="Y479" s="23">
        <f t="shared" si="16"/>
        <v>12.245999999999999</v>
      </c>
    </row>
    <row r="480" spans="24:25" x14ac:dyDescent="0.25">
      <c r="X480" s="21">
        <f t="shared" si="17"/>
        <v>7584</v>
      </c>
      <c r="Y480" s="23">
        <f t="shared" si="16"/>
        <v>12.267999999999999</v>
      </c>
    </row>
    <row r="481" spans="24:25" x14ac:dyDescent="0.25">
      <c r="X481" s="21">
        <f t="shared" si="17"/>
        <v>7600</v>
      </c>
      <c r="Y481" s="23">
        <f t="shared" si="16"/>
        <v>12.29</v>
      </c>
    </row>
    <row r="482" spans="24:25" x14ac:dyDescent="0.25">
      <c r="X482" s="21">
        <f t="shared" si="17"/>
        <v>7616</v>
      </c>
      <c r="Y482" s="23">
        <f t="shared" si="16"/>
        <v>12.311999999999999</v>
      </c>
    </row>
    <row r="483" spans="24:25" x14ac:dyDescent="0.25">
      <c r="X483" s="21">
        <f t="shared" si="17"/>
        <v>7632</v>
      </c>
      <c r="Y483" s="23">
        <f t="shared" si="16"/>
        <v>12.334</v>
      </c>
    </row>
    <row r="484" spans="24:25" x14ac:dyDescent="0.25">
      <c r="X484" s="21">
        <f t="shared" si="17"/>
        <v>7648</v>
      </c>
      <c r="Y484" s="23">
        <f t="shared" si="16"/>
        <v>12.356</v>
      </c>
    </row>
    <row r="485" spans="24:25" x14ac:dyDescent="0.25">
      <c r="X485" s="21">
        <f t="shared" si="17"/>
        <v>7664</v>
      </c>
      <c r="Y485" s="23">
        <f t="shared" si="16"/>
        <v>12.378</v>
      </c>
    </row>
    <row r="486" spans="24:25" x14ac:dyDescent="0.25">
      <c r="X486" s="21">
        <f t="shared" si="17"/>
        <v>7680</v>
      </c>
      <c r="Y486" s="23">
        <f t="shared" si="16"/>
        <v>12.399999999999999</v>
      </c>
    </row>
    <row r="487" spans="24:25" x14ac:dyDescent="0.25">
      <c r="X487" s="21">
        <f t="shared" si="17"/>
        <v>7696</v>
      </c>
      <c r="Y487" s="23">
        <f t="shared" si="16"/>
        <v>12.421999999999999</v>
      </c>
    </row>
    <row r="488" spans="24:25" x14ac:dyDescent="0.25">
      <c r="X488" s="21">
        <f t="shared" si="17"/>
        <v>7712</v>
      </c>
      <c r="Y488" s="23">
        <f t="shared" si="16"/>
        <v>12.443999999999999</v>
      </c>
    </row>
    <row r="489" spans="24:25" x14ac:dyDescent="0.25">
      <c r="X489" s="21">
        <f t="shared" si="17"/>
        <v>7728</v>
      </c>
      <c r="Y489" s="23">
        <f t="shared" si="16"/>
        <v>12.465999999999999</v>
      </c>
    </row>
    <row r="490" spans="24:25" x14ac:dyDescent="0.25">
      <c r="X490" s="21">
        <f t="shared" si="17"/>
        <v>7744</v>
      </c>
      <c r="Y490" s="23">
        <f t="shared" si="16"/>
        <v>12.488</v>
      </c>
    </row>
    <row r="491" spans="24:25" x14ac:dyDescent="0.25">
      <c r="X491" s="21">
        <f t="shared" si="17"/>
        <v>7760</v>
      </c>
      <c r="Y491" s="23">
        <f t="shared" si="16"/>
        <v>12.51</v>
      </c>
    </row>
    <row r="492" spans="24:25" x14ac:dyDescent="0.25">
      <c r="X492" s="21">
        <f t="shared" si="17"/>
        <v>7776</v>
      </c>
      <c r="Y492" s="23">
        <f t="shared" si="16"/>
        <v>12.532</v>
      </c>
    </row>
    <row r="493" spans="24:25" x14ac:dyDescent="0.25">
      <c r="X493" s="21">
        <f t="shared" si="17"/>
        <v>7792</v>
      </c>
      <c r="Y493" s="23">
        <f t="shared" si="16"/>
        <v>12.553999999999998</v>
      </c>
    </row>
    <row r="494" spans="24:25" x14ac:dyDescent="0.25">
      <c r="X494" s="21">
        <f t="shared" si="17"/>
        <v>7808</v>
      </c>
      <c r="Y494" s="23">
        <f t="shared" si="16"/>
        <v>12.575999999999999</v>
      </c>
    </row>
    <row r="495" spans="24:25" x14ac:dyDescent="0.25">
      <c r="X495" s="21">
        <f t="shared" si="17"/>
        <v>7824</v>
      </c>
      <c r="Y495" s="23">
        <f t="shared" si="16"/>
        <v>12.597999999999999</v>
      </c>
    </row>
    <row r="496" spans="24:25" x14ac:dyDescent="0.25">
      <c r="X496" s="21">
        <f t="shared" si="17"/>
        <v>7840</v>
      </c>
      <c r="Y496" s="23">
        <f t="shared" si="16"/>
        <v>12.62</v>
      </c>
    </row>
    <row r="497" spans="24:25" x14ac:dyDescent="0.25">
      <c r="X497" s="21">
        <f t="shared" si="17"/>
        <v>7856</v>
      </c>
      <c r="Y497" s="23">
        <f t="shared" si="16"/>
        <v>12.641999999999999</v>
      </c>
    </row>
    <row r="498" spans="24:25" x14ac:dyDescent="0.25">
      <c r="X498" s="21">
        <f t="shared" si="17"/>
        <v>7872</v>
      </c>
      <c r="Y498" s="23">
        <f t="shared" si="16"/>
        <v>12.664</v>
      </c>
    </row>
    <row r="499" spans="24:25" x14ac:dyDescent="0.25">
      <c r="X499" s="21">
        <f t="shared" si="17"/>
        <v>7888</v>
      </c>
      <c r="Y499" s="23">
        <f t="shared" si="16"/>
        <v>12.686</v>
      </c>
    </row>
    <row r="500" spans="24:25" x14ac:dyDescent="0.25">
      <c r="X500" s="21">
        <f t="shared" si="17"/>
        <v>7904</v>
      </c>
      <c r="Y500" s="23">
        <f t="shared" si="16"/>
        <v>12.707999999999998</v>
      </c>
    </row>
    <row r="501" spans="24:25" x14ac:dyDescent="0.25">
      <c r="X501" s="21">
        <f t="shared" si="17"/>
        <v>7920</v>
      </c>
      <c r="Y501" s="23">
        <f t="shared" si="16"/>
        <v>12.729999999999999</v>
      </c>
    </row>
    <row r="502" spans="24:25" x14ac:dyDescent="0.25">
      <c r="X502" s="21">
        <f t="shared" si="17"/>
        <v>7936</v>
      </c>
      <c r="Y502" s="23">
        <f t="shared" si="16"/>
        <v>12.751999999999999</v>
      </c>
    </row>
    <row r="503" spans="24:25" x14ac:dyDescent="0.25">
      <c r="X503" s="21">
        <f t="shared" si="17"/>
        <v>7952</v>
      </c>
      <c r="Y503" s="23">
        <f t="shared" si="16"/>
        <v>12.773999999999999</v>
      </c>
    </row>
    <row r="504" spans="24:25" x14ac:dyDescent="0.25">
      <c r="X504" s="21">
        <f t="shared" si="17"/>
        <v>7968</v>
      </c>
      <c r="Y504" s="23">
        <f t="shared" si="16"/>
        <v>12.795999999999999</v>
      </c>
    </row>
    <row r="505" spans="24:25" x14ac:dyDescent="0.25">
      <c r="X505" s="21">
        <f t="shared" si="17"/>
        <v>7984</v>
      </c>
      <c r="Y505" s="23">
        <f t="shared" si="16"/>
        <v>12.818</v>
      </c>
    </row>
    <row r="506" spans="24:25" ht="16.5" thickBot="1" x14ac:dyDescent="0.3">
      <c r="X506" s="22">
        <f t="shared" si="17"/>
        <v>8000</v>
      </c>
      <c r="Y506" s="23">
        <f t="shared" si="16"/>
        <v>12.84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1400-000000000000}"/>
  </hyperlinks>
  <pageMargins left="0.7" right="0.7" top="0.75" bottom="0.75" header="0.3" footer="0.3"/>
  <pageSetup scale="57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-0.249977111117893"/>
    <pageSetUpPr fitToPage="1"/>
  </sheetPr>
  <dimension ref="A1:AC506"/>
  <sheetViews>
    <sheetView zoomScale="80" zoomScaleNormal="80" workbookViewId="0">
      <selection activeCell="J7" sqref="J7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51</v>
      </c>
      <c r="K2" s="160" t="str">
        <f>VLOOKUP(J2,'Calcul financement'!B5:F100,2,FALSE)</f>
        <v>Techniques de génie mécanique</v>
      </c>
      <c r="L2" s="160"/>
      <c r="M2" s="160"/>
      <c r="N2" s="161"/>
    </row>
    <row r="4" spans="9:29" ht="16.5" thickBot="1" x14ac:dyDescent="0.3">
      <c r="J4" s="16">
        <f>MAX(IF(K24=0,IF(K21=0,1000,K21*4),K24*2),K9:K15)</f>
        <v>2564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5.6113559999999998</v>
      </c>
      <c r="K5" s="164" t="str">
        <f>CONCATENATE("ÉTC seront financés par les ",J4," PES ","du programme ",LEFT(J2,6))</f>
        <v>ÉTC seront financés par les 2564 PES du programme 241.A0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6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6</v>
      </c>
      <c r="Y7" s="23">
        <f t="shared" si="0"/>
        <v>9.2700000000000005E-3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12</v>
      </c>
      <c r="Y8" s="23">
        <f t="shared" si="0"/>
        <v>1.8540000000000001E-2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2564</v>
      </c>
      <c r="L9" s="53">
        <f>IF(K9&gt;0,IF($K$24&gt;0,IF(K9&lt;$K$21,$K$20*K9,IF(K9&lt;$K$24,($K$22*K9)+$K$23,($K$25*K9)+$K$26)),IF(K9&lt;$K$21,$K$20*K9,($K$22*K9)+$K$23)),"")</f>
        <v>5.6113559999999998</v>
      </c>
      <c r="M9" s="54">
        <f>IF(K9&gt;0,L9/K9*1000,"")</f>
        <v>2.1885163806552264</v>
      </c>
      <c r="X9" s="21">
        <f t="shared" si="1"/>
        <v>18</v>
      </c>
      <c r="Y9" s="23">
        <f t="shared" si="0"/>
        <v>2.7809999999999998E-2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2560</v>
      </c>
      <c r="L10" s="53">
        <f t="shared" ref="L10:L15" si="2">IF(K10&gt;0,IF($K$24&gt;0,IF(K10&lt;$K$21,$K$20*K10,IF(K10&lt;$K$24,($K$22*K10)+$K$23,($K$25*K10)+$K$26)),IF(K10&lt;$K$21,$K$20*K10,($K$22*K10)+$K$23)),"")</f>
        <v>5.6042399999999999</v>
      </c>
      <c r="M10" s="54">
        <f t="shared" ref="M10:M15" si="3">IF(K10&gt;0,L10/K10*1000,"")</f>
        <v>2.1891562499999999</v>
      </c>
      <c r="X10" s="21">
        <f t="shared" si="1"/>
        <v>24</v>
      </c>
      <c r="Y10" s="23">
        <f t="shared" si="0"/>
        <v>3.7080000000000002E-2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2444</v>
      </c>
      <c r="L11" s="53">
        <f t="shared" si="2"/>
        <v>5.3978760000000001</v>
      </c>
      <c r="M11" s="54">
        <f t="shared" si="3"/>
        <v>2.2086235679214403</v>
      </c>
      <c r="X11" s="21">
        <f t="shared" si="1"/>
        <v>30</v>
      </c>
      <c r="Y11" s="23">
        <f t="shared" si="0"/>
        <v>4.6349999999999995E-2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2283</v>
      </c>
      <c r="L12" s="53">
        <f t="shared" si="2"/>
        <v>5.1114569999999997</v>
      </c>
      <c r="M12" s="54">
        <f t="shared" si="3"/>
        <v>2.238921156373193</v>
      </c>
      <c r="X12" s="21">
        <f t="shared" si="1"/>
        <v>36</v>
      </c>
      <c r="Y12" s="23">
        <f t="shared" si="0"/>
        <v>5.5619999999999996E-2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42</v>
      </c>
      <c r="Y13" s="23">
        <f t="shared" si="0"/>
        <v>6.4890000000000003E-2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48</v>
      </c>
      <c r="Y14" s="23">
        <f t="shared" si="0"/>
        <v>7.4160000000000004E-2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54</v>
      </c>
      <c r="Y15" s="23">
        <f t="shared" si="0"/>
        <v>8.342999999999999E-2</v>
      </c>
    </row>
    <row r="16" spans="9:29" x14ac:dyDescent="0.25">
      <c r="K16" s="10"/>
      <c r="L16" s="10"/>
      <c r="X16" s="21">
        <f t="shared" si="1"/>
        <v>60</v>
      </c>
      <c r="Y16" s="23">
        <f t="shared" si="0"/>
        <v>9.2699999999999991E-2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66</v>
      </c>
      <c r="Y17" s="23">
        <f t="shared" si="0"/>
        <v>0.10196999999999999</v>
      </c>
    </row>
    <row r="18" spans="1:25" x14ac:dyDescent="0.25">
      <c r="X18" s="21">
        <f t="shared" si="1"/>
        <v>72</v>
      </c>
      <c r="Y18" s="23">
        <f t="shared" si="0"/>
        <v>0.11123999999999999</v>
      </c>
    </row>
    <row r="19" spans="1:25" x14ac:dyDescent="0.25">
      <c r="X19" s="21">
        <f t="shared" si="1"/>
        <v>78</v>
      </c>
      <c r="Y19" s="23">
        <f t="shared" si="0"/>
        <v>0.12050999999999999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84</v>
      </c>
      <c r="Y20" s="23">
        <f t="shared" si="0"/>
        <v>0.12978000000000001</v>
      </c>
    </row>
    <row r="21" spans="1:25" x14ac:dyDescent="0.25">
      <c r="J21" s="2" t="s">
        <v>123</v>
      </c>
      <c r="K21" s="18">
        <f>VLOOKUP($J$2,Tableau_fin[],8,FALSE)</f>
        <v>470</v>
      </c>
      <c r="X21" s="21">
        <f t="shared" si="1"/>
        <v>90</v>
      </c>
      <c r="Y21" s="23">
        <f t="shared" si="0"/>
        <v>0.13905000000000001</v>
      </c>
    </row>
    <row r="22" spans="1:25" x14ac:dyDescent="0.25">
      <c r="J22" s="26" t="s">
        <v>119</v>
      </c>
      <c r="K22" s="18">
        <f>VLOOKUP($J$2,Tableau_fin[],9,FALSE)</f>
        <v>1.779E-3</v>
      </c>
      <c r="X22" s="21">
        <f t="shared" si="1"/>
        <v>96</v>
      </c>
      <c r="Y22" s="23">
        <f t="shared" si="0"/>
        <v>0.14832000000000001</v>
      </c>
    </row>
    <row r="23" spans="1:25" x14ac:dyDescent="0.25">
      <c r="J23" s="26" t="s">
        <v>120</v>
      </c>
      <c r="K23" s="18">
        <f>VLOOKUP($J$2,Tableau_fin[],10,FALSE)</f>
        <v>1.05</v>
      </c>
      <c r="X23" s="21">
        <f t="shared" si="1"/>
        <v>102</v>
      </c>
      <c r="Y23" s="23">
        <f t="shared" si="0"/>
        <v>0.15758999999999998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108</v>
      </c>
      <c r="Y24" s="23">
        <f t="shared" si="0"/>
        <v>0.16685999999999998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114</v>
      </c>
      <c r="Y25" s="23">
        <f t="shared" si="0"/>
        <v>0.17612999999999998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120</v>
      </c>
      <c r="Y26" s="23">
        <f t="shared" si="0"/>
        <v>0.18539999999999998</v>
      </c>
    </row>
    <row r="27" spans="1:25" x14ac:dyDescent="0.25">
      <c r="X27" s="21">
        <f t="shared" si="1"/>
        <v>126</v>
      </c>
      <c r="Y27" s="23">
        <f t="shared" si="0"/>
        <v>0.19466999999999998</v>
      </c>
    </row>
    <row r="28" spans="1:25" x14ac:dyDescent="0.25">
      <c r="X28" s="21">
        <f t="shared" si="1"/>
        <v>132</v>
      </c>
      <c r="Y28" s="23">
        <f t="shared" si="0"/>
        <v>0.20393999999999998</v>
      </c>
    </row>
    <row r="29" spans="1:25" x14ac:dyDescent="0.25">
      <c r="X29" s="21">
        <f t="shared" si="1"/>
        <v>138</v>
      </c>
      <c r="Y29" s="23">
        <f t="shared" si="0"/>
        <v>0.21320999999999998</v>
      </c>
    </row>
    <row r="30" spans="1:25" x14ac:dyDescent="0.25">
      <c r="X30" s="21">
        <f t="shared" si="1"/>
        <v>144</v>
      </c>
      <c r="Y30" s="23">
        <f t="shared" si="0"/>
        <v>0.22247999999999998</v>
      </c>
    </row>
    <row r="31" spans="1:25" x14ac:dyDescent="0.25">
      <c r="A31" s="29"/>
      <c r="B31" s="10"/>
      <c r="C31" s="10"/>
      <c r="X31" s="21">
        <f t="shared" si="1"/>
        <v>150</v>
      </c>
      <c r="Y31" s="23">
        <f t="shared" si="0"/>
        <v>0.23174999999999998</v>
      </c>
    </row>
    <row r="32" spans="1:25" x14ac:dyDescent="0.25">
      <c r="B32" s="10"/>
      <c r="C32" s="10"/>
      <c r="X32" s="21">
        <f t="shared" si="1"/>
        <v>156</v>
      </c>
      <c r="Y32" s="23">
        <f t="shared" si="0"/>
        <v>0.24101999999999998</v>
      </c>
    </row>
    <row r="33" spans="2:25" x14ac:dyDescent="0.25">
      <c r="B33" s="10"/>
      <c r="C33" s="10"/>
      <c r="X33" s="21">
        <f t="shared" si="1"/>
        <v>162</v>
      </c>
      <c r="Y33" s="23">
        <f t="shared" si="0"/>
        <v>0.25029000000000001</v>
      </c>
    </row>
    <row r="34" spans="2:25" x14ac:dyDescent="0.25">
      <c r="X34" s="21">
        <f t="shared" si="1"/>
        <v>168</v>
      </c>
      <c r="Y34" s="23">
        <f t="shared" si="0"/>
        <v>0.25956000000000001</v>
      </c>
    </row>
    <row r="35" spans="2:25" x14ac:dyDescent="0.25">
      <c r="X35" s="21">
        <f t="shared" si="1"/>
        <v>174</v>
      </c>
      <c r="Y35" s="23">
        <f t="shared" si="0"/>
        <v>0.26883000000000001</v>
      </c>
    </row>
    <row r="36" spans="2:25" x14ac:dyDescent="0.25">
      <c r="X36" s="21">
        <f t="shared" si="1"/>
        <v>180</v>
      </c>
      <c r="Y36" s="23">
        <f t="shared" si="0"/>
        <v>0.27810000000000001</v>
      </c>
    </row>
    <row r="37" spans="2:25" x14ac:dyDescent="0.25">
      <c r="X37" s="21">
        <f t="shared" si="1"/>
        <v>186</v>
      </c>
      <c r="Y37" s="23">
        <f t="shared" si="0"/>
        <v>0.28737000000000001</v>
      </c>
    </row>
    <row r="38" spans="2:25" x14ac:dyDescent="0.25">
      <c r="X38" s="21">
        <f t="shared" si="1"/>
        <v>192</v>
      </c>
      <c r="Y38" s="23">
        <f t="shared" si="0"/>
        <v>0.29664000000000001</v>
      </c>
    </row>
    <row r="39" spans="2:25" x14ac:dyDescent="0.25">
      <c r="X39" s="21">
        <f t="shared" si="1"/>
        <v>198</v>
      </c>
      <c r="Y39" s="23">
        <f t="shared" si="0"/>
        <v>0.30590999999999996</v>
      </c>
    </row>
    <row r="40" spans="2:25" x14ac:dyDescent="0.25">
      <c r="X40" s="21">
        <f t="shared" si="1"/>
        <v>204</v>
      </c>
      <c r="Y40" s="23">
        <f t="shared" si="0"/>
        <v>0.31517999999999996</v>
      </c>
    </row>
    <row r="41" spans="2:25" x14ac:dyDescent="0.25">
      <c r="X41" s="21">
        <f t="shared" si="1"/>
        <v>210</v>
      </c>
      <c r="Y41" s="23">
        <f t="shared" si="0"/>
        <v>0.32444999999999996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216</v>
      </c>
      <c r="Y42" s="23">
        <f t="shared" si="0"/>
        <v>0.33371999999999996</v>
      </c>
    </row>
    <row r="43" spans="2:25" x14ac:dyDescent="0.25">
      <c r="X43" s="21">
        <f t="shared" si="1"/>
        <v>222</v>
      </c>
      <c r="Y43" s="23">
        <f t="shared" si="0"/>
        <v>0.34298999999999996</v>
      </c>
    </row>
    <row r="44" spans="2:25" x14ac:dyDescent="0.25">
      <c r="X44" s="21">
        <f t="shared" si="1"/>
        <v>228</v>
      </c>
      <c r="Y44" s="23">
        <f t="shared" si="0"/>
        <v>0.35225999999999996</v>
      </c>
    </row>
    <row r="45" spans="2:25" x14ac:dyDescent="0.25">
      <c r="X45" s="21">
        <f t="shared" si="1"/>
        <v>234</v>
      </c>
      <c r="Y45" s="23">
        <f t="shared" si="0"/>
        <v>0.36152999999999996</v>
      </c>
    </row>
    <row r="46" spans="2:25" x14ac:dyDescent="0.25">
      <c r="X46" s="21">
        <f t="shared" si="1"/>
        <v>240</v>
      </c>
      <c r="Y46" s="23">
        <f t="shared" si="0"/>
        <v>0.37079999999999996</v>
      </c>
    </row>
    <row r="47" spans="2:25" x14ac:dyDescent="0.25">
      <c r="X47" s="21">
        <f t="shared" si="1"/>
        <v>246</v>
      </c>
      <c r="Y47" s="23">
        <f t="shared" si="0"/>
        <v>0.38006999999999996</v>
      </c>
    </row>
    <row r="48" spans="2:25" x14ac:dyDescent="0.25">
      <c r="X48" s="21">
        <f t="shared" si="1"/>
        <v>252</v>
      </c>
      <c r="Y48" s="23">
        <f t="shared" si="0"/>
        <v>0.38933999999999996</v>
      </c>
    </row>
    <row r="49" spans="24:25" x14ac:dyDescent="0.25">
      <c r="X49" s="21">
        <f t="shared" si="1"/>
        <v>258</v>
      </c>
      <c r="Y49" s="23">
        <f t="shared" si="0"/>
        <v>0.39860999999999996</v>
      </c>
    </row>
    <row r="50" spans="24:25" x14ac:dyDescent="0.25">
      <c r="X50" s="21">
        <f t="shared" si="1"/>
        <v>264</v>
      </c>
      <c r="Y50" s="23">
        <f t="shared" si="0"/>
        <v>0.40787999999999996</v>
      </c>
    </row>
    <row r="51" spans="24:25" x14ac:dyDescent="0.25">
      <c r="X51" s="21">
        <f t="shared" si="1"/>
        <v>270</v>
      </c>
      <c r="Y51" s="23">
        <f t="shared" si="0"/>
        <v>0.41714999999999997</v>
      </c>
    </row>
    <row r="52" spans="24:25" x14ac:dyDescent="0.25">
      <c r="X52" s="21">
        <f t="shared" si="1"/>
        <v>276</v>
      </c>
      <c r="Y52" s="23">
        <f t="shared" si="0"/>
        <v>0.42641999999999997</v>
      </c>
    </row>
    <row r="53" spans="24:25" x14ac:dyDescent="0.25">
      <c r="X53" s="21">
        <f t="shared" si="1"/>
        <v>282</v>
      </c>
      <c r="Y53" s="23">
        <f t="shared" si="0"/>
        <v>0.43568999999999997</v>
      </c>
    </row>
    <row r="54" spans="24:25" x14ac:dyDescent="0.25">
      <c r="X54" s="21">
        <f t="shared" si="1"/>
        <v>288</v>
      </c>
      <c r="Y54" s="23">
        <f t="shared" si="0"/>
        <v>0.44495999999999997</v>
      </c>
    </row>
    <row r="55" spans="24:25" x14ac:dyDescent="0.25">
      <c r="X55" s="21">
        <f t="shared" si="1"/>
        <v>294</v>
      </c>
      <c r="Y55" s="23">
        <f t="shared" si="0"/>
        <v>0.45422999999999997</v>
      </c>
    </row>
    <row r="56" spans="24:25" x14ac:dyDescent="0.25">
      <c r="X56" s="21">
        <f t="shared" si="1"/>
        <v>300</v>
      </c>
      <c r="Y56" s="23">
        <f t="shared" si="0"/>
        <v>0.46349999999999997</v>
      </c>
    </row>
    <row r="57" spans="24:25" x14ac:dyDescent="0.25">
      <c r="X57" s="21">
        <f t="shared" si="1"/>
        <v>306</v>
      </c>
      <c r="Y57" s="23">
        <f t="shared" si="0"/>
        <v>0.47276999999999997</v>
      </c>
    </row>
    <row r="58" spans="24:25" x14ac:dyDescent="0.25">
      <c r="X58" s="21">
        <f t="shared" si="1"/>
        <v>312</v>
      </c>
      <c r="Y58" s="23">
        <f t="shared" si="0"/>
        <v>0.48203999999999997</v>
      </c>
    </row>
    <row r="59" spans="24:25" x14ac:dyDescent="0.25">
      <c r="X59" s="21">
        <f t="shared" si="1"/>
        <v>318</v>
      </c>
      <c r="Y59" s="23">
        <f t="shared" si="0"/>
        <v>0.49130999999999997</v>
      </c>
    </row>
    <row r="60" spans="24:25" x14ac:dyDescent="0.25">
      <c r="X60" s="21">
        <f t="shared" si="1"/>
        <v>324</v>
      </c>
      <c r="Y60" s="23">
        <f t="shared" si="0"/>
        <v>0.50058000000000002</v>
      </c>
    </row>
    <row r="61" spans="24:25" x14ac:dyDescent="0.25">
      <c r="X61" s="21">
        <f t="shared" si="1"/>
        <v>330</v>
      </c>
      <c r="Y61" s="23">
        <f t="shared" si="0"/>
        <v>0.50985000000000003</v>
      </c>
    </row>
    <row r="62" spans="24:25" x14ac:dyDescent="0.25">
      <c r="X62" s="21">
        <f t="shared" si="1"/>
        <v>336</v>
      </c>
      <c r="Y62" s="23">
        <f t="shared" si="0"/>
        <v>0.51912000000000003</v>
      </c>
    </row>
    <row r="63" spans="24:25" x14ac:dyDescent="0.25">
      <c r="X63" s="21">
        <f t="shared" si="1"/>
        <v>342</v>
      </c>
      <c r="Y63" s="23">
        <f t="shared" si="0"/>
        <v>0.52839000000000003</v>
      </c>
    </row>
    <row r="64" spans="24:25" x14ac:dyDescent="0.25">
      <c r="X64" s="21">
        <f t="shared" si="1"/>
        <v>348</v>
      </c>
      <c r="Y64" s="23">
        <f t="shared" si="0"/>
        <v>0.53766000000000003</v>
      </c>
    </row>
    <row r="65" spans="24:25" x14ac:dyDescent="0.25">
      <c r="X65" s="21">
        <f t="shared" si="1"/>
        <v>354</v>
      </c>
      <c r="Y65" s="23">
        <f t="shared" si="0"/>
        <v>0.54693000000000003</v>
      </c>
    </row>
    <row r="66" spans="24:25" x14ac:dyDescent="0.25">
      <c r="X66" s="21">
        <f t="shared" si="1"/>
        <v>360</v>
      </c>
      <c r="Y66" s="23">
        <f t="shared" si="0"/>
        <v>0.55620000000000003</v>
      </c>
    </row>
    <row r="67" spans="24:25" x14ac:dyDescent="0.25">
      <c r="X67" s="21">
        <f t="shared" si="1"/>
        <v>366</v>
      </c>
      <c r="Y67" s="23">
        <f t="shared" si="0"/>
        <v>0.56547000000000003</v>
      </c>
    </row>
    <row r="68" spans="24:25" x14ac:dyDescent="0.25">
      <c r="X68" s="21">
        <f t="shared" si="1"/>
        <v>372</v>
      </c>
      <c r="Y68" s="23">
        <f t="shared" si="0"/>
        <v>0.57474000000000003</v>
      </c>
    </row>
    <row r="69" spans="24:25" x14ac:dyDescent="0.25">
      <c r="X69" s="21">
        <f t="shared" si="1"/>
        <v>378</v>
      </c>
      <c r="Y69" s="23">
        <f t="shared" si="0"/>
        <v>0.58401000000000003</v>
      </c>
    </row>
    <row r="70" spans="24:25" x14ac:dyDescent="0.25">
      <c r="X70" s="21">
        <f t="shared" si="1"/>
        <v>384</v>
      </c>
      <c r="Y70" s="23">
        <f t="shared" ref="Y70:Y133" si="4">IF($K$24&gt;0,IF(X70&lt;$K$21,$K$20*X70,IF(X70&lt;$K$24,($K$22*X70)+$K$23,($K$25*X70)+$K$26)),IF(X70&lt;$K$21,$K$20*X70,($K$22*X70)+$K$23))</f>
        <v>0.59328000000000003</v>
      </c>
    </row>
    <row r="71" spans="24:25" x14ac:dyDescent="0.25">
      <c r="X71" s="21">
        <f t="shared" ref="X71:X134" si="5">X70+$AC$5</f>
        <v>390</v>
      </c>
      <c r="Y71" s="23">
        <f t="shared" si="4"/>
        <v>0.60254999999999992</v>
      </c>
    </row>
    <row r="72" spans="24:25" x14ac:dyDescent="0.25">
      <c r="X72" s="21">
        <f t="shared" si="5"/>
        <v>396</v>
      </c>
      <c r="Y72" s="23">
        <f t="shared" si="4"/>
        <v>0.61181999999999992</v>
      </c>
    </row>
    <row r="73" spans="24:25" x14ac:dyDescent="0.25">
      <c r="X73" s="21">
        <f t="shared" si="5"/>
        <v>402</v>
      </c>
      <c r="Y73" s="23">
        <f t="shared" si="4"/>
        <v>0.62108999999999992</v>
      </c>
    </row>
    <row r="74" spans="24:25" x14ac:dyDescent="0.25">
      <c r="X74" s="21">
        <f t="shared" si="5"/>
        <v>408</v>
      </c>
      <c r="Y74" s="23">
        <f t="shared" si="4"/>
        <v>0.63035999999999992</v>
      </c>
    </row>
    <row r="75" spans="24:25" x14ac:dyDescent="0.25">
      <c r="X75" s="21">
        <f t="shared" si="5"/>
        <v>414</v>
      </c>
      <c r="Y75" s="23">
        <f t="shared" si="4"/>
        <v>0.63962999999999992</v>
      </c>
    </row>
    <row r="76" spans="24:25" x14ac:dyDescent="0.25">
      <c r="X76" s="21">
        <f t="shared" si="5"/>
        <v>420</v>
      </c>
      <c r="Y76" s="23">
        <f t="shared" si="4"/>
        <v>0.64889999999999992</v>
      </c>
    </row>
    <row r="77" spans="24:25" x14ac:dyDescent="0.25">
      <c r="X77" s="21">
        <f t="shared" si="5"/>
        <v>426</v>
      </c>
      <c r="Y77" s="23">
        <f t="shared" si="4"/>
        <v>0.65816999999999992</v>
      </c>
    </row>
    <row r="78" spans="24:25" x14ac:dyDescent="0.25">
      <c r="X78" s="21">
        <f t="shared" si="5"/>
        <v>432</v>
      </c>
      <c r="Y78" s="23">
        <f t="shared" si="4"/>
        <v>0.66743999999999992</v>
      </c>
    </row>
    <row r="79" spans="24:25" x14ac:dyDescent="0.25">
      <c r="X79" s="21">
        <f t="shared" si="5"/>
        <v>438</v>
      </c>
      <c r="Y79" s="23">
        <f t="shared" si="4"/>
        <v>0.67670999999999992</v>
      </c>
    </row>
    <row r="80" spans="24:25" x14ac:dyDescent="0.25">
      <c r="X80" s="21">
        <f t="shared" si="5"/>
        <v>444</v>
      </c>
      <c r="Y80" s="23">
        <f t="shared" si="4"/>
        <v>0.68597999999999992</v>
      </c>
    </row>
    <row r="81" spans="24:25" x14ac:dyDescent="0.25">
      <c r="X81" s="21">
        <f t="shared" si="5"/>
        <v>450</v>
      </c>
      <c r="Y81" s="23">
        <f t="shared" si="4"/>
        <v>0.69524999999999992</v>
      </c>
    </row>
    <row r="82" spans="24:25" x14ac:dyDescent="0.25">
      <c r="X82" s="21">
        <f t="shared" si="5"/>
        <v>456</v>
      </c>
      <c r="Y82" s="23">
        <f t="shared" si="4"/>
        <v>0.70451999999999992</v>
      </c>
    </row>
    <row r="83" spans="24:25" x14ac:dyDescent="0.25">
      <c r="X83" s="21">
        <f t="shared" si="5"/>
        <v>462</v>
      </c>
      <c r="Y83" s="23">
        <f t="shared" si="4"/>
        <v>0.71378999999999992</v>
      </c>
    </row>
    <row r="84" spans="24:25" x14ac:dyDescent="0.25">
      <c r="X84" s="21">
        <f t="shared" si="5"/>
        <v>468</v>
      </c>
      <c r="Y84" s="23">
        <f t="shared" si="4"/>
        <v>0.72305999999999993</v>
      </c>
    </row>
    <row r="85" spans="24:25" x14ac:dyDescent="0.25">
      <c r="X85" s="21">
        <f t="shared" si="5"/>
        <v>474</v>
      </c>
      <c r="Y85" s="23">
        <f t="shared" si="4"/>
        <v>1.893246</v>
      </c>
    </row>
    <row r="86" spans="24:25" x14ac:dyDescent="0.25">
      <c r="X86" s="21">
        <f t="shared" si="5"/>
        <v>480</v>
      </c>
      <c r="Y86" s="23">
        <f t="shared" si="4"/>
        <v>1.9039200000000001</v>
      </c>
    </row>
    <row r="87" spans="24:25" x14ac:dyDescent="0.25">
      <c r="X87" s="21">
        <f t="shared" si="5"/>
        <v>486</v>
      </c>
      <c r="Y87" s="23">
        <f t="shared" si="4"/>
        <v>1.9145940000000001</v>
      </c>
    </row>
    <row r="88" spans="24:25" x14ac:dyDescent="0.25">
      <c r="X88" s="21">
        <f t="shared" si="5"/>
        <v>492</v>
      </c>
      <c r="Y88" s="23">
        <f t="shared" si="4"/>
        <v>1.925268</v>
      </c>
    </row>
    <row r="89" spans="24:25" x14ac:dyDescent="0.25">
      <c r="X89" s="21">
        <f t="shared" si="5"/>
        <v>498</v>
      </c>
      <c r="Y89" s="23">
        <f t="shared" si="4"/>
        <v>1.9359420000000001</v>
      </c>
    </row>
    <row r="90" spans="24:25" x14ac:dyDescent="0.25">
      <c r="X90" s="21">
        <f t="shared" si="5"/>
        <v>504</v>
      </c>
      <c r="Y90" s="23">
        <f t="shared" si="4"/>
        <v>1.9466160000000001</v>
      </c>
    </row>
    <row r="91" spans="24:25" x14ac:dyDescent="0.25">
      <c r="X91" s="21">
        <f t="shared" si="5"/>
        <v>510</v>
      </c>
      <c r="Y91" s="23">
        <f t="shared" si="4"/>
        <v>1.95729</v>
      </c>
    </row>
    <row r="92" spans="24:25" x14ac:dyDescent="0.25">
      <c r="X92" s="21">
        <f t="shared" si="5"/>
        <v>516</v>
      </c>
      <c r="Y92" s="23">
        <f t="shared" si="4"/>
        <v>1.967964</v>
      </c>
    </row>
    <row r="93" spans="24:25" x14ac:dyDescent="0.25">
      <c r="X93" s="21">
        <f t="shared" si="5"/>
        <v>522</v>
      </c>
      <c r="Y93" s="23">
        <f t="shared" si="4"/>
        <v>1.9786380000000001</v>
      </c>
    </row>
    <row r="94" spans="24:25" x14ac:dyDescent="0.25">
      <c r="X94" s="21">
        <f t="shared" si="5"/>
        <v>528</v>
      </c>
      <c r="Y94" s="23">
        <f t="shared" si="4"/>
        <v>1.989312</v>
      </c>
    </row>
    <row r="95" spans="24:25" x14ac:dyDescent="0.25">
      <c r="X95" s="21">
        <f t="shared" si="5"/>
        <v>534</v>
      </c>
      <c r="Y95" s="23">
        <f t="shared" si="4"/>
        <v>1.999986</v>
      </c>
    </row>
    <row r="96" spans="24:25" x14ac:dyDescent="0.25">
      <c r="X96" s="21">
        <f t="shared" si="5"/>
        <v>540</v>
      </c>
      <c r="Y96" s="23">
        <f t="shared" si="4"/>
        <v>2.0106600000000001</v>
      </c>
    </row>
    <row r="97" spans="24:25" x14ac:dyDescent="0.25">
      <c r="X97" s="21">
        <f t="shared" si="5"/>
        <v>546</v>
      </c>
      <c r="Y97" s="23">
        <f t="shared" si="4"/>
        <v>2.021334</v>
      </c>
    </row>
    <row r="98" spans="24:25" x14ac:dyDescent="0.25">
      <c r="X98" s="21">
        <f t="shared" si="5"/>
        <v>552</v>
      </c>
      <c r="Y98" s="23">
        <f t="shared" si="4"/>
        <v>2.0320080000000003</v>
      </c>
    </row>
    <row r="99" spans="24:25" x14ac:dyDescent="0.25">
      <c r="X99" s="21">
        <f t="shared" si="5"/>
        <v>558</v>
      </c>
      <c r="Y99" s="23">
        <f t="shared" si="4"/>
        <v>2.0426820000000001</v>
      </c>
    </row>
    <row r="100" spans="24:25" x14ac:dyDescent="0.25">
      <c r="X100" s="21">
        <f t="shared" si="5"/>
        <v>564</v>
      </c>
      <c r="Y100" s="23">
        <f t="shared" si="4"/>
        <v>2.053356</v>
      </c>
    </row>
    <row r="101" spans="24:25" x14ac:dyDescent="0.25">
      <c r="X101" s="21">
        <f t="shared" si="5"/>
        <v>570</v>
      </c>
      <c r="Y101" s="23">
        <f t="shared" si="4"/>
        <v>2.0640299999999998</v>
      </c>
    </row>
    <row r="102" spans="24:25" x14ac:dyDescent="0.25">
      <c r="X102" s="21">
        <f t="shared" si="5"/>
        <v>576</v>
      </c>
      <c r="Y102" s="23">
        <f t="shared" si="4"/>
        <v>2.0747040000000001</v>
      </c>
    </row>
    <row r="103" spans="24:25" x14ac:dyDescent="0.25">
      <c r="X103" s="21">
        <f t="shared" si="5"/>
        <v>582</v>
      </c>
      <c r="Y103" s="23">
        <f t="shared" si="4"/>
        <v>2.085378</v>
      </c>
    </row>
    <row r="104" spans="24:25" x14ac:dyDescent="0.25">
      <c r="X104" s="21">
        <f t="shared" si="5"/>
        <v>588</v>
      </c>
      <c r="Y104" s="23">
        <f t="shared" si="4"/>
        <v>2.0960520000000002</v>
      </c>
    </row>
    <row r="105" spans="24:25" x14ac:dyDescent="0.25">
      <c r="X105" s="21">
        <f t="shared" si="5"/>
        <v>594</v>
      </c>
      <c r="Y105" s="23">
        <f t="shared" si="4"/>
        <v>2.1067260000000001</v>
      </c>
    </row>
    <row r="106" spans="24:25" x14ac:dyDescent="0.25">
      <c r="X106" s="21">
        <f t="shared" si="5"/>
        <v>600</v>
      </c>
      <c r="Y106" s="23">
        <f t="shared" si="4"/>
        <v>2.1173999999999999</v>
      </c>
    </row>
    <row r="107" spans="24:25" x14ac:dyDescent="0.25">
      <c r="X107" s="21">
        <f t="shared" si="5"/>
        <v>606</v>
      </c>
      <c r="Y107" s="23">
        <f t="shared" si="4"/>
        <v>2.1280739999999998</v>
      </c>
    </row>
    <row r="108" spans="24:25" x14ac:dyDescent="0.25">
      <c r="X108" s="21">
        <f t="shared" si="5"/>
        <v>612</v>
      </c>
      <c r="Y108" s="23">
        <f t="shared" si="4"/>
        <v>2.1387480000000001</v>
      </c>
    </row>
    <row r="109" spans="24:25" x14ac:dyDescent="0.25">
      <c r="X109" s="21">
        <f t="shared" si="5"/>
        <v>618</v>
      </c>
      <c r="Y109" s="23">
        <f t="shared" si="4"/>
        <v>2.1494219999999999</v>
      </c>
    </row>
    <row r="110" spans="24:25" x14ac:dyDescent="0.25">
      <c r="X110" s="21">
        <f t="shared" si="5"/>
        <v>624</v>
      </c>
      <c r="Y110" s="23">
        <f t="shared" si="4"/>
        <v>2.1600960000000002</v>
      </c>
    </row>
    <row r="111" spans="24:25" x14ac:dyDescent="0.25">
      <c r="X111" s="21">
        <f t="shared" si="5"/>
        <v>630</v>
      </c>
      <c r="Y111" s="23">
        <f t="shared" si="4"/>
        <v>2.1707700000000001</v>
      </c>
    </row>
    <row r="112" spans="24:25" x14ac:dyDescent="0.25">
      <c r="X112" s="21">
        <f t="shared" si="5"/>
        <v>636</v>
      </c>
      <c r="Y112" s="23">
        <f t="shared" si="4"/>
        <v>2.1814439999999999</v>
      </c>
    </row>
    <row r="113" spans="24:25" x14ac:dyDescent="0.25">
      <c r="X113" s="21">
        <f t="shared" si="5"/>
        <v>642</v>
      </c>
      <c r="Y113" s="23">
        <f t="shared" si="4"/>
        <v>2.1921179999999998</v>
      </c>
    </row>
    <row r="114" spans="24:25" x14ac:dyDescent="0.25">
      <c r="X114" s="21">
        <f t="shared" si="5"/>
        <v>648</v>
      </c>
      <c r="Y114" s="23">
        <f t="shared" si="4"/>
        <v>2.2027920000000001</v>
      </c>
    </row>
    <row r="115" spans="24:25" x14ac:dyDescent="0.25">
      <c r="X115" s="21">
        <f t="shared" si="5"/>
        <v>654</v>
      </c>
      <c r="Y115" s="23">
        <f t="shared" si="4"/>
        <v>2.2134659999999999</v>
      </c>
    </row>
    <row r="116" spans="24:25" x14ac:dyDescent="0.25">
      <c r="X116" s="21">
        <f t="shared" si="5"/>
        <v>660</v>
      </c>
      <c r="Y116" s="23">
        <f t="shared" si="4"/>
        <v>2.2241400000000002</v>
      </c>
    </row>
    <row r="117" spans="24:25" x14ac:dyDescent="0.25">
      <c r="X117" s="21">
        <f t="shared" si="5"/>
        <v>666</v>
      </c>
      <c r="Y117" s="23">
        <f t="shared" si="4"/>
        <v>2.2348140000000001</v>
      </c>
    </row>
    <row r="118" spans="24:25" x14ac:dyDescent="0.25">
      <c r="X118" s="21">
        <f t="shared" si="5"/>
        <v>672</v>
      </c>
      <c r="Y118" s="23">
        <f t="shared" si="4"/>
        <v>2.2454879999999999</v>
      </c>
    </row>
    <row r="119" spans="24:25" x14ac:dyDescent="0.25">
      <c r="X119" s="21">
        <f t="shared" si="5"/>
        <v>678</v>
      </c>
      <c r="Y119" s="23">
        <f t="shared" si="4"/>
        <v>2.2561619999999998</v>
      </c>
    </row>
    <row r="120" spans="24:25" x14ac:dyDescent="0.25">
      <c r="X120" s="21">
        <f t="shared" si="5"/>
        <v>684</v>
      </c>
      <c r="Y120" s="23">
        <f t="shared" si="4"/>
        <v>2.2668360000000001</v>
      </c>
    </row>
    <row r="121" spans="24:25" x14ac:dyDescent="0.25">
      <c r="X121" s="21">
        <f t="shared" si="5"/>
        <v>690</v>
      </c>
      <c r="Y121" s="23">
        <f t="shared" si="4"/>
        <v>2.2775099999999999</v>
      </c>
    </row>
    <row r="122" spans="24:25" x14ac:dyDescent="0.25">
      <c r="X122" s="21">
        <f t="shared" si="5"/>
        <v>696</v>
      </c>
      <c r="Y122" s="23">
        <f t="shared" si="4"/>
        <v>2.2881840000000002</v>
      </c>
    </row>
    <row r="123" spans="24:25" x14ac:dyDescent="0.25">
      <c r="X123" s="21">
        <f t="shared" si="5"/>
        <v>702</v>
      </c>
      <c r="Y123" s="23">
        <f t="shared" si="4"/>
        <v>2.2988580000000001</v>
      </c>
    </row>
    <row r="124" spans="24:25" x14ac:dyDescent="0.25">
      <c r="X124" s="21">
        <f t="shared" si="5"/>
        <v>708</v>
      </c>
      <c r="Y124" s="23">
        <f t="shared" si="4"/>
        <v>2.3095319999999999</v>
      </c>
    </row>
    <row r="125" spans="24:25" x14ac:dyDescent="0.25">
      <c r="X125" s="21">
        <f t="shared" si="5"/>
        <v>714</v>
      </c>
      <c r="Y125" s="23">
        <f t="shared" si="4"/>
        <v>2.3202059999999998</v>
      </c>
    </row>
    <row r="126" spans="24:25" x14ac:dyDescent="0.25">
      <c r="X126" s="21">
        <f t="shared" si="5"/>
        <v>720</v>
      </c>
      <c r="Y126" s="23">
        <f t="shared" si="4"/>
        <v>2.3308800000000001</v>
      </c>
    </row>
    <row r="127" spans="24:25" x14ac:dyDescent="0.25">
      <c r="X127" s="21">
        <f t="shared" si="5"/>
        <v>726</v>
      </c>
      <c r="Y127" s="23">
        <f t="shared" si="4"/>
        <v>2.3415540000000004</v>
      </c>
    </row>
    <row r="128" spans="24:25" x14ac:dyDescent="0.25">
      <c r="X128" s="21">
        <f t="shared" si="5"/>
        <v>732</v>
      </c>
      <c r="Y128" s="23">
        <f t="shared" si="4"/>
        <v>2.3522280000000002</v>
      </c>
    </row>
    <row r="129" spans="24:25" x14ac:dyDescent="0.25">
      <c r="X129" s="21">
        <f t="shared" si="5"/>
        <v>738</v>
      </c>
      <c r="Y129" s="23">
        <f t="shared" si="4"/>
        <v>2.3629020000000001</v>
      </c>
    </row>
    <row r="130" spans="24:25" x14ac:dyDescent="0.25">
      <c r="X130" s="21">
        <f t="shared" si="5"/>
        <v>744</v>
      </c>
      <c r="Y130" s="23">
        <f t="shared" si="4"/>
        <v>2.3735759999999999</v>
      </c>
    </row>
    <row r="131" spans="24:25" x14ac:dyDescent="0.25">
      <c r="X131" s="21">
        <f t="shared" si="5"/>
        <v>750</v>
      </c>
      <c r="Y131" s="23">
        <f t="shared" si="4"/>
        <v>2.3842499999999998</v>
      </c>
    </row>
    <row r="132" spans="24:25" x14ac:dyDescent="0.25">
      <c r="X132" s="21">
        <f t="shared" si="5"/>
        <v>756</v>
      </c>
      <c r="Y132" s="23">
        <f t="shared" si="4"/>
        <v>2.3949240000000001</v>
      </c>
    </row>
    <row r="133" spans="24:25" x14ac:dyDescent="0.25">
      <c r="X133" s="21">
        <f t="shared" si="5"/>
        <v>762</v>
      </c>
      <c r="Y133" s="23">
        <f t="shared" si="4"/>
        <v>2.4055980000000003</v>
      </c>
    </row>
    <row r="134" spans="24:25" x14ac:dyDescent="0.25">
      <c r="X134" s="21">
        <f t="shared" si="5"/>
        <v>768</v>
      </c>
      <c r="Y134" s="23">
        <f t="shared" ref="Y134:Y197" si="6">IF($K$24&gt;0,IF(X134&lt;$K$21,$K$20*X134,IF(X134&lt;$K$24,($K$22*X134)+$K$23,($K$25*X134)+$K$26)),IF(X134&lt;$K$21,$K$20*X134,($K$22*X134)+$K$23))</f>
        <v>2.4162720000000002</v>
      </c>
    </row>
    <row r="135" spans="24:25" x14ac:dyDescent="0.25">
      <c r="X135" s="21">
        <f t="shared" ref="X135:X198" si="7">X134+$AC$5</f>
        <v>774</v>
      </c>
      <c r="Y135" s="23">
        <f t="shared" si="6"/>
        <v>2.426946</v>
      </c>
    </row>
    <row r="136" spans="24:25" x14ac:dyDescent="0.25">
      <c r="X136" s="21">
        <f t="shared" si="7"/>
        <v>780</v>
      </c>
      <c r="Y136" s="23">
        <f t="shared" si="6"/>
        <v>2.4376199999999999</v>
      </c>
    </row>
    <row r="137" spans="24:25" x14ac:dyDescent="0.25">
      <c r="X137" s="21">
        <f t="shared" si="7"/>
        <v>786</v>
      </c>
      <c r="Y137" s="23">
        <f t="shared" si="6"/>
        <v>2.4482939999999997</v>
      </c>
    </row>
    <row r="138" spans="24:25" x14ac:dyDescent="0.25">
      <c r="X138" s="21">
        <f t="shared" si="7"/>
        <v>792</v>
      </c>
      <c r="Y138" s="23">
        <f t="shared" si="6"/>
        <v>2.458968</v>
      </c>
    </row>
    <row r="139" spans="24:25" x14ac:dyDescent="0.25">
      <c r="X139" s="21">
        <f t="shared" si="7"/>
        <v>798</v>
      </c>
      <c r="Y139" s="23">
        <f t="shared" si="6"/>
        <v>2.4696420000000003</v>
      </c>
    </row>
    <row r="140" spans="24:25" x14ac:dyDescent="0.25">
      <c r="X140" s="21">
        <f t="shared" si="7"/>
        <v>804</v>
      </c>
      <c r="Y140" s="23">
        <f t="shared" si="6"/>
        <v>2.4803160000000002</v>
      </c>
    </row>
    <row r="141" spans="24:25" x14ac:dyDescent="0.25">
      <c r="X141" s="21">
        <f t="shared" si="7"/>
        <v>810</v>
      </c>
      <c r="Y141" s="23">
        <f t="shared" si="6"/>
        <v>2.49099</v>
      </c>
    </row>
    <row r="142" spans="24:25" x14ac:dyDescent="0.25">
      <c r="X142" s="21">
        <f t="shared" si="7"/>
        <v>816</v>
      </c>
      <c r="Y142" s="23">
        <f t="shared" si="6"/>
        <v>2.5016639999999999</v>
      </c>
    </row>
    <row r="143" spans="24:25" x14ac:dyDescent="0.25">
      <c r="X143" s="21">
        <f t="shared" si="7"/>
        <v>822</v>
      </c>
      <c r="Y143" s="23">
        <f t="shared" si="6"/>
        <v>2.5123379999999997</v>
      </c>
    </row>
    <row r="144" spans="24:25" x14ac:dyDescent="0.25">
      <c r="X144" s="21">
        <f t="shared" si="7"/>
        <v>828</v>
      </c>
      <c r="Y144" s="23">
        <f t="shared" si="6"/>
        <v>2.523012</v>
      </c>
    </row>
    <row r="145" spans="24:25" x14ac:dyDescent="0.25">
      <c r="X145" s="21">
        <f t="shared" si="7"/>
        <v>834</v>
      </c>
      <c r="Y145" s="23">
        <f t="shared" si="6"/>
        <v>2.5336860000000003</v>
      </c>
    </row>
    <row r="146" spans="24:25" x14ac:dyDescent="0.25">
      <c r="X146" s="21">
        <f t="shared" si="7"/>
        <v>840</v>
      </c>
      <c r="Y146" s="23">
        <f t="shared" si="6"/>
        <v>2.5443600000000002</v>
      </c>
    </row>
    <row r="147" spans="24:25" x14ac:dyDescent="0.25">
      <c r="X147" s="21">
        <f t="shared" si="7"/>
        <v>846</v>
      </c>
      <c r="Y147" s="23">
        <f t="shared" si="6"/>
        <v>2.555034</v>
      </c>
    </row>
    <row r="148" spans="24:25" x14ac:dyDescent="0.25">
      <c r="X148" s="21">
        <f t="shared" si="7"/>
        <v>852</v>
      </c>
      <c r="Y148" s="23">
        <f t="shared" si="6"/>
        <v>2.5657079999999999</v>
      </c>
    </row>
    <row r="149" spans="24:25" x14ac:dyDescent="0.25">
      <c r="X149" s="21">
        <f t="shared" si="7"/>
        <v>858</v>
      </c>
      <c r="Y149" s="23">
        <f t="shared" si="6"/>
        <v>2.5763819999999997</v>
      </c>
    </row>
    <row r="150" spans="24:25" x14ac:dyDescent="0.25">
      <c r="X150" s="21">
        <f t="shared" si="7"/>
        <v>864</v>
      </c>
      <c r="Y150" s="23">
        <f t="shared" si="6"/>
        <v>2.587056</v>
      </c>
    </row>
    <row r="151" spans="24:25" x14ac:dyDescent="0.25">
      <c r="X151" s="21">
        <f t="shared" si="7"/>
        <v>870</v>
      </c>
      <c r="Y151" s="23">
        <f t="shared" si="6"/>
        <v>2.5977300000000003</v>
      </c>
    </row>
    <row r="152" spans="24:25" x14ac:dyDescent="0.25">
      <c r="X152" s="21">
        <f t="shared" si="7"/>
        <v>876</v>
      </c>
      <c r="Y152" s="23">
        <f t="shared" si="6"/>
        <v>2.6084040000000002</v>
      </c>
    </row>
    <row r="153" spans="24:25" x14ac:dyDescent="0.25">
      <c r="X153" s="21">
        <f t="shared" si="7"/>
        <v>882</v>
      </c>
      <c r="Y153" s="23">
        <f t="shared" si="6"/>
        <v>2.619078</v>
      </c>
    </row>
    <row r="154" spans="24:25" x14ac:dyDescent="0.25">
      <c r="X154" s="21">
        <f t="shared" si="7"/>
        <v>888</v>
      </c>
      <c r="Y154" s="23">
        <f t="shared" si="6"/>
        <v>2.6297519999999999</v>
      </c>
    </row>
    <row r="155" spans="24:25" x14ac:dyDescent="0.25">
      <c r="X155" s="21">
        <f t="shared" si="7"/>
        <v>894</v>
      </c>
      <c r="Y155" s="23">
        <f t="shared" si="6"/>
        <v>2.6404259999999997</v>
      </c>
    </row>
    <row r="156" spans="24:25" x14ac:dyDescent="0.25">
      <c r="X156" s="21">
        <f t="shared" si="7"/>
        <v>900</v>
      </c>
      <c r="Y156" s="23">
        <f t="shared" si="6"/>
        <v>2.6511</v>
      </c>
    </row>
    <row r="157" spans="24:25" x14ac:dyDescent="0.25">
      <c r="X157" s="21">
        <f t="shared" si="7"/>
        <v>906</v>
      </c>
      <c r="Y157" s="23">
        <f t="shared" si="6"/>
        <v>2.6617740000000003</v>
      </c>
    </row>
    <row r="158" spans="24:25" x14ac:dyDescent="0.25">
      <c r="X158" s="21">
        <f t="shared" si="7"/>
        <v>912</v>
      </c>
      <c r="Y158" s="23">
        <f t="shared" si="6"/>
        <v>2.6724480000000002</v>
      </c>
    </row>
    <row r="159" spans="24:25" x14ac:dyDescent="0.25">
      <c r="X159" s="21">
        <f t="shared" si="7"/>
        <v>918</v>
      </c>
      <c r="Y159" s="23">
        <f t="shared" si="6"/>
        <v>2.683122</v>
      </c>
    </row>
    <row r="160" spans="24:25" x14ac:dyDescent="0.25">
      <c r="X160" s="21">
        <f t="shared" si="7"/>
        <v>924</v>
      </c>
      <c r="Y160" s="23">
        <f t="shared" si="6"/>
        <v>2.6937959999999999</v>
      </c>
    </row>
    <row r="161" spans="24:25" x14ac:dyDescent="0.25">
      <c r="X161" s="21">
        <f t="shared" si="7"/>
        <v>930</v>
      </c>
      <c r="Y161" s="23">
        <f t="shared" si="6"/>
        <v>2.7044699999999997</v>
      </c>
    </row>
    <row r="162" spans="24:25" x14ac:dyDescent="0.25">
      <c r="X162" s="21">
        <f t="shared" si="7"/>
        <v>936</v>
      </c>
      <c r="Y162" s="23">
        <f t="shared" si="6"/>
        <v>2.715144</v>
      </c>
    </row>
    <row r="163" spans="24:25" x14ac:dyDescent="0.25">
      <c r="X163" s="21">
        <f t="shared" si="7"/>
        <v>942</v>
      </c>
      <c r="Y163" s="23">
        <f t="shared" si="6"/>
        <v>2.7258180000000003</v>
      </c>
    </row>
    <row r="164" spans="24:25" x14ac:dyDescent="0.25">
      <c r="X164" s="21">
        <f t="shared" si="7"/>
        <v>948</v>
      </c>
      <c r="Y164" s="23">
        <f t="shared" si="6"/>
        <v>2.7364920000000001</v>
      </c>
    </row>
    <row r="165" spans="24:25" x14ac:dyDescent="0.25">
      <c r="X165" s="21">
        <f t="shared" si="7"/>
        <v>954</v>
      </c>
      <c r="Y165" s="23">
        <f t="shared" si="6"/>
        <v>2.747166</v>
      </c>
    </row>
    <row r="166" spans="24:25" x14ac:dyDescent="0.25">
      <c r="X166" s="21">
        <f t="shared" si="7"/>
        <v>960</v>
      </c>
      <c r="Y166" s="23">
        <f t="shared" si="6"/>
        <v>2.7578399999999998</v>
      </c>
    </row>
    <row r="167" spans="24:25" x14ac:dyDescent="0.25">
      <c r="X167" s="21">
        <f t="shared" si="7"/>
        <v>966</v>
      </c>
      <c r="Y167" s="23">
        <f t="shared" si="6"/>
        <v>2.7685139999999997</v>
      </c>
    </row>
    <row r="168" spans="24:25" x14ac:dyDescent="0.25">
      <c r="X168" s="21">
        <f t="shared" si="7"/>
        <v>972</v>
      </c>
      <c r="Y168" s="23">
        <f t="shared" si="6"/>
        <v>2.779188</v>
      </c>
    </row>
    <row r="169" spans="24:25" x14ac:dyDescent="0.25">
      <c r="X169" s="21">
        <f t="shared" si="7"/>
        <v>978</v>
      </c>
      <c r="Y169" s="23">
        <f t="shared" si="6"/>
        <v>2.7898620000000003</v>
      </c>
    </row>
    <row r="170" spans="24:25" x14ac:dyDescent="0.25">
      <c r="X170" s="21">
        <f t="shared" si="7"/>
        <v>984</v>
      </c>
      <c r="Y170" s="23">
        <f t="shared" si="6"/>
        <v>2.8005360000000001</v>
      </c>
    </row>
    <row r="171" spans="24:25" x14ac:dyDescent="0.25">
      <c r="X171" s="21">
        <f t="shared" si="7"/>
        <v>990</v>
      </c>
      <c r="Y171" s="23">
        <f t="shared" si="6"/>
        <v>2.81121</v>
      </c>
    </row>
    <row r="172" spans="24:25" x14ac:dyDescent="0.25">
      <c r="X172" s="21">
        <f t="shared" si="7"/>
        <v>996</v>
      </c>
      <c r="Y172" s="23">
        <f t="shared" si="6"/>
        <v>2.8218839999999998</v>
      </c>
    </row>
    <row r="173" spans="24:25" x14ac:dyDescent="0.25">
      <c r="X173" s="21">
        <f t="shared" si="7"/>
        <v>1002</v>
      </c>
      <c r="Y173" s="23">
        <f t="shared" si="6"/>
        <v>2.8325580000000001</v>
      </c>
    </row>
    <row r="174" spans="24:25" x14ac:dyDescent="0.25">
      <c r="X174" s="21">
        <f t="shared" si="7"/>
        <v>1008</v>
      </c>
      <c r="Y174" s="23">
        <f t="shared" si="6"/>
        <v>2.843232</v>
      </c>
    </row>
    <row r="175" spans="24:25" x14ac:dyDescent="0.25">
      <c r="X175" s="21">
        <f t="shared" si="7"/>
        <v>1014</v>
      </c>
      <c r="Y175" s="23">
        <f t="shared" si="6"/>
        <v>2.8539060000000003</v>
      </c>
    </row>
    <row r="176" spans="24:25" x14ac:dyDescent="0.25">
      <c r="X176" s="21">
        <f t="shared" si="7"/>
        <v>1020</v>
      </c>
      <c r="Y176" s="23">
        <f t="shared" si="6"/>
        <v>2.8645800000000001</v>
      </c>
    </row>
    <row r="177" spans="24:25" x14ac:dyDescent="0.25">
      <c r="X177" s="21">
        <f t="shared" si="7"/>
        <v>1026</v>
      </c>
      <c r="Y177" s="23">
        <f t="shared" si="6"/>
        <v>2.875254</v>
      </c>
    </row>
    <row r="178" spans="24:25" x14ac:dyDescent="0.25">
      <c r="X178" s="21">
        <f t="shared" si="7"/>
        <v>1032</v>
      </c>
      <c r="Y178" s="23">
        <f t="shared" si="6"/>
        <v>2.8859279999999998</v>
      </c>
    </row>
    <row r="179" spans="24:25" x14ac:dyDescent="0.25">
      <c r="X179" s="21">
        <f t="shared" si="7"/>
        <v>1038</v>
      </c>
      <c r="Y179" s="23">
        <f t="shared" si="6"/>
        <v>2.8966020000000001</v>
      </c>
    </row>
    <row r="180" spans="24:25" x14ac:dyDescent="0.25">
      <c r="X180" s="21">
        <f t="shared" si="7"/>
        <v>1044</v>
      </c>
      <c r="Y180" s="23">
        <f t="shared" si="6"/>
        <v>2.907276</v>
      </c>
    </row>
    <row r="181" spans="24:25" x14ac:dyDescent="0.25">
      <c r="X181" s="21">
        <f t="shared" si="7"/>
        <v>1050</v>
      </c>
      <c r="Y181" s="23">
        <f t="shared" si="6"/>
        <v>2.9179500000000003</v>
      </c>
    </row>
    <row r="182" spans="24:25" x14ac:dyDescent="0.25">
      <c r="X182" s="21">
        <f t="shared" si="7"/>
        <v>1056</v>
      </c>
      <c r="Y182" s="23">
        <f t="shared" si="6"/>
        <v>2.9286240000000001</v>
      </c>
    </row>
    <row r="183" spans="24:25" x14ac:dyDescent="0.25">
      <c r="X183" s="21">
        <f t="shared" si="7"/>
        <v>1062</v>
      </c>
      <c r="Y183" s="23">
        <f t="shared" si="6"/>
        <v>2.939298</v>
      </c>
    </row>
    <row r="184" spans="24:25" x14ac:dyDescent="0.25">
      <c r="X184" s="21">
        <f t="shared" si="7"/>
        <v>1068</v>
      </c>
      <c r="Y184" s="23">
        <f t="shared" si="6"/>
        <v>2.9499719999999998</v>
      </c>
    </row>
    <row r="185" spans="24:25" x14ac:dyDescent="0.25">
      <c r="X185" s="21">
        <f t="shared" si="7"/>
        <v>1074</v>
      </c>
      <c r="Y185" s="23">
        <f t="shared" si="6"/>
        <v>2.9606460000000001</v>
      </c>
    </row>
    <row r="186" spans="24:25" x14ac:dyDescent="0.25">
      <c r="X186" s="21">
        <f t="shared" si="7"/>
        <v>1080</v>
      </c>
      <c r="Y186" s="23">
        <f t="shared" si="6"/>
        <v>2.97132</v>
      </c>
    </row>
    <row r="187" spans="24:25" x14ac:dyDescent="0.25">
      <c r="X187" s="21">
        <f t="shared" si="7"/>
        <v>1086</v>
      </c>
      <c r="Y187" s="23">
        <f t="shared" si="6"/>
        <v>2.9819940000000003</v>
      </c>
    </row>
    <row r="188" spans="24:25" x14ac:dyDescent="0.25">
      <c r="X188" s="21">
        <f t="shared" si="7"/>
        <v>1092</v>
      </c>
      <c r="Y188" s="23">
        <f t="shared" si="6"/>
        <v>2.9926680000000001</v>
      </c>
    </row>
    <row r="189" spans="24:25" x14ac:dyDescent="0.25">
      <c r="X189" s="21">
        <f t="shared" si="7"/>
        <v>1098</v>
      </c>
      <c r="Y189" s="23">
        <f t="shared" si="6"/>
        <v>3.003342</v>
      </c>
    </row>
    <row r="190" spans="24:25" x14ac:dyDescent="0.25">
      <c r="X190" s="21">
        <f t="shared" si="7"/>
        <v>1104</v>
      </c>
      <c r="Y190" s="23">
        <f t="shared" si="6"/>
        <v>3.0140159999999998</v>
      </c>
    </row>
    <row r="191" spans="24:25" x14ac:dyDescent="0.25">
      <c r="X191" s="21">
        <f t="shared" si="7"/>
        <v>1110</v>
      </c>
      <c r="Y191" s="23">
        <f t="shared" si="6"/>
        <v>3.0246900000000001</v>
      </c>
    </row>
    <row r="192" spans="24:25" x14ac:dyDescent="0.25">
      <c r="X192" s="21">
        <f t="shared" si="7"/>
        <v>1116</v>
      </c>
      <c r="Y192" s="23">
        <f t="shared" si="6"/>
        <v>3.035364</v>
      </c>
    </row>
    <row r="193" spans="24:25" x14ac:dyDescent="0.25">
      <c r="X193" s="21">
        <f t="shared" si="7"/>
        <v>1122</v>
      </c>
      <c r="Y193" s="23">
        <f t="shared" si="6"/>
        <v>3.0460380000000002</v>
      </c>
    </row>
    <row r="194" spans="24:25" x14ac:dyDescent="0.25">
      <c r="X194" s="21">
        <f t="shared" si="7"/>
        <v>1128</v>
      </c>
      <c r="Y194" s="23">
        <f t="shared" si="6"/>
        <v>3.0567120000000001</v>
      </c>
    </row>
    <row r="195" spans="24:25" x14ac:dyDescent="0.25">
      <c r="X195" s="21">
        <f t="shared" si="7"/>
        <v>1134</v>
      </c>
      <c r="Y195" s="23">
        <f t="shared" si="6"/>
        <v>3.0673859999999999</v>
      </c>
    </row>
    <row r="196" spans="24:25" x14ac:dyDescent="0.25">
      <c r="X196" s="21">
        <f t="shared" si="7"/>
        <v>1140</v>
      </c>
      <c r="Y196" s="23">
        <f t="shared" si="6"/>
        <v>3.0780599999999998</v>
      </c>
    </row>
    <row r="197" spans="24:25" x14ac:dyDescent="0.25">
      <c r="X197" s="21">
        <f t="shared" si="7"/>
        <v>1146</v>
      </c>
      <c r="Y197" s="23">
        <f t="shared" si="6"/>
        <v>3.0887339999999996</v>
      </c>
    </row>
    <row r="198" spans="24:25" x14ac:dyDescent="0.25">
      <c r="X198" s="21">
        <f t="shared" si="7"/>
        <v>1152</v>
      </c>
      <c r="Y198" s="23">
        <f t="shared" ref="Y198:Y261" si="8">IF($K$24&gt;0,IF(X198&lt;$K$21,$K$20*X198,IF(X198&lt;$K$24,($K$22*X198)+$K$23,($K$25*X198)+$K$26)),IF(X198&lt;$K$21,$K$20*X198,($K$22*X198)+$K$23))</f>
        <v>3.0994080000000004</v>
      </c>
    </row>
    <row r="199" spans="24:25" x14ac:dyDescent="0.25">
      <c r="X199" s="21">
        <f t="shared" ref="X199:X262" si="9">X198+$AC$5</f>
        <v>1158</v>
      </c>
      <c r="Y199" s="23">
        <f t="shared" si="8"/>
        <v>3.1100820000000002</v>
      </c>
    </row>
    <row r="200" spans="24:25" x14ac:dyDescent="0.25">
      <c r="X200" s="21">
        <f t="shared" si="9"/>
        <v>1164</v>
      </c>
      <c r="Y200" s="23">
        <f t="shared" si="8"/>
        <v>3.1207560000000001</v>
      </c>
    </row>
    <row r="201" spans="24:25" x14ac:dyDescent="0.25">
      <c r="X201" s="21">
        <f t="shared" si="9"/>
        <v>1170</v>
      </c>
      <c r="Y201" s="23">
        <f t="shared" si="8"/>
        <v>3.1314299999999999</v>
      </c>
    </row>
    <row r="202" spans="24:25" x14ac:dyDescent="0.25">
      <c r="X202" s="21">
        <f t="shared" si="9"/>
        <v>1176</v>
      </c>
      <c r="Y202" s="23">
        <f t="shared" si="8"/>
        <v>3.1421039999999998</v>
      </c>
    </row>
    <row r="203" spans="24:25" x14ac:dyDescent="0.25">
      <c r="X203" s="21">
        <f t="shared" si="9"/>
        <v>1182</v>
      </c>
      <c r="Y203" s="23">
        <f t="shared" si="8"/>
        <v>3.1527779999999996</v>
      </c>
    </row>
    <row r="204" spans="24:25" x14ac:dyDescent="0.25">
      <c r="X204" s="21">
        <f t="shared" si="9"/>
        <v>1188</v>
      </c>
      <c r="Y204" s="23">
        <f t="shared" si="8"/>
        <v>3.1634520000000004</v>
      </c>
    </row>
    <row r="205" spans="24:25" x14ac:dyDescent="0.25">
      <c r="X205" s="21">
        <f t="shared" si="9"/>
        <v>1194</v>
      </c>
      <c r="Y205" s="23">
        <f t="shared" si="8"/>
        <v>3.1741260000000002</v>
      </c>
    </row>
    <row r="206" spans="24:25" x14ac:dyDescent="0.25">
      <c r="X206" s="21">
        <f t="shared" si="9"/>
        <v>1200</v>
      </c>
      <c r="Y206" s="23">
        <f t="shared" si="8"/>
        <v>3.1848000000000001</v>
      </c>
    </row>
    <row r="207" spans="24:25" x14ac:dyDescent="0.25">
      <c r="X207" s="21">
        <f t="shared" si="9"/>
        <v>1206</v>
      </c>
      <c r="Y207" s="23">
        <f t="shared" si="8"/>
        <v>3.1954739999999999</v>
      </c>
    </row>
    <row r="208" spans="24:25" x14ac:dyDescent="0.25">
      <c r="X208" s="21">
        <f t="shared" si="9"/>
        <v>1212</v>
      </c>
      <c r="Y208" s="23">
        <f t="shared" si="8"/>
        <v>3.2061479999999998</v>
      </c>
    </row>
    <row r="209" spans="24:25" x14ac:dyDescent="0.25">
      <c r="X209" s="21">
        <f t="shared" si="9"/>
        <v>1218</v>
      </c>
      <c r="Y209" s="23">
        <f t="shared" si="8"/>
        <v>3.2168219999999996</v>
      </c>
    </row>
    <row r="210" spans="24:25" x14ac:dyDescent="0.25">
      <c r="X210" s="21">
        <f t="shared" si="9"/>
        <v>1224</v>
      </c>
      <c r="Y210" s="23">
        <f t="shared" si="8"/>
        <v>3.2274960000000004</v>
      </c>
    </row>
    <row r="211" spans="24:25" x14ac:dyDescent="0.25">
      <c r="X211" s="21">
        <f t="shared" si="9"/>
        <v>1230</v>
      </c>
      <c r="Y211" s="23">
        <f t="shared" si="8"/>
        <v>3.2381700000000002</v>
      </c>
    </row>
    <row r="212" spans="24:25" x14ac:dyDescent="0.25">
      <c r="X212" s="21">
        <f t="shared" si="9"/>
        <v>1236</v>
      </c>
      <c r="Y212" s="23">
        <f t="shared" si="8"/>
        <v>3.2488440000000001</v>
      </c>
    </row>
    <row r="213" spans="24:25" x14ac:dyDescent="0.25">
      <c r="X213" s="21">
        <f t="shared" si="9"/>
        <v>1242</v>
      </c>
      <c r="Y213" s="23">
        <f t="shared" si="8"/>
        <v>3.2595179999999999</v>
      </c>
    </row>
    <row r="214" spans="24:25" x14ac:dyDescent="0.25">
      <c r="X214" s="21">
        <f t="shared" si="9"/>
        <v>1248</v>
      </c>
      <c r="Y214" s="23">
        <f t="shared" si="8"/>
        <v>3.2701919999999998</v>
      </c>
    </row>
    <row r="215" spans="24:25" x14ac:dyDescent="0.25">
      <c r="X215" s="21">
        <f t="shared" si="9"/>
        <v>1254</v>
      </c>
      <c r="Y215" s="23">
        <f t="shared" si="8"/>
        <v>3.2808659999999996</v>
      </c>
    </row>
    <row r="216" spans="24:25" x14ac:dyDescent="0.25">
      <c r="X216" s="21">
        <f t="shared" si="9"/>
        <v>1260</v>
      </c>
      <c r="Y216" s="23">
        <f t="shared" si="8"/>
        <v>3.2915400000000004</v>
      </c>
    </row>
    <row r="217" spans="24:25" x14ac:dyDescent="0.25">
      <c r="X217" s="21">
        <f t="shared" si="9"/>
        <v>1266</v>
      </c>
      <c r="Y217" s="23">
        <f t="shared" si="8"/>
        <v>3.3022140000000002</v>
      </c>
    </row>
    <row r="218" spans="24:25" x14ac:dyDescent="0.25">
      <c r="X218" s="21">
        <f t="shared" si="9"/>
        <v>1272</v>
      </c>
      <c r="Y218" s="23">
        <f t="shared" si="8"/>
        <v>3.3128880000000001</v>
      </c>
    </row>
    <row r="219" spans="24:25" x14ac:dyDescent="0.25">
      <c r="X219" s="21">
        <f t="shared" si="9"/>
        <v>1278</v>
      </c>
      <c r="Y219" s="23">
        <f t="shared" si="8"/>
        <v>3.3235619999999999</v>
      </c>
    </row>
    <row r="220" spans="24:25" x14ac:dyDescent="0.25">
      <c r="X220" s="21">
        <f t="shared" si="9"/>
        <v>1284</v>
      </c>
      <c r="Y220" s="23">
        <f t="shared" si="8"/>
        <v>3.3342359999999998</v>
      </c>
    </row>
    <row r="221" spans="24:25" x14ac:dyDescent="0.25">
      <c r="X221" s="21">
        <f t="shared" si="9"/>
        <v>1290</v>
      </c>
      <c r="Y221" s="23">
        <f t="shared" si="8"/>
        <v>3.3449099999999996</v>
      </c>
    </row>
    <row r="222" spans="24:25" x14ac:dyDescent="0.25">
      <c r="X222" s="21">
        <f t="shared" si="9"/>
        <v>1296</v>
      </c>
      <c r="Y222" s="23">
        <f t="shared" si="8"/>
        <v>3.3555840000000003</v>
      </c>
    </row>
    <row r="223" spans="24:25" x14ac:dyDescent="0.25">
      <c r="X223" s="21">
        <f t="shared" si="9"/>
        <v>1302</v>
      </c>
      <c r="Y223" s="23">
        <f t="shared" si="8"/>
        <v>3.3662580000000002</v>
      </c>
    </row>
    <row r="224" spans="24:25" x14ac:dyDescent="0.25">
      <c r="X224" s="21">
        <f t="shared" si="9"/>
        <v>1308</v>
      </c>
      <c r="Y224" s="23">
        <f t="shared" si="8"/>
        <v>3.376932</v>
      </c>
    </row>
    <row r="225" spans="24:25" x14ac:dyDescent="0.25">
      <c r="X225" s="21">
        <f t="shared" si="9"/>
        <v>1314</v>
      </c>
      <c r="Y225" s="23">
        <f t="shared" si="8"/>
        <v>3.3876059999999999</v>
      </c>
    </row>
    <row r="226" spans="24:25" x14ac:dyDescent="0.25">
      <c r="X226" s="21">
        <f t="shared" si="9"/>
        <v>1320</v>
      </c>
      <c r="Y226" s="23">
        <f t="shared" si="8"/>
        <v>3.3982799999999997</v>
      </c>
    </row>
    <row r="227" spans="24:25" x14ac:dyDescent="0.25">
      <c r="X227" s="21">
        <f t="shared" si="9"/>
        <v>1326</v>
      </c>
      <c r="Y227" s="23">
        <f t="shared" si="8"/>
        <v>3.4089539999999996</v>
      </c>
    </row>
    <row r="228" spans="24:25" x14ac:dyDescent="0.25">
      <c r="X228" s="21">
        <f t="shared" si="9"/>
        <v>1332</v>
      </c>
      <c r="Y228" s="23">
        <f t="shared" si="8"/>
        <v>3.4196280000000003</v>
      </c>
    </row>
    <row r="229" spans="24:25" x14ac:dyDescent="0.25">
      <c r="X229" s="21">
        <f t="shared" si="9"/>
        <v>1338</v>
      </c>
      <c r="Y229" s="23">
        <f t="shared" si="8"/>
        <v>3.4303020000000002</v>
      </c>
    </row>
    <row r="230" spans="24:25" x14ac:dyDescent="0.25">
      <c r="X230" s="21">
        <f t="shared" si="9"/>
        <v>1344</v>
      </c>
      <c r="Y230" s="23">
        <f t="shared" si="8"/>
        <v>3.440976</v>
      </c>
    </row>
    <row r="231" spans="24:25" x14ac:dyDescent="0.25">
      <c r="X231" s="21">
        <f t="shared" si="9"/>
        <v>1350</v>
      </c>
      <c r="Y231" s="23">
        <f t="shared" si="8"/>
        <v>3.4516499999999999</v>
      </c>
    </row>
    <row r="232" spans="24:25" x14ac:dyDescent="0.25">
      <c r="X232" s="21">
        <f t="shared" si="9"/>
        <v>1356</v>
      </c>
      <c r="Y232" s="23">
        <f t="shared" si="8"/>
        <v>3.4623239999999997</v>
      </c>
    </row>
    <row r="233" spans="24:25" x14ac:dyDescent="0.25">
      <c r="X233" s="21">
        <f t="shared" si="9"/>
        <v>1362</v>
      </c>
      <c r="Y233" s="23">
        <f t="shared" si="8"/>
        <v>3.4729979999999996</v>
      </c>
    </row>
    <row r="234" spans="24:25" x14ac:dyDescent="0.25">
      <c r="X234" s="21">
        <f t="shared" si="9"/>
        <v>1368</v>
      </c>
      <c r="Y234" s="23">
        <f t="shared" si="8"/>
        <v>3.4836720000000003</v>
      </c>
    </row>
    <row r="235" spans="24:25" x14ac:dyDescent="0.25">
      <c r="X235" s="21">
        <f t="shared" si="9"/>
        <v>1374</v>
      </c>
      <c r="Y235" s="23">
        <f t="shared" si="8"/>
        <v>3.4943460000000002</v>
      </c>
    </row>
    <row r="236" spans="24:25" x14ac:dyDescent="0.25">
      <c r="X236" s="21">
        <f t="shared" si="9"/>
        <v>1380</v>
      </c>
      <c r="Y236" s="23">
        <f t="shared" si="8"/>
        <v>3.50502</v>
      </c>
    </row>
    <row r="237" spans="24:25" x14ac:dyDescent="0.25">
      <c r="X237" s="21">
        <f t="shared" si="9"/>
        <v>1386</v>
      </c>
      <c r="Y237" s="23">
        <f t="shared" si="8"/>
        <v>3.5156939999999999</v>
      </c>
    </row>
    <row r="238" spans="24:25" x14ac:dyDescent="0.25">
      <c r="X238" s="21">
        <f t="shared" si="9"/>
        <v>1392</v>
      </c>
      <c r="Y238" s="23">
        <f t="shared" si="8"/>
        <v>3.5263679999999997</v>
      </c>
    </row>
    <row r="239" spans="24:25" x14ac:dyDescent="0.25">
      <c r="X239" s="21">
        <f t="shared" si="9"/>
        <v>1398</v>
      </c>
      <c r="Y239" s="23">
        <f t="shared" si="8"/>
        <v>3.5370420000000005</v>
      </c>
    </row>
    <row r="240" spans="24:25" x14ac:dyDescent="0.25">
      <c r="X240" s="21">
        <f t="shared" si="9"/>
        <v>1404</v>
      </c>
      <c r="Y240" s="23">
        <f t="shared" si="8"/>
        <v>3.5477160000000003</v>
      </c>
    </row>
    <row r="241" spans="24:25" x14ac:dyDescent="0.25">
      <c r="X241" s="21">
        <f t="shared" si="9"/>
        <v>1410</v>
      </c>
      <c r="Y241" s="23">
        <f t="shared" si="8"/>
        <v>3.5583900000000002</v>
      </c>
    </row>
    <row r="242" spans="24:25" x14ac:dyDescent="0.25">
      <c r="X242" s="21">
        <f t="shared" si="9"/>
        <v>1416</v>
      </c>
      <c r="Y242" s="23">
        <f t="shared" si="8"/>
        <v>3.569064</v>
      </c>
    </row>
    <row r="243" spans="24:25" x14ac:dyDescent="0.25">
      <c r="X243" s="21">
        <f t="shared" si="9"/>
        <v>1422</v>
      </c>
      <c r="Y243" s="23">
        <f t="shared" si="8"/>
        <v>3.5797379999999999</v>
      </c>
    </row>
    <row r="244" spans="24:25" x14ac:dyDescent="0.25">
      <c r="X244" s="21">
        <f t="shared" si="9"/>
        <v>1428</v>
      </c>
      <c r="Y244" s="23">
        <f t="shared" si="8"/>
        <v>3.5904119999999997</v>
      </c>
    </row>
    <row r="245" spans="24:25" x14ac:dyDescent="0.25">
      <c r="X245" s="21">
        <f t="shared" si="9"/>
        <v>1434</v>
      </c>
      <c r="Y245" s="23">
        <f t="shared" si="8"/>
        <v>3.6010860000000005</v>
      </c>
    </row>
    <row r="246" spans="24:25" x14ac:dyDescent="0.25">
      <c r="X246" s="21">
        <f t="shared" si="9"/>
        <v>1440</v>
      </c>
      <c r="Y246" s="23">
        <f t="shared" si="8"/>
        <v>3.6117600000000003</v>
      </c>
    </row>
    <row r="247" spans="24:25" x14ac:dyDescent="0.25">
      <c r="X247" s="21">
        <f t="shared" si="9"/>
        <v>1446</v>
      </c>
      <c r="Y247" s="23">
        <f t="shared" si="8"/>
        <v>3.6224340000000002</v>
      </c>
    </row>
    <row r="248" spans="24:25" x14ac:dyDescent="0.25">
      <c r="X248" s="21">
        <f t="shared" si="9"/>
        <v>1452</v>
      </c>
      <c r="Y248" s="23">
        <f t="shared" si="8"/>
        <v>3.633108</v>
      </c>
    </row>
    <row r="249" spans="24:25" x14ac:dyDescent="0.25">
      <c r="X249" s="21">
        <f t="shared" si="9"/>
        <v>1458</v>
      </c>
      <c r="Y249" s="23">
        <f t="shared" si="8"/>
        <v>3.6437819999999999</v>
      </c>
    </row>
    <row r="250" spans="24:25" x14ac:dyDescent="0.25">
      <c r="X250" s="21">
        <f t="shared" si="9"/>
        <v>1464</v>
      </c>
      <c r="Y250" s="23">
        <f t="shared" si="8"/>
        <v>3.6544559999999997</v>
      </c>
    </row>
    <row r="251" spans="24:25" x14ac:dyDescent="0.25">
      <c r="X251" s="21">
        <f t="shared" si="9"/>
        <v>1470</v>
      </c>
      <c r="Y251" s="23">
        <f t="shared" si="8"/>
        <v>3.6651300000000004</v>
      </c>
    </row>
    <row r="252" spans="24:25" x14ac:dyDescent="0.25">
      <c r="X252" s="21">
        <f t="shared" si="9"/>
        <v>1476</v>
      </c>
      <c r="Y252" s="23">
        <f t="shared" si="8"/>
        <v>3.6758040000000003</v>
      </c>
    </row>
    <row r="253" spans="24:25" x14ac:dyDescent="0.25">
      <c r="X253" s="21">
        <f t="shared" si="9"/>
        <v>1482</v>
      </c>
      <c r="Y253" s="23">
        <f t="shared" si="8"/>
        <v>3.6864780000000001</v>
      </c>
    </row>
    <row r="254" spans="24:25" x14ac:dyDescent="0.25">
      <c r="X254" s="21">
        <f t="shared" si="9"/>
        <v>1488</v>
      </c>
      <c r="Y254" s="23">
        <f t="shared" si="8"/>
        <v>3.697152</v>
      </c>
    </row>
    <row r="255" spans="24:25" x14ac:dyDescent="0.25">
      <c r="X255" s="21">
        <f t="shared" si="9"/>
        <v>1494</v>
      </c>
      <c r="Y255" s="23">
        <f t="shared" si="8"/>
        <v>3.7078259999999998</v>
      </c>
    </row>
    <row r="256" spans="24:25" x14ac:dyDescent="0.25">
      <c r="X256" s="21">
        <f t="shared" si="9"/>
        <v>1500</v>
      </c>
      <c r="Y256" s="23">
        <f t="shared" si="8"/>
        <v>3.7184999999999997</v>
      </c>
    </row>
    <row r="257" spans="24:25" x14ac:dyDescent="0.25">
      <c r="X257" s="21">
        <f t="shared" si="9"/>
        <v>1506</v>
      </c>
      <c r="Y257" s="23">
        <f t="shared" si="8"/>
        <v>3.7291740000000004</v>
      </c>
    </row>
    <row r="258" spans="24:25" x14ac:dyDescent="0.25">
      <c r="X258" s="21">
        <f t="shared" si="9"/>
        <v>1512</v>
      </c>
      <c r="Y258" s="23">
        <f t="shared" si="8"/>
        <v>3.7398480000000003</v>
      </c>
    </row>
    <row r="259" spans="24:25" x14ac:dyDescent="0.25">
      <c r="X259" s="21">
        <f t="shared" si="9"/>
        <v>1518</v>
      </c>
      <c r="Y259" s="23">
        <f t="shared" si="8"/>
        <v>3.7505220000000001</v>
      </c>
    </row>
    <row r="260" spans="24:25" x14ac:dyDescent="0.25">
      <c r="X260" s="21">
        <f t="shared" si="9"/>
        <v>1524</v>
      </c>
      <c r="Y260" s="23">
        <f t="shared" si="8"/>
        <v>3.761196</v>
      </c>
    </row>
    <row r="261" spans="24:25" x14ac:dyDescent="0.25">
      <c r="X261" s="21">
        <f t="shared" si="9"/>
        <v>1530</v>
      </c>
      <c r="Y261" s="23">
        <f t="shared" si="8"/>
        <v>3.7718699999999998</v>
      </c>
    </row>
    <row r="262" spans="24:25" x14ac:dyDescent="0.25">
      <c r="X262" s="21">
        <f t="shared" si="9"/>
        <v>1536</v>
      </c>
      <c r="Y262" s="23">
        <f t="shared" ref="Y262:Y325" si="10">IF($K$24&gt;0,IF(X262&lt;$K$21,$K$20*X262,IF(X262&lt;$K$24,($K$22*X262)+$K$23,($K$25*X262)+$K$26)),IF(X262&lt;$K$21,$K$20*X262,($K$22*X262)+$K$23))</f>
        <v>3.7825439999999997</v>
      </c>
    </row>
    <row r="263" spans="24:25" x14ac:dyDescent="0.25">
      <c r="X263" s="21">
        <f t="shared" ref="X263:X326" si="11">X262+$AC$5</f>
        <v>1542</v>
      </c>
      <c r="Y263" s="23">
        <f t="shared" si="10"/>
        <v>3.7932180000000004</v>
      </c>
    </row>
    <row r="264" spans="24:25" x14ac:dyDescent="0.25">
      <c r="X264" s="21">
        <f t="shared" si="11"/>
        <v>1548</v>
      </c>
      <c r="Y264" s="23">
        <f t="shared" si="10"/>
        <v>3.8038920000000003</v>
      </c>
    </row>
    <row r="265" spans="24:25" x14ac:dyDescent="0.25">
      <c r="X265" s="21">
        <f t="shared" si="11"/>
        <v>1554</v>
      </c>
      <c r="Y265" s="23">
        <f t="shared" si="10"/>
        <v>3.8145660000000001</v>
      </c>
    </row>
    <row r="266" spans="24:25" x14ac:dyDescent="0.25">
      <c r="X266" s="21">
        <f t="shared" si="11"/>
        <v>1560</v>
      </c>
      <c r="Y266" s="23">
        <f t="shared" si="10"/>
        <v>3.82524</v>
      </c>
    </row>
    <row r="267" spans="24:25" x14ac:dyDescent="0.25">
      <c r="X267" s="21">
        <f t="shared" si="11"/>
        <v>1566</v>
      </c>
      <c r="Y267" s="23">
        <f t="shared" si="10"/>
        <v>3.8359139999999998</v>
      </c>
    </row>
    <row r="268" spans="24:25" x14ac:dyDescent="0.25">
      <c r="X268" s="21">
        <f t="shared" si="11"/>
        <v>1572</v>
      </c>
      <c r="Y268" s="23">
        <f t="shared" si="10"/>
        <v>3.8465879999999997</v>
      </c>
    </row>
    <row r="269" spans="24:25" x14ac:dyDescent="0.25">
      <c r="X269" s="21">
        <f t="shared" si="11"/>
        <v>1578</v>
      </c>
      <c r="Y269" s="23">
        <f t="shared" si="10"/>
        <v>3.8572620000000004</v>
      </c>
    </row>
    <row r="270" spans="24:25" x14ac:dyDescent="0.25">
      <c r="X270" s="21">
        <f t="shared" si="11"/>
        <v>1584</v>
      </c>
      <c r="Y270" s="23">
        <f t="shared" si="10"/>
        <v>3.8679360000000003</v>
      </c>
    </row>
    <row r="271" spans="24:25" x14ac:dyDescent="0.25">
      <c r="X271" s="21">
        <f t="shared" si="11"/>
        <v>1590</v>
      </c>
      <c r="Y271" s="23">
        <f t="shared" si="10"/>
        <v>3.8786100000000001</v>
      </c>
    </row>
    <row r="272" spans="24:25" x14ac:dyDescent="0.25">
      <c r="X272" s="21">
        <f t="shared" si="11"/>
        <v>1596</v>
      </c>
      <c r="Y272" s="23">
        <f t="shared" si="10"/>
        <v>3.889284</v>
      </c>
    </row>
    <row r="273" spans="24:25" x14ac:dyDescent="0.25">
      <c r="X273" s="21">
        <f t="shared" si="11"/>
        <v>1602</v>
      </c>
      <c r="Y273" s="23">
        <f t="shared" si="10"/>
        <v>3.8999579999999998</v>
      </c>
    </row>
    <row r="274" spans="24:25" x14ac:dyDescent="0.25">
      <c r="X274" s="21">
        <f t="shared" si="11"/>
        <v>1608</v>
      </c>
      <c r="Y274" s="23">
        <f t="shared" si="10"/>
        <v>3.9106319999999997</v>
      </c>
    </row>
    <row r="275" spans="24:25" x14ac:dyDescent="0.25">
      <c r="X275" s="21">
        <f t="shared" si="11"/>
        <v>1614</v>
      </c>
      <c r="Y275" s="23">
        <f t="shared" si="10"/>
        <v>3.9213060000000004</v>
      </c>
    </row>
    <row r="276" spans="24:25" x14ac:dyDescent="0.25">
      <c r="X276" s="21">
        <f t="shared" si="11"/>
        <v>1620</v>
      </c>
      <c r="Y276" s="23">
        <f t="shared" si="10"/>
        <v>3.9319800000000003</v>
      </c>
    </row>
    <row r="277" spans="24:25" x14ac:dyDescent="0.25">
      <c r="X277" s="21">
        <f t="shared" si="11"/>
        <v>1626</v>
      </c>
      <c r="Y277" s="23">
        <f t="shared" si="10"/>
        <v>3.9426540000000001</v>
      </c>
    </row>
    <row r="278" spans="24:25" x14ac:dyDescent="0.25">
      <c r="X278" s="21">
        <f t="shared" si="11"/>
        <v>1632</v>
      </c>
      <c r="Y278" s="23">
        <f t="shared" si="10"/>
        <v>3.953328</v>
      </c>
    </row>
    <row r="279" spans="24:25" x14ac:dyDescent="0.25">
      <c r="X279" s="21">
        <f t="shared" si="11"/>
        <v>1638</v>
      </c>
      <c r="Y279" s="23">
        <f t="shared" si="10"/>
        <v>3.9640019999999998</v>
      </c>
    </row>
    <row r="280" spans="24:25" x14ac:dyDescent="0.25">
      <c r="X280" s="21">
        <f t="shared" si="11"/>
        <v>1644</v>
      </c>
      <c r="Y280" s="23">
        <f t="shared" si="10"/>
        <v>3.9746759999999997</v>
      </c>
    </row>
    <row r="281" spans="24:25" x14ac:dyDescent="0.25">
      <c r="X281" s="21">
        <f t="shared" si="11"/>
        <v>1650</v>
      </c>
      <c r="Y281" s="23">
        <f t="shared" si="10"/>
        <v>3.9853500000000004</v>
      </c>
    </row>
    <row r="282" spans="24:25" x14ac:dyDescent="0.25">
      <c r="X282" s="21">
        <f t="shared" si="11"/>
        <v>1656</v>
      </c>
      <c r="Y282" s="23">
        <f t="shared" si="10"/>
        <v>3.9960240000000002</v>
      </c>
    </row>
    <row r="283" spans="24:25" x14ac:dyDescent="0.25">
      <c r="X283" s="21">
        <f t="shared" si="11"/>
        <v>1662</v>
      </c>
      <c r="Y283" s="23">
        <f t="shared" si="10"/>
        <v>4.0066980000000001</v>
      </c>
    </row>
    <row r="284" spans="24:25" x14ac:dyDescent="0.25">
      <c r="X284" s="21">
        <f t="shared" si="11"/>
        <v>1668</v>
      </c>
      <c r="Y284" s="23">
        <f t="shared" si="10"/>
        <v>4.0173719999999999</v>
      </c>
    </row>
    <row r="285" spans="24:25" x14ac:dyDescent="0.25">
      <c r="X285" s="21">
        <f t="shared" si="11"/>
        <v>1674</v>
      </c>
      <c r="Y285" s="23">
        <f t="shared" si="10"/>
        <v>4.0280459999999998</v>
      </c>
    </row>
    <row r="286" spans="24:25" x14ac:dyDescent="0.25">
      <c r="X286" s="21">
        <f t="shared" si="11"/>
        <v>1680</v>
      </c>
      <c r="Y286" s="23">
        <f t="shared" si="10"/>
        <v>4.0387199999999996</v>
      </c>
    </row>
    <row r="287" spans="24:25" x14ac:dyDescent="0.25">
      <c r="X287" s="21">
        <f t="shared" si="11"/>
        <v>1686</v>
      </c>
      <c r="Y287" s="23">
        <f t="shared" si="10"/>
        <v>4.0493940000000004</v>
      </c>
    </row>
    <row r="288" spans="24:25" x14ac:dyDescent="0.25">
      <c r="X288" s="21">
        <f t="shared" si="11"/>
        <v>1692</v>
      </c>
      <c r="Y288" s="23">
        <f t="shared" si="10"/>
        <v>4.0600680000000002</v>
      </c>
    </row>
    <row r="289" spans="24:25" x14ac:dyDescent="0.25">
      <c r="X289" s="21">
        <f t="shared" si="11"/>
        <v>1698</v>
      </c>
      <c r="Y289" s="23">
        <f t="shared" si="10"/>
        <v>4.0707420000000001</v>
      </c>
    </row>
    <row r="290" spans="24:25" x14ac:dyDescent="0.25">
      <c r="X290" s="21">
        <f t="shared" si="11"/>
        <v>1704</v>
      </c>
      <c r="Y290" s="23">
        <f t="shared" si="10"/>
        <v>4.0814159999999999</v>
      </c>
    </row>
    <row r="291" spans="24:25" x14ac:dyDescent="0.25">
      <c r="X291" s="21">
        <f t="shared" si="11"/>
        <v>1710</v>
      </c>
      <c r="Y291" s="23">
        <f t="shared" si="10"/>
        <v>4.0920899999999998</v>
      </c>
    </row>
    <row r="292" spans="24:25" x14ac:dyDescent="0.25">
      <c r="X292" s="21">
        <f t="shared" si="11"/>
        <v>1716</v>
      </c>
      <c r="Y292" s="23">
        <f t="shared" si="10"/>
        <v>4.1027639999999996</v>
      </c>
    </row>
    <row r="293" spans="24:25" x14ac:dyDescent="0.25">
      <c r="X293" s="21">
        <f t="shared" si="11"/>
        <v>1722</v>
      </c>
      <c r="Y293" s="23">
        <f t="shared" si="10"/>
        <v>4.1134380000000004</v>
      </c>
    </row>
    <row r="294" spans="24:25" x14ac:dyDescent="0.25">
      <c r="X294" s="21">
        <f t="shared" si="11"/>
        <v>1728</v>
      </c>
      <c r="Y294" s="23">
        <f t="shared" si="10"/>
        <v>4.1241120000000002</v>
      </c>
    </row>
    <row r="295" spans="24:25" x14ac:dyDescent="0.25">
      <c r="X295" s="21">
        <f t="shared" si="11"/>
        <v>1734</v>
      </c>
      <c r="Y295" s="23">
        <f t="shared" si="10"/>
        <v>4.1347860000000001</v>
      </c>
    </row>
    <row r="296" spans="24:25" x14ac:dyDescent="0.25">
      <c r="X296" s="21">
        <f t="shared" si="11"/>
        <v>1740</v>
      </c>
      <c r="Y296" s="23">
        <f t="shared" si="10"/>
        <v>4.1454599999999999</v>
      </c>
    </row>
    <row r="297" spans="24:25" x14ac:dyDescent="0.25">
      <c r="X297" s="21">
        <f t="shared" si="11"/>
        <v>1746</v>
      </c>
      <c r="Y297" s="23">
        <f t="shared" si="10"/>
        <v>4.1561339999999998</v>
      </c>
    </row>
    <row r="298" spans="24:25" x14ac:dyDescent="0.25">
      <c r="X298" s="21">
        <f t="shared" si="11"/>
        <v>1752</v>
      </c>
      <c r="Y298" s="23">
        <f t="shared" si="10"/>
        <v>4.1668079999999996</v>
      </c>
    </row>
    <row r="299" spans="24:25" x14ac:dyDescent="0.25">
      <c r="X299" s="21">
        <f t="shared" si="11"/>
        <v>1758</v>
      </c>
      <c r="Y299" s="23">
        <f t="shared" si="10"/>
        <v>4.1774820000000004</v>
      </c>
    </row>
    <row r="300" spans="24:25" x14ac:dyDescent="0.25">
      <c r="X300" s="21">
        <f t="shared" si="11"/>
        <v>1764</v>
      </c>
      <c r="Y300" s="23">
        <f t="shared" si="10"/>
        <v>4.1881560000000002</v>
      </c>
    </row>
    <row r="301" spans="24:25" x14ac:dyDescent="0.25">
      <c r="X301" s="21">
        <f t="shared" si="11"/>
        <v>1770</v>
      </c>
      <c r="Y301" s="23">
        <f t="shared" si="10"/>
        <v>4.1988300000000001</v>
      </c>
    </row>
    <row r="302" spans="24:25" x14ac:dyDescent="0.25">
      <c r="X302" s="21">
        <f t="shared" si="11"/>
        <v>1776</v>
      </c>
      <c r="Y302" s="23">
        <f t="shared" si="10"/>
        <v>4.2095039999999999</v>
      </c>
    </row>
    <row r="303" spans="24:25" x14ac:dyDescent="0.25">
      <c r="X303" s="21">
        <f t="shared" si="11"/>
        <v>1782</v>
      </c>
      <c r="Y303" s="23">
        <f t="shared" si="10"/>
        <v>4.2201779999999998</v>
      </c>
    </row>
    <row r="304" spans="24:25" x14ac:dyDescent="0.25">
      <c r="X304" s="21">
        <f t="shared" si="11"/>
        <v>1788</v>
      </c>
      <c r="Y304" s="23">
        <f t="shared" si="10"/>
        <v>4.2308519999999996</v>
      </c>
    </row>
    <row r="305" spans="24:25" x14ac:dyDescent="0.25">
      <c r="X305" s="21">
        <f t="shared" si="11"/>
        <v>1794</v>
      </c>
      <c r="Y305" s="23">
        <f t="shared" si="10"/>
        <v>4.2415260000000004</v>
      </c>
    </row>
    <row r="306" spans="24:25" x14ac:dyDescent="0.25">
      <c r="X306" s="21">
        <f t="shared" si="11"/>
        <v>1800</v>
      </c>
      <c r="Y306" s="23">
        <f t="shared" si="10"/>
        <v>4.2522000000000002</v>
      </c>
    </row>
    <row r="307" spans="24:25" x14ac:dyDescent="0.25">
      <c r="X307" s="21">
        <f t="shared" si="11"/>
        <v>1806</v>
      </c>
      <c r="Y307" s="23">
        <f t="shared" si="10"/>
        <v>4.2628740000000001</v>
      </c>
    </row>
    <row r="308" spans="24:25" x14ac:dyDescent="0.25">
      <c r="X308" s="21">
        <f t="shared" si="11"/>
        <v>1812</v>
      </c>
      <c r="Y308" s="23">
        <f t="shared" si="10"/>
        <v>4.2735479999999999</v>
      </c>
    </row>
    <row r="309" spans="24:25" x14ac:dyDescent="0.25">
      <c r="X309" s="21">
        <f t="shared" si="11"/>
        <v>1818</v>
      </c>
      <c r="Y309" s="23">
        <f t="shared" si="10"/>
        <v>4.2842219999999998</v>
      </c>
    </row>
    <row r="310" spans="24:25" x14ac:dyDescent="0.25">
      <c r="X310" s="21">
        <f t="shared" si="11"/>
        <v>1824</v>
      </c>
      <c r="Y310" s="23">
        <f t="shared" si="10"/>
        <v>4.2948959999999996</v>
      </c>
    </row>
    <row r="311" spans="24:25" x14ac:dyDescent="0.25">
      <c r="X311" s="21">
        <f t="shared" si="11"/>
        <v>1830</v>
      </c>
      <c r="Y311" s="23">
        <f t="shared" si="10"/>
        <v>4.3055700000000003</v>
      </c>
    </row>
    <row r="312" spans="24:25" x14ac:dyDescent="0.25">
      <c r="X312" s="21">
        <f t="shared" si="11"/>
        <v>1836</v>
      </c>
      <c r="Y312" s="23">
        <f t="shared" si="10"/>
        <v>4.3162440000000002</v>
      </c>
    </row>
    <row r="313" spans="24:25" x14ac:dyDescent="0.25">
      <c r="X313" s="21">
        <f t="shared" si="11"/>
        <v>1842</v>
      </c>
      <c r="Y313" s="23">
        <f t="shared" si="10"/>
        <v>4.326918</v>
      </c>
    </row>
    <row r="314" spans="24:25" x14ac:dyDescent="0.25">
      <c r="X314" s="21">
        <f t="shared" si="11"/>
        <v>1848</v>
      </c>
      <c r="Y314" s="23">
        <f t="shared" si="10"/>
        <v>4.3375919999999999</v>
      </c>
    </row>
    <row r="315" spans="24:25" x14ac:dyDescent="0.25">
      <c r="X315" s="21">
        <f t="shared" si="11"/>
        <v>1854</v>
      </c>
      <c r="Y315" s="23">
        <f t="shared" si="10"/>
        <v>4.3482659999999997</v>
      </c>
    </row>
    <row r="316" spans="24:25" x14ac:dyDescent="0.25">
      <c r="X316" s="21">
        <f t="shared" si="11"/>
        <v>1860</v>
      </c>
      <c r="Y316" s="23">
        <f t="shared" si="10"/>
        <v>4.3589399999999996</v>
      </c>
    </row>
    <row r="317" spans="24:25" x14ac:dyDescent="0.25">
      <c r="X317" s="21">
        <f t="shared" si="11"/>
        <v>1866</v>
      </c>
      <c r="Y317" s="23">
        <f t="shared" si="10"/>
        <v>4.3696140000000003</v>
      </c>
    </row>
    <row r="318" spans="24:25" x14ac:dyDescent="0.25">
      <c r="X318" s="21">
        <f t="shared" si="11"/>
        <v>1872</v>
      </c>
      <c r="Y318" s="23">
        <f t="shared" si="10"/>
        <v>4.3802880000000002</v>
      </c>
    </row>
    <row r="319" spans="24:25" x14ac:dyDescent="0.25">
      <c r="X319" s="21">
        <f t="shared" si="11"/>
        <v>1878</v>
      </c>
      <c r="Y319" s="23">
        <f t="shared" si="10"/>
        <v>4.390962</v>
      </c>
    </row>
    <row r="320" spans="24:25" x14ac:dyDescent="0.25">
      <c r="X320" s="21">
        <f t="shared" si="11"/>
        <v>1884</v>
      </c>
      <c r="Y320" s="23">
        <f t="shared" si="10"/>
        <v>4.4016359999999999</v>
      </c>
    </row>
    <row r="321" spans="24:25" x14ac:dyDescent="0.25">
      <c r="X321" s="21">
        <f t="shared" si="11"/>
        <v>1890</v>
      </c>
      <c r="Y321" s="23">
        <f t="shared" si="10"/>
        <v>4.4123099999999997</v>
      </c>
    </row>
    <row r="322" spans="24:25" x14ac:dyDescent="0.25">
      <c r="X322" s="21">
        <f t="shared" si="11"/>
        <v>1896</v>
      </c>
      <c r="Y322" s="23">
        <f t="shared" si="10"/>
        <v>4.4229839999999996</v>
      </c>
    </row>
    <row r="323" spans="24:25" x14ac:dyDescent="0.25">
      <c r="X323" s="21">
        <f t="shared" si="11"/>
        <v>1902</v>
      </c>
      <c r="Y323" s="23">
        <f t="shared" si="10"/>
        <v>4.4336580000000003</v>
      </c>
    </row>
    <row r="324" spans="24:25" x14ac:dyDescent="0.25">
      <c r="X324" s="21">
        <f t="shared" si="11"/>
        <v>1908</v>
      </c>
      <c r="Y324" s="23">
        <f t="shared" si="10"/>
        <v>4.4443320000000002</v>
      </c>
    </row>
    <row r="325" spans="24:25" x14ac:dyDescent="0.25">
      <c r="X325" s="21">
        <f t="shared" si="11"/>
        <v>1914</v>
      </c>
      <c r="Y325" s="23">
        <f t="shared" si="10"/>
        <v>4.455006</v>
      </c>
    </row>
    <row r="326" spans="24:25" x14ac:dyDescent="0.25">
      <c r="X326" s="21">
        <f t="shared" si="11"/>
        <v>1920</v>
      </c>
      <c r="Y326" s="23">
        <f t="shared" ref="Y326:Y389" si="12">IF($K$24&gt;0,IF(X326&lt;$K$21,$K$20*X326,IF(X326&lt;$K$24,($K$22*X326)+$K$23,($K$25*X326)+$K$26)),IF(X326&lt;$K$21,$K$20*X326,($K$22*X326)+$K$23))</f>
        <v>4.4656799999999999</v>
      </c>
    </row>
    <row r="327" spans="24:25" x14ac:dyDescent="0.25">
      <c r="X327" s="21">
        <f t="shared" ref="X327:X390" si="13">X326+$AC$5</f>
        <v>1926</v>
      </c>
      <c r="Y327" s="23">
        <f t="shared" si="12"/>
        <v>4.4763539999999997</v>
      </c>
    </row>
    <row r="328" spans="24:25" x14ac:dyDescent="0.25">
      <c r="X328" s="21">
        <f t="shared" si="13"/>
        <v>1932</v>
      </c>
      <c r="Y328" s="23">
        <f t="shared" si="12"/>
        <v>4.4870279999999996</v>
      </c>
    </row>
    <row r="329" spans="24:25" x14ac:dyDescent="0.25">
      <c r="X329" s="21">
        <f t="shared" si="13"/>
        <v>1938</v>
      </c>
      <c r="Y329" s="23">
        <f t="shared" si="12"/>
        <v>4.4977020000000003</v>
      </c>
    </row>
    <row r="330" spans="24:25" x14ac:dyDescent="0.25">
      <c r="X330" s="21">
        <f t="shared" si="13"/>
        <v>1944</v>
      </c>
      <c r="Y330" s="23">
        <f t="shared" si="12"/>
        <v>4.5083760000000002</v>
      </c>
    </row>
    <row r="331" spans="24:25" x14ac:dyDescent="0.25">
      <c r="X331" s="21">
        <f t="shared" si="13"/>
        <v>1950</v>
      </c>
      <c r="Y331" s="23">
        <f t="shared" si="12"/>
        <v>4.51905</v>
      </c>
    </row>
    <row r="332" spans="24:25" x14ac:dyDescent="0.25">
      <c r="X332" s="21">
        <f t="shared" si="13"/>
        <v>1956</v>
      </c>
      <c r="Y332" s="23">
        <f t="shared" si="12"/>
        <v>4.5297239999999999</v>
      </c>
    </row>
    <row r="333" spans="24:25" x14ac:dyDescent="0.25">
      <c r="X333" s="21">
        <f t="shared" si="13"/>
        <v>1962</v>
      </c>
      <c r="Y333" s="23">
        <f t="shared" si="12"/>
        <v>4.5403979999999997</v>
      </c>
    </row>
    <row r="334" spans="24:25" x14ac:dyDescent="0.25">
      <c r="X334" s="21">
        <f t="shared" si="13"/>
        <v>1968</v>
      </c>
      <c r="Y334" s="23">
        <f t="shared" si="12"/>
        <v>4.5510720000000005</v>
      </c>
    </row>
    <row r="335" spans="24:25" x14ac:dyDescent="0.25">
      <c r="X335" s="21">
        <f t="shared" si="13"/>
        <v>1974</v>
      </c>
      <c r="Y335" s="23">
        <f t="shared" si="12"/>
        <v>4.5617460000000003</v>
      </c>
    </row>
    <row r="336" spans="24:25" x14ac:dyDescent="0.25">
      <c r="X336" s="21">
        <f t="shared" si="13"/>
        <v>1980</v>
      </c>
      <c r="Y336" s="23">
        <f t="shared" si="12"/>
        <v>4.5724200000000002</v>
      </c>
    </row>
    <row r="337" spans="24:25" x14ac:dyDescent="0.25">
      <c r="X337" s="21">
        <f t="shared" si="13"/>
        <v>1986</v>
      </c>
      <c r="Y337" s="23">
        <f t="shared" si="12"/>
        <v>4.583094</v>
      </c>
    </row>
    <row r="338" spans="24:25" x14ac:dyDescent="0.25">
      <c r="X338" s="21">
        <f t="shared" si="13"/>
        <v>1992</v>
      </c>
      <c r="Y338" s="23">
        <f t="shared" si="12"/>
        <v>4.5937679999999999</v>
      </c>
    </row>
    <row r="339" spans="24:25" x14ac:dyDescent="0.25">
      <c r="X339" s="21">
        <f t="shared" si="13"/>
        <v>1998</v>
      </c>
      <c r="Y339" s="23">
        <f t="shared" si="12"/>
        <v>4.6044419999999997</v>
      </c>
    </row>
    <row r="340" spans="24:25" x14ac:dyDescent="0.25">
      <c r="X340" s="21">
        <f t="shared" si="13"/>
        <v>2004</v>
      </c>
      <c r="Y340" s="23">
        <f t="shared" si="12"/>
        <v>4.6151160000000004</v>
      </c>
    </row>
    <row r="341" spans="24:25" x14ac:dyDescent="0.25">
      <c r="X341" s="21">
        <f t="shared" si="13"/>
        <v>2010</v>
      </c>
      <c r="Y341" s="23">
        <f t="shared" si="12"/>
        <v>4.6257900000000003</v>
      </c>
    </row>
    <row r="342" spans="24:25" x14ac:dyDescent="0.25">
      <c r="X342" s="21">
        <f t="shared" si="13"/>
        <v>2016</v>
      </c>
      <c r="Y342" s="23">
        <f t="shared" si="12"/>
        <v>4.6364640000000001</v>
      </c>
    </row>
    <row r="343" spans="24:25" x14ac:dyDescent="0.25">
      <c r="X343" s="21">
        <f t="shared" si="13"/>
        <v>2022</v>
      </c>
      <c r="Y343" s="23">
        <f t="shared" si="12"/>
        <v>4.647138</v>
      </c>
    </row>
    <row r="344" spans="24:25" x14ac:dyDescent="0.25">
      <c r="X344" s="21">
        <f t="shared" si="13"/>
        <v>2028</v>
      </c>
      <c r="Y344" s="23">
        <f t="shared" si="12"/>
        <v>4.6578119999999998</v>
      </c>
    </row>
    <row r="345" spans="24:25" x14ac:dyDescent="0.25">
      <c r="X345" s="21">
        <f t="shared" si="13"/>
        <v>2034</v>
      </c>
      <c r="Y345" s="23">
        <f t="shared" si="12"/>
        <v>4.6684859999999997</v>
      </c>
    </row>
    <row r="346" spans="24:25" x14ac:dyDescent="0.25">
      <c r="X346" s="21">
        <f t="shared" si="13"/>
        <v>2040</v>
      </c>
      <c r="Y346" s="23">
        <f t="shared" si="12"/>
        <v>4.6791600000000004</v>
      </c>
    </row>
    <row r="347" spans="24:25" x14ac:dyDescent="0.25">
      <c r="X347" s="21">
        <f t="shared" si="13"/>
        <v>2046</v>
      </c>
      <c r="Y347" s="23">
        <f t="shared" si="12"/>
        <v>4.6898340000000003</v>
      </c>
    </row>
    <row r="348" spans="24:25" x14ac:dyDescent="0.25">
      <c r="X348" s="21">
        <f t="shared" si="13"/>
        <v>2052</v>
      </c>
      <c r="Y348" s="23">
        <f t="shared" si="12"/>
        <v>4.7005080000000001</v>
      </c>
    </row>
    <row r="349" spans="24:25" x14ac:dyDescent="0.25">
      <c r="X349" s="21">
        <f t="shared" si="13"/>
        <v>2058</v>
      </c>
      <c r="Y349" s="23">
        <f t="shared" si="12"/>
        <v>4.711182</v>
      </c>
    </row>
    <row r="350" spans="24:25" x14ac:dyDescent="0.25">
      <c r="X350" s="21">
        <f t="shared" si="13"/>
        <v>2064</v>
      </c>
      <c r="Y350" s="23">
        <f t="shared" si="12"/>
        <v>4.7218559999999998</v>
      </c>
    </row>
    <row r="351" spans="24:25" x14ac:dyDescent="0.25">
      <c r="X351" s="21">
        <f t="shared" si="13"/>
        <v>2070</v>
      </c>
      <c r="Y351" s="23">
        <f t="shared" si="12"/>
        <v>4.7325299999999997</v>
      </c>
    </row>
    <row r="352" spans="24:25" x14ac:dyDescent="0.25">
      <c r="X352" s="21">
        <f t="shared" si="13"/>
        <v>2076</v>
      </c>
      <c r="Y352" s="23">
        <f t="shared" si="12"/>
        <v>4.7432040000000004</v>
      </c>
    </row>
    <row r="353" spans="24:25" x14ac:dyDescent="0.25">
      <c r="X353" s="21">
        <f t="shared" si="13"/>
        <v>2082</v>
      </c>
      <c r="Y353" s="23">
        <f t="shared" si="12"/>
        <v>4.7538780000000003</v>
      </c>
    </row>
    <row r="354" spans="24:25" x14ac:dyDescent="0.25">
      <c r="X354" s="21">
        <f t="shared" si="13"/>
        <v>2088</v>
      </c>
      <c r="Y354" s="23">
        <f t="shared" si="12"/>
        <v>4.7645520000000001</v>
      </c>
    </row>
    <row r="355" spans="24:25" x14ac:dyDescent="0.25">
      <c r="X355" s="21">
        <f t="shared" si="13"/>
        <v>2094</v>
      </c>
      <c r="Y355" s="23">
        <f t="shared" si="12"/>
        <v>4.775226</v>
      </c>
    </row>
    <row r="356" spans="24:25" x14ac:dyDescent="0.25">
      <c r="X356" s="21">
        <f t="shared" si="13"/>
        <v>2100</v>
      </c>
      <c r="Y356" s="23">
        <f t="shared" si="12"/>
        <v>4.7858999999999998</v>
      </c>
    </row>
    <row r="357" spans="24:25" x14ac:dyDescent="0.25">
      <c r="X357" s="21">
        <f t="shared" si="13"/>
        <v>2106</v>
      </c>
      <c r="Y357" s="23">
        <f t="shared" si="12"/>
        <v>4.7965739999999997</v>
      </c>
    </row>
    <row r="358" spans="24:25" x14ac:dyDescent="0.25">
      <c r="X358" s="21">
        <f t="shared" si="13"/>
        <v>2112</v>
      </c>
      <c r="Y358" s="23">
        <f t="shared" si="12"/>
        <v>4.8072480000000004</v>
      </c>
    </row>
    <row r="359" spans="24:25" x14ac:dyDescent="0.25">
      <c r="X359" s="21">
        <f t="shared" si="13"/>
        <v>2118</v>
      </c>
      <c r="Y359" s="23">
        <f t="shared" si="12"/>
        <v>4.8179220000000003</v>
      </c>
    </row>
    <row r="360" spans="24:25" x14ac:dyDescent="0.25">
      <c r="X360" s="21">
        <f t="shared" si="13"/>
        <v>2124</v>
      </c>
      <c r="Y360" s="23">
        <f t="shared" si="12"/>
        <v>4.8285960000000001</v>
      </c>
    </row>
    <row r="361" spans="24:25" x14ac:dyDescent="0.25">
      <c r="X361" s="21">
        <f t="shared" si="13"/>
        <v>2130</v>
      </c>
      <c r="Y361" s="23">
        <f t="shared" si="12"/>
        <v>4.83927</v>
      </c>
    </row>
    <row r="362" spans="24:25" x14ac:dyDescent="0.25">
      <c r="X362" s="21">
        <f t="shared" si="13"/>
        <v>2136</v>
      </c>
      <c r="Y362" s="23">
        <f t="shared" si="12"/>
        <v>4.8499439999999998</v>
      </c>
    </row>
    <row r="363" spans="24:25" x14ac:dyDescent="0.25">
      <c r="X363" s="21">
        <f t="shared" si="13"/>
        <v>2142</v>
      </c>
      <c r="Y363" s="23">
        <f t="shared" si="12"/>
        <v>4.8606179999999997</v>
      </c>
    </row>
    <row r="364" spans="24:25" x14ac:dyDescent="0.25">
      <c r="X364" s="21">
        <f t="shared" si="13"/>
        <v>2148</v>
      </c>
      <c r="Y364" s="23">
        <f t="shared" si="12"/>
        <v>4.8712920000000004</v>
      </c>
    </row>
    <row r="365" spans="24:25" x14ac:dyDescent="0.25">
      <c r="X365" s="21">
        <f t="shared" si="13"/>
        <v>2154</v>
      </c>
      <c r="Y365" s="23">
        <f t="shared" si="12"/>
        <v>4.8819660000000002</v>
      </c>
    </row>
    <row r="366" spans="24:25" x14ac:dyDescent="0.25">
      <c r="X366" s="21">
        <f t="shared" si="13"/>
        <v>2160</v>
      </c>
      <c r="Y366" s="23">
        <f t="shared" si="12"/>
        <v>4.8926400000000001</v>
      </c>
    </row>
    <row r="367" spans="24:25" x14ac:dyDescent="0.25">
      <c r="X367" s="21">
        <f t="shared" si="13"/>
        <v>2166</v>
      </c>
      <c r="Y367" s="23">
        <f t="shared" si="12"/>
        <v>4.903314</v>
      </c>
    </row>
    <row r="368" spans="24:25" x14ac:dyDescent="0.25">
      <c r="X368" s="21">
        <f t="shared" si="13"/>
        <v>2172</v>
      </c>
      <c r="Y368" s="23">
        <f t="shared" si="12"/>
        <v>4.9139879999999998</v>
      </c>
    </row>
    <row r="369" spans="24:25" x14ac:dyDescent="0.25">
      <c r="X369" s="21">
        <f t="shared" si="13"/>
        <v>2178</v>
      </c>
      <c r="Y369" s="23">
        <f t="shared" si="12"/>
        <v>4.9246619999999997</v>
      </c>
    </row>
    <row r="370" spans="24:25" x14ac:dyDescent="0.25">
      <c r="X370" s="21">
        <f t="shared" si="13"/>
        <v>2184</v>
      </c>
      <c r="Y370" s="23">
        <f t="shared" si="12"/>
        <v>4.9353360000000004</v>
      </c>
    </row>
    <row r="371" spans="24:25" x14ac:dyDescent="0.25">
      <c r="X371" s="21">
        <f t="shared" si="13"/>
        <v>2190</v>
      </c>
      <c r="Y371" s="23">
        <f t="shared" si="12"/>
        <v>4.9460100000000002</v>
      </c>
    </row>
    <row r="372" spans="24:25" x14ac:dyDescent="0.25">
      <c r="X372" s="21">
        <f t="shared" si="13"/>
        <v>2196</v>
      </c>
      <c r="Y372" s="23">
        <f t="shared" si="12"/>
        <v>4.9566840000000001</v>
      </c>
    </row>
    <row r="373" spans="24:25" x14ac:dyDescent="0.25">
      <c r="X373" s="21">
        <f t="shared" si="13"/>
        <v>2202</v>
      </c>
      <c r="Y373" s="23">
        <f t="shared" si="12"/>
        <v>4.9673579999999999</v>
      </c>
    </row>
    <row r="374" spans="24:25" x14ac:dyDescent="0.25">
      <c r="X374" s="21">
        <f t="shared" si="13"/>
        <v>2208</v>
      </c>
      <c r="Y374" s="23">
        <f t="shared" si="12"/>
        <v>4.9780319999999998</v>
      </c>
    </row>
    <row r="375" spans="24:25" x14ac:dyDescent="0.25">
      <c r="X375" s="21">
        <f t="shared" si="13"/>
        <v>2214</v>
      </c>
      <c r="Y375" s="23">
        <f t="shared" si="12"/>
        <v>4.9887059999999996</v>
      </c>
    </row>
    <row r="376" spans="24:25" x14ac:dyDescent="0.25">
      <c r="X376" s="21">
        <f t="shared" si="13"/>
        <v>2220</v>
      </c>
      <c r="Y376" s="23">
        <f t="shared" si="12"/>
        <v>4.9993800000000004</v>
      </c>
    </row>
    <row r="377" spans="24:25" x14ac:dyDescent="0.25">
      <c r="X377" s="21">
        <f t="shared" si="13"/>
        <v>2226</v>
      </c>
      <c r="Y377" s="23">
        <f t="shared" si="12"/>
        <v>5.0100540000000002</v>
      </c>
    </row>
    <row r="378" spans="24:25" x14ac:dyDescent="0.25">
      <c r="X378" s="21">
        <f t="shared" si="13"/>
        <v>2232</v>
      </c>
      <c r="Y378" s="23">
        <f t="shared" si="12"/>
        <v>5.0207280000000001</v>
      </c>
    </row>
    <row r="379" spans="24:25" x14ac:dyDescent="0.25">
      <c r="X379" s="21">
        <f t="shared" si="13"/>
        <v>2238</v>
      </c>
      <c r="Y379" s="23">
        <f t="shared" si="12"/>
        <v>5.0314019999999999</v>
      </c>
    </row>
    <row r="380" spans="24:25" x14ac:dyDescent="0.25">
      <c r="X380" s="21">
        <f t="shared" si="13"/>
        <v>2244</v>
      </c>
      <c r="Y380" s="23">
        <f t="shared" si="12"/>
        <v>5.0420759999999998</v>
      </c>
    </row>
    <row r="381" spans="24:25" x14ac:dyDescent="0.25">
      <c r="X381" s="21">
        <f t="shared" si="13"/>
        <v>2250</v>
      </c>
      <c r="Y381" s="23">
        <f t="shared" si="12"/>
        <v>5.0527499999999996</v>
      </c>
    </row>
    <row r="382" spans="24:25" x14ac:dyDescent="0.25">
      <c r="X382" s="21">
        <f t="shared" si="13"/>
        <v>2256</v>
      </c>
      <c r="Y382" s="23">
        <f t="shared" si="12"/>
        <v>5.0634239999999995</v>
      </c>
    </row>
    <row r="383" spans="24:25" x14ac:dyDescent="0.25">
      <c r="X383" s="21">
        <f t="shared" si="13"/>
        <v>2262</v>
      </c>
      <c r="Y383" s="23">
        <f t="shared" si="12"/>
        <v>5.0740980000000002</v>
      </c>
    </row>
    <row r="384" spans="24:25" x14ac:dyDescent="0.25">
      <c r="X384" s="21">
        <f t="shared" si="13"/>
        <v>2268</v>
      </c>
      <c r="Y384" s="23">
        <f t="shared" si="12"/>
        <v>5.0847720000000001</v>
      </c>
    </row>
    <row r="385" spans="24:25" x14ac:dyDescent="0.25">
      <c r="X385" s="21">
        <f t="shared" si="13"/>
        <v>2274</v>
      </c>
      <c r="Y385" s="23">
        <f t="shared" si="12"/>
        <v>5.0954459999999999</v>
      </c>
    </row>
    <row r="386" spans="24:25" x14ac:dyDescent="0.25">
      <c r="X386" s="21">
        <f t="shared" si="13"/>
        <v>2280</v>
      </c>
      <c r="Y386" s="23">
        <f t="shared" si="12"/>
        <v>5.1061199999999998</v>
      </c>
    </row>
    <row r="387" spans="24:25" x14ac:dyDescent="0.25">
      <c r="X387" s="21">
        <f t="shared" si="13"/>
        <v>2286</v>
      </c>
      <c r="Y387" s="23">
        <f t="shared" si="12"/>
        <v>5.1167939999999996</v>
      </c>
    </row>
    <row r="388" spans="24:25" x14ac:dyDescent="0.25">
      <c r="X388" s="21">
        <f t="shared" si="13"/>
        <v>2292</v>
      </c>
      <c r="Y388" s="23">
        <f t="shared" si="12"/>
        <v>5.1274679999999995</v>
      </c>
    </row>
    <row r="389" spans="24:25" x14ac:dyDescent="0.25">
      <c r="X389" s="21">
        <f t="shared" si="13"/>
        <v>2298</v>
      </c>
      <c r="Y389" s="23">
        <f t="shared" si="12"/>
        <v>5.1381420000000002</v>
      </c>
    </row>
    <row r="390" spans="24:25" x14ac:dyDescent="0.25">
      <c r="X390" s="21">
        <f t="shared" si="13"/>
        <v>2304</v>
      </c>
      <c r="Y390" s="23">
        <f t="shared" ref="Y390:Y453" si="14">IF($K$24&gt;0,IF(X390&lt;$K$21,$K$20*X390,IF(X390&lt;$K$24,($K$22*X390)+$K$23,($K$25*X390)+$K$26)),IF(X390&lt;$K$21,$K$20*X390,($K$22*X390)+$K$23))</f>
        <v>5.1488160000000001</v>
      </c>
    </row>
    <row r="391" spans="24:25" x14ac:dyDescent="0.25">
      <c r="X391" s="21">
        <f t="shared" ref="X391:X454" si="15">X390+$AC$5</f>
        <v>2310</v>
      </c>
      <c r="Y391" s="23">
        <f t="shared" si="14"/>
        <v>5.1594899999999999</v>
      </c>
    </row>
    <row r="392" spans="24:25" x14ac:dyDescent="0.25">
      <c r="X392" s="21">
        <f t="shared" si="15"/>
        <v>2316</v>
      </c>
      <c r="Y392" s="23">
        <f t="shared" si="14"/>
        <v>5.1701639999999998</v>
      </c>
    </row>
    <row r="393" spans="24:25" x14ac:dyDescent="0.25">
      <c r="X393" s="21">
        <f t="shared" si="15"/>
        <v>2322</v>
      </c>
      <c r="Y393" s="23">
        <f t="shared" si="14"/>
        <v>5.1808379999999996</v>
      </c>
    </row>
    <row r="394" spans="24:25" x14ac:dyDescent="0.25">
      <c r="X394" s="21">
        <f t="shared" si="15"/>
        <v>2328</v>
      </c>
      <c r="Y394" s="23">
        <f t="shared" si="14"/>
        <v>5.1915119999999995</v>
      </c>
    </row>
    <row r="395" spans="24:25" x14ac:dyDescent="0.25">
      <c r="X395" s="21">
        <f t="shared" si="15"/>
        <v>2334</v>
      </c>
      <c r="Y395" s="23">
        <f t="shared" si="14"/>
        <v>5.2021860000000002</v>
      </c>
    </row>
    <row r="396" spans="24:25" x14ac:dyDescent="0.25">
      <c r="X396" s="21">
        <f t="shared" si="15"/>
        <v>2340</v>
      </c>
      <c r="Y396" s="23">
        <f t="shared" si="14"/>
        <v>5.21286</v>
      </c>
    </row>
    <row r="397" spans="24:25" x14ac:dyDescent="0.25">
      <c r="X397" s="21">
        <f t="shared" si="15"/>
        <v>2346</v>
      </c>
      <c r="Y397" s="23">
        <f t="shared" si="14"/>
        <v>5.2235339999999999</v>
      </c>
    </row>
    <row r="398" spans="24:25" x14ac:dyDescent="0.25">
      <c r="X398" s="21">
        <f t="shared" si="15"/>
        <v>2352</v>
      </c>
      <c r="Y398" s="23">
        <f t="shared" si="14"/>
        <v>5.2342079999999997</v>
      </c>
    </row>
    <row r="399" spans="24:25" x14ac:dyDescent="0.25">
      <c r="X399" s="21">
        <f t="shared" si="15"/>
        <v>2358</v>
      </c>
      <c r="Y399" s="23">
        <f t="shared" si="14"/>
        <v>5.2448819999999996</v>
      </c>
    </row>
    <row r="400" spans="24:25" x14ac:dyDescent="0.25">
      <c r="X400" s="21">
        <f t="shared" si="15"/>
        <v>2364</v>
      </c>
      <c r="Y400" s="23">
        <f t="shared" si="14"/>
        <v>5.2555559999999995</v>
      </c>
    </row>
    <row r="401" spans="24:25" x14ac:dyDescent="0.25">
      <c r="X401" s="21">
        <f t="shared" si="15"/>
        <v>2370</v>
      </c>
      <c r="Y401" s="23">
        <f t="shared" si="14"/>
        <v>5.2662300000000002</v>
      </c>
    </row>
    <row r="402" spans="24:25" x14ac:dyDescent="0.25">
      <c r="X402" s="21">
        <f t="shared" si="15"/>
        <v>2376</v>
      </c>
      <c r="Y402" s="23">
        <f t="shared" si="14"/>
        <v>5.276904</v>
      </c>
    </row>
    <row r="403" spans="24:25" x14ac:dyDescent="0.25">
      <c r="X403" s="21">
        <f t="shared" si="15"/>
        <v>2382</v>
      </c>
      <c r="Y403" s="23">
        <f t="shared" si="14"/>
        <v>5.2875779999999999</v>
      </c>
    </row>
    <row r="404" spans="24:25" x14ac:dyDescent="0.25">
      <c r="X404" s="21">
        <f t="shared" si="15"/>
        <v>2388</v>
      </c>
      <c r="Y404" s="23">
        <f t="shared" si="14"/>
        <v>5.2982519999999997</v>
      </c>
    </row>
    <row r="405" spans="24:25" x14ac:dyDescent="0.25">
      <c r="X405" s="21">
        <f t="shared" si="15"/>
        <v>2394</v>
      </c>
      <c r="Y405" s="23">
        <f t="shared" si="14"/>
        <v>5.3089259999999996</v>
      </c>
    </row>
    <row r="406" spans="24:25" x14ac:dyDescent="0.25">
      <c r="X406" s="21">
        <f t="shared" si="15"/>
        <v>2400</v>
      </c>
      <c r="Y406" s="23">
        <f t="shared" si="14"/>
        <v>5.3195999999999994</v>
      </c>
    </row>
    <row r="407" spans="24:25" x14ac:dyDescent="0.25">
      <c r="X407" s="21">
        <f t="shared" si="15"/>
        <v>2406</v>
      </c>
      <c r="Y407" s="23">
        <f t="shared" si="14"/>
        <v>5.3302740000000002</v>
      </c>
    </row>
    <row r="408" spans="24:25" x14ac:dyDescent="0.25">
      <c r="X408" s="21">
        <f t="shared" si="15"/>
        <v>2412</v>
      </c>
      <c r="Y408" s="23">
        <f t="shared" si="14"/>
        <v>5.340948</v>
      </c>
    </row>
    <row r="409" spans="24:25" x14ac:dyDescent="0.25">
      <c r="X409" s="21">
        <f t="shared" si="15"/>
        <v>2418</v>
      </c>
      <c r="Y409" s="23">
        <f t="shared" si="14"/>
        <v>5.3516219999999999</v>
      </c>
    </row>
    <row r="410" spans="24:25" x14ac:dyDescent="0.25">
      <c r="X410" s="21">
        <f t="shared" si="15"/>
        <v>2424</v>
      </c>
      <c r="Y410" s="23">
        <f t="shared" si="14"/>
        <v>5.3622959999999997</v>
      </c>
    </row>
    <row r="411" spans="24:25" x14ac:dyDescent="0.25">
      <c r="X411" s="21">
        <f t="shared" si="15"/>
        <v>2430</v>
      </c>
      <c r="Y411" s="23">
        <f t="shared" si="14"/>
        <v>5.3729699999999996</v>
      </c>
    </row>
    <row r="412" spans="24:25" x14ac:dyDescent="0.25">
      <c r="X412" s="21">
        <f t="shared" si="15"/>
        <v>2436</v>
      </c>
      <c r="Y412" s="23">
        <f t="shared" si="14"/>
        <v>5.3836439999999994</v>
      </c>
    </row>
    <row r="413" spans="24:25" x14ac:dyDescent="0.25">
      <c r="X413" s="21">
        <f t="shared" si="15"/>
        <v>2442</v>
      </c>
      <c r="Y413" s="23">
        <f t="shared" si="14"/>
        <v>5.3943180000000002</v>
      </c>
    </row>
    <row r="414" spans="24:25" x14ac:dyDescent="0.25">
      <c r="X414" s="21">
        <f t="shared" si="15"/>
        <v>2448</v>
      </c>
      <c r="Y414" s="23">
        <f t="shared" si="14"/>
        <v>5.404992</v>
      </c>
    </row>
    <row r="415" spans="24:25" x14ac:dyDescent="0.25">
      <c r="X415" s="21">
        <f t="shared" si="15"/>
        <v>2454</v>
      </c>
      <c r="Y415" s="23">
        <f t="shared" si="14"/>
        <v>5.4156659999999999</v>
      </c>
    </row>
    <row r="416" spans="24:25" x14ac:dyDescent="0.25">
      <c r="X416" s="21">
        <f t="shared" si="15"/>
        <v>2460</v>
      </c>
      <c r="Y416" s="23">
        <f t="shared" si="14"/>
        <v>5.4263399999999997</v>
      </c>
    </row>
    <row r="417" spans="24:25" x14ac:dyDescent="0.25">
      <c r="X417" s="21">
        <f t="shared" si="15"/>
        <v>2466</v>
      </c>
      <c r="Y417" s="23">
        <f t="shared" si="14"/>
        <v>5.4370139999999996</v>
      </c>
    </row>
    <row r="418" spans="24:25" x14ac:dyDescent="0.25">
      <c r="X418" s="21">
        <f t="shared" si="15"/>
        <v>2472</v>
      </c>
      <c r="Y418" s="23">
        <f t="shared" si="14"/>
        <v>5.4476879999999994</v>
      </c>
    </row>
    <row r="419" spans="24:25" x14ac:dyDescent="0.25">
      <c r="X419" s="21">
        <f t="shared" si="15"/>
        <v>2478</v>
      </c>
      <c r="Y419" s="23">
        <f t="shared" si="14"/>
        <v>5.4583620000000002</v>
      </c>
    </row>
    <row r="420" spans="24:25" x14ac:dyDescent="0.25">
      <c r="X420" s="21">
        <f t="shared" si="15"/>
        <v>2484</v>
      </c>
      <c r="Y420" s="23">
        <f t="shared" si="14"/>
        <v>5.469036</v>
      </c>
    </row>
    <row r="421" spans="24:25" x14ac:dyDescent="0.25">
      <c r="X421" s="21">
        <f t="shared" si="15"/>
        <v>2490</v>
      </c>
      <c r="Y421" s="23">
        <f t="shared" si="14"/>
        <v>5.4797099999999999</v>
      </c>
    </row>
    <row r="422" spans="24:25" x14ac:dyDescent="0.25">
      <c r="X422" s="21">
        <f t="shared" si="15"/>
        <v>2496</v>
      </c>
      <c r="Y422" s="23">
        <f t="shared" si="14"/>
        <v>5.4903839999999997</v>
      </c>
    </row>
    <row r="423" spans="24:25" x14ac:dyDescent="0.25">
      <c r="X423" s="21">
        <f t="shared" si="15"/>
        <v>2502</v>
      </c>
      <c r="Y423" s="23">
        <f t="shared" si="14"/>
        <v>5.5010579999999996</v>
      </c>
    </row>
    <row r="424" spans="24:25" x14ac:dyDescent="0.25">
      <c r="X424" s="21">
        <f t="shared" si="15"/>
        <v>2508</v>
      </c>
      <c r="Y424" s="23">
        <f t="shared" si="14"/>
        <v>5.5117319999999994</v>
      </c>
    </row>
    <row r="425" spans="24:25" x14ac:dyDescent="0.25">
      <c r="X425" s="21">
        <f t="shared" si="15"/>
        <v>2514</v>
      </c>
      <c r="Y425" s="23">
        <f t="shared" si="14"/>
        <v>5.5224060000000001</v>
      </c>
    </row>
    <row r="426" spans="24:25" x14ac:dyDescent="0.25">
      <c r="X426" s="21">
        <f t="shared" si="15"/>
        <v>2520</v>
      </c>
      <c r="Y426" s="23">
        <f t="shared" si="14"/>
        <v>5.53308</v>
      </c>
    </row>
    <row r="427" spans="24:25" x14ac:dyDescent="0.25">
      <c r="X427" s="21">
        <f t="shared" si="15"/>
        <v>2526</v>
      </c>
      <c r="Y427" s="23">
        <f t="shared" si="14"/>
        <v>5.5437539999999998</v>
      </c>
    </row>
    <row r="428" spans="24:25" x14ac:dyDescent="0.25">
      <c r="X428" s="21">
        <f t="shared" si="15"/>
        <v>2532</v>
      </c>
      <c r="Y428" s="23">
        <f t="shared" si="14"/>
        <v>5.5544279999999997</v>
      </c>
    </row>
    <row r="429" spans="24:25" x14ac:dyDescent="0.25">
      <c r="X429" s="21">
        <f t="shared" si="15"/>
        <v>2538</v>
      </c>
      <c r="Y429" s="23">
        <f t="shared" si="14"/>
        <v>5.5651019999999995</v>
      </c>
    </row>
    <row r="430" spans="24:25" x14ac:dyDescent="0.25">
      <c r="X430" s="21">
        <f t="shared" si="15"/>
        <v>2544</v>
      </c>
      <c r="Y430" s="23">
        <f t="shared" si="14"/>
        <v>5.5757759999999994</v>
      </c>
    </row>
    <row r="431" spans="24:25" x14ac:dyDescent="0.25">
      <c r="X431" s="21">
        <f t="shared" si="15"/>
        <v>2550</v>
      </c>
      <c r="Y431" s="23">
        <f t="shared" si="14"/>
        <v>5.5864500000000001</v>
      </c>
    </row>
    <row r="432" spans="24:25" x14ac:dyDescent="0.25">
      <c r="X432" s="21">
        <f t="shared" si="15"/>
        <v>2556</v>
      </c>
      <c r="Y432" s="23">
        <f t="shared" si="14"/>
        <v>5.597124</v>
      </c>
    </row>
    <row r="433" spans="24:25" x14ac:dyDescent="0.25">
      <c r="X433" s="21">
        <f t="shared" si="15"/>
        <v>2562</v>
      </c>
      <c r="Y433" s="23">
        <f t="shared" si="14"/>
        <v>5.6077979999999998</v>
      </c>
    </row>
    <row r="434" spans="24:25" x14ac:dyDescent="0.25">
      <c r="X434" s="21">
        <f t="shared" si="15"/>
        <v>2568</v>
      </c>
      <c r="Y434" s="23">
        <f t="shared" si="14"/>
        <v>5.6184719999999997</v>
      </c>
    </row>
    <row r="435" spans="24:25" x14ac:dyDescent="0.25">
      <c r="X435" s="21">
        <f t="shared" si="15"/>
        <v>2574</v>
      </c>
      <c r="Y435" s="23">
        <f t="shared" si="14"/>
        <v>5.6291459999999995</v>
      </c>
    </row>
    <row r="436" spans="24:25" x14ac:dyDescent="0.25">
      <c r="X436" s="21">
        <f t="shared" si="15"/>
        <v>2580</v>
      </c>
      <c r="Y436" s="23">
        <f t="shared" si="14"/>
        <v>5.6398199999999994</v>
      </c>
    </row>
    <row r="437" spans="24:25" x14ac:dyDescent="0.25">
      <c r="X437" s="21">
        <f t="shared" si="15"/>
        <v>2586</v>
      </c>
      <c r="Y437" s="23">
        <f t="shared" si="14"/>
        <v>5.6504940000000001</v>
      </c>
    </row>
    <row r="438" spans="24:25" x14ac:dyDescent="0.25">
      <c r="X438" s="21">
        <f t="shared" si="15"/>
        <v>2592</v>
      </c>
      <c r="Y438" s="23">
        <f t="shared" si="14"/>
        <v>5.661168</v>
      </c>
    </row>
    <row r="439" spans="24:25" x14ac:dyDescent="0.25">
      <c r="X439" s="21">
        <f t="shared" si="15"/>
        <v>2598</v>
      </c>
      <c r="Y439" s="23">
        <f t="shared" si="14"/>
        <v>5.6718419999999998</v>
      </c>
    </row>
    <row r="440" spans="24:25" x14ac:dyDescent="0.25">
      <c r="X440" s="21">
        <f t="shared" si="15"/>
        <v>2604</v>
      </c>
      <c r="Y440" s="23">
        <f t="shared" si="14"/>
        <v>5.6825159999999997</v>
      </c>
    </row>
    <row r="441" spans="24:25" x14ac:dyDescent="0.25">
      <c r="X441" s="21">
        <f t="shared" si="15"/>
        <v>2610</v>
      </c>
      <c r="Y441" s="23">
        <f t="shared" si="14"/>
        <v>5.6931899999999995</v>
      </c>
    </row>
    <row r="442" spans="24:25" x14ac:dyDescent="0.25">
      <c r="X442" s="21">
        <f t="shared" si="15"/>
        <v>2616</v>
      </c>
      <c r="Y442" s="23">
        <f t="shared" si="14"/>
        <v>5.7038639999999994</v>
      </c>
    </row>
    <row r="443" spans="24:25" x14ac:dyDescent="0.25">
      <c r="X443" s="21">
        <f t="shared" si="15"/>
        <v>2622</v>
      </c>
      <c r="Y443" s="23">
        <f t="shared" si="14"/>
        <v>5.7145380000000001</v>
      </c>
    </row>
    <row r="444" spans="24:25" x14ac:dyDescent="0.25">
      <c r="X444" s="21">
        <f t="shared" si="15"/>
        <v>2628</v>
      </c>
      <c r="Y444" s="23">
        <f t="shared" si="14"/>
        <v>5.725212</v>
      </c>
    </row>
    <row r="445" spans="24:25" x14ac:dyDescent="0.25">
      <c r="X445" s="21">
        <f t="shared" si="15"/>
        <v>2634</v>
      </c>
      <c r="Y445" s="23">
        <f t="shared" si="14"/>
        <v>5.7358859999999998</v>
      </c>
    </row>
    <row r="446" spans="24:25" x14ac:dyDescent="0.25">
      <c r="X446" s="21">
        <f t="shared" si="15"/>
        <v>2640</v>
      </c>
      <c r="Y446" s="23">
        <f t="shared" si="14"/>
        <v>5.7465599999999997</v>
      </c>
    </row>
    <row r="447" spans="24:25" x14ac:dyDescent="0.25">
      <c r="X447" s="21">
        <f t="shared" si="15"/>
        <v>2646</v>
      </c>
      <c r="Y447" s="23">
        <f t="shared" si="14"/>
        <v>5.7572339999999995</v>
      </c>
    </row>
    <row r="448" spans="24:25" x14ac:dyDescent="0.25">
      <c r="X448" s="21">
        <f t="shared" si="15"/>
        <v>2652</v>
      </c>
      <c r="Y448" s="23">
        <f t="shared" si="14"/>
        <v>5.7679079999999994</v>
      </c>
    </row>
    <row r="449" spans="24:25" x14ac:dyDescent="0.25">
      <c r="X449" s="21">
        <f t="shared" si="15"/>
        <v>2658</v>
      </c>
      <c r="Y449" s="23">
        <f t="shared" si="14"/>
        <v>5.7785820000000001</v>
      </c>
    </row>
    <row r="450" spans="24:25" x14ac:dyDescent="0.25">
      <c r="X450" s="21">
        <f t="shared" si="15"/>
        <v>2664</v>
      </c>
      <c r="Y450" s="23">
        <f t="shared" si="14"/>
        <v>5.789256</v>
      </c>
    </row>
    <row r="451" spans="24:25" x14ac:dyDescent="0.25">
      <c r="X451" s="21">
        <f t="shared" si="15"/>
        <v>2670</v>
      </c>
      <c r="Y451" s="23">
        <f t="shared" si="14"/>
        <v>5.7999299999999998</v>
      </c>
    </row>
    <row r="452" spans="24:25" x14ac:dyDescent="0.25">
      <c r="X452" s="21">
        <f t="shared" si="15"/>
        <v>2676</v>
      </c>
      <c r="Y452" s="23">
        <f t="shared" si="14"/>
        <v>5.8106039999999997</v>
      </c>
    </row>
    <row r="453" spans="24:25" x14ac:dyDescent="0.25">
      <c r="X453" s="21">
        <f t="shared" si="15"/>
        <v>2682</v>
      </c>
      <c r="Y453" s="23">
        <f t="shared" si="14"/>
        <v>5.8212779999999995</v>
      </c>
    </row>
    <row r="454" spans="24:25" x14ac:dyDescent="0.25">
      <c r="X454" s="21">
        <f t="shared" si="15"/>
        <v>2688</v>
      </c>
      <c r="Y454" s="23">
        <f t="shared" ref="Y454:Y506" si="16">IF($K$24&gt;0,IF(X454&lt;$K$21,$K$20*X454,IF(X454&lt;$K$24,($K$22*X454)+$K$23,($K$25*X454)+$K$26)),IF(X454&lt;$K$21,$K$20*X454,($K$22*X454)+$K$23))</f>
        <v>5.8319519999999994</v>
      </c>
    </row>
    <row r="455" spans="24:25" x14ac:dyDescent="0.25">
      <c r="X455" s="21">
        <f t="shared" ref="X455:X506" si="17">X454+$AC$5</f>
        <v>2694</v>
      </c>
      <c r="Y455" s="23">
        <f t="shared" si="16"/>
        <v>5.8426260000000001</v>
      </c>
    </row>
    <row r="456" spans="24:25" x14ac:dyDescent="0.25">
      <c r="X456" s="21">
        <f t="shared" si="17"/>
        <v>2700</v>
      </c>
      <c r="Y456" s="23">
        <f t="shared" si="16"/>
        <v>5.8532999999999999</v>
      </c>
    </row>
    <row r="457" spans="24:25" x14ac:dyDescent="0.25">
      <c r="X457" s="21">
        <f t="shared" si="17"/>
        <v>2706</v>
      </c>
      <c r="Y457" s="23">
        <f t="shared" si="16"/>
        <v>5.8639739999999998</v>
      </c>
    </row>
    <row r="458" spans="24:25" x14ac:dyDescent="0.25">
      <c r="X458" s="21">
        <f t="shared" si="17"/>
        <v>2712</v>
      </c>
      <c r="Y458" s="23">
        <f t="shared" si="16"/>
        <v>5.8746479999999996</v>
      </c>
    </row>
    <row r="459" spans="24:25" x14ac:dyDescent="0.25">
      <c r="X459" s="21">
        <f t="shared" si="17"/>
        <v>2718</v>
      </c>
      <c r="Y459" s="23">
        <f t="shared" si="16"/>
        <v>5.8853219999999995</v>
      </c>
    </row>
    <row r="460" spans="24:25" x14ac:dyDescent="0.25">
      <c r="X460" s="21">
        <f t="shared" si="17"/>
        <v>2724</v>
      </c>
      <c r="Y460" s="23">
        <f t="shared" si="16"/>
        <v>5.8959959999999993</v>
      </c>
    </row>
    <row r="461" spans="24:25" x14ac:dyDescent="0.25">
      <c r="X461" s="21">
        <f t="shared" si="17"/>
        <v>2730</v>
      </c>
      <c r="Y461" s="23">
        <f t="shared" si="16"/>
        <v>5.9066700000000001</v>
      </c>
    </row>
    <row r="462" spans="24:25" x14ac:dyDescent="0.25">
      <c r="X462" s="21">
        <f t="shared" si="17"/>
        <v>2736</v>
      </c>
      <c r="Y462" s="23">
        <f t="shared" si="16"/>
        <v>5.9173439999999999</v>
      </c>
    </row>
    <row r="463" spans="24:25" x14ac:dyDescent="0.25">
      <c r="X463" s="21">
        <f t="shared" si="17"/>
        <v>2742</v>
      </c>
      <c r="Y463" s="23">
        <f t="shared" si="16"/>
        <v>5.9280179999999998</v>
      </c>
    </row>
    <row r="464" spans="24:25" x14ac:dyDescent="0.25">
      <c r="X464" s="21">
        <f t="shared" si="17"/>
        <v>2748</v>
      </c>
      <c r="Y464" s="23">
        <f t="shared" si="16"/>
        <v>5.9386919999999996</v>
      </c>
    </row>
    <row r="465" spans="24:25" x14ac:dyDescent="0.25">
      <c r="X465" s="21">
        <f t="shared" si="17"/>
        <v>2754</v>
      </c>
      <c r="Y465" s="23">
        <f t="shared" si="16"/>
        <v>5.9493659999999995</v>
      </c>
    </row>
    <row r="466" spans="24:25" x14ac:dyDescent="0.25">
      <c r="X466" s="21">
        <f t="shared" si="17"/>
        <v>2760</v>
      </c>
      <c r="Y466" s="23">
        <f t="shared" si="16"/>
        <v>5.9600399999999993</v>
      </c>
    </row>
    <row r="467" spans="24:25" x14ac:dyDescent="0.25">
      <c r="X467" s="21">
        <f t="shared" si="17"/>
        <v>2766</v>
      </c>
      <c r="Y467" s="23">
        <f t="shared" si="16"/>
        <v>5.9707140000000001</v>
      </c>
    </row>
    <row r="468" spans="24:25" x14ac:dyDescent="0.25">
      <c r="X468" s="21">
        <f t="shared" si="17"/>
        <v>2772</v>
      </c>
      <c r="Y468" s="23">
        <f t="shared" si="16"/>
        <v>5.9813879999999999</v>
      </c>
    </row>
    <row r="469" spans="24:25" x14ac:dyDescent="0.25">
      <c r="X469" s="21">
        <f t="shared" si="17"/>
        <v>2778</v>
      </c>
      <c r="Y469" s="23">
        <f t="shared" si="16"/>
        <v>5.9920619999999998</v>
      </c>
    </row>
    <row r="470" spans="24:25" x14ac:dyDescent="0.25">
      <c r="X470" s="21">
        <f t="shared" si="17"/>
        <v>2784</v>
      </c>
      <c r="Y470" s="23">
        <f t="shared" si="16"/>
        <v>6.0027359999999996</v>
      </c>
    </row>
    <row r="471" spans="24:25" x14ac:dyDescent="0.25">
      <c r="X471" s="21">
        <f t="shared" si="17"/>
        <v>2790</v>
      </c>
      <c r="Y471" s="23">
        <f t="shared" si="16"/>
        <v>6.0134099999999995</v>
      </c>
    </row>
    <row r="472" spans="24:25" x14ac:dyDescent="0.25">
      <c r="X472" s="21">
        <f t="shared" si="17"/>
        <v>2796</v>
      </c>
      <c r="Y472" s="23">
        <f t="shared" si="16"/>
        <v>6.0240840000000002</v>
      </c>
    </row>
    <row r="473" spans="24:25" x14ac:dyDescent="0.25">
      <c r="X473" s="21">
        <f t="shared" si="17"/>
        <v>2802</v>
      </c>
      <c r="Y473" s="23">
        <f t="shared" si="16"/>
        <v>6.0347580000000001</v>
      </c>
    </row>
    <row r="474" spans="24:25" x14ac:dyDescent="0.25">
      <c r="X474" s="21">
        <f t="shared" si="17"/>
        <v>2808</v>
      </c>
      <c r="Y474" s="23">
        <f t="shared" si="16"/>
        <v>6.0454319999999999</v>
      </c>
    </row>
    <row r="475" spans="24:25" x14ac:dyDescent="0.25">
      <c r="X475" s="21">
        <f t="shared" si="17"/>
        <v>2814</v>
      </c>
      <c r="Y475" s="23">
        <f t="shared" si="16"/>
        <v>6.0561059999999998</v>
      </c>
    </row>
    <row r="476" spans="24:25" x14ac:dyDescent="0.25">
      <c r="X476" s="21">
        <f t="shared" si="17"/>
        <v>2820</v>
      </c>
      <c r="Y476" s="23">
        <f t="shared" si="16"/>
        <v>6.0667799999999996</v>
      </c>
    </row>
    <row r="477" spans="24:25" x14ac:dyDescent="0.25">
      <c r="X477" s="21">
        <f t="shared" si="17"/>
        <v>2826</v>
      </c>
      <c r="Y477" s="23">
        <f t="shared" si="16"/>
        <v>6.0774539999999995</v>
      </c>
    </row>
    <row r="478" spans="24:25" x14ac:dyDescent="0.25">
      <c r="X478" s="21">
        <f t="shared" si="17"/>
        <v>2832</v>
      </c>
      <c r="Y478" s="23">
        <f t="shared" si="16"/>
        <v>6.0881280000000002</v>
      </c>
    </row>
    <row r="479" spans="24:25" x14ac:dyDescent="0.25">
      <c r="X479" s="21">
        <f t="shared" si="17"/>
        <v>2838</v>
      </c>
      <c r="Y479" s="23">
        <f t="shared" si="16"/>
        <v>6.0988020000000001</v>
      </c>
    </row>
    <row r="480" spans="24:25" x14ac:dyDescent="0.25">
      <c r="X480" s="21">
        <f t="shared" si="17"/>
        <v>2844</v>
      </c>
      <c r="Y480" s="23">
        <f t="shared" si="16"/>
        <v>6.1094759999999999</v>
      </c>
    </row>
    <row r="481" spans="24:25" x14ac:dyDescent="0.25">
      <c r="X481" s="21">
        <f t="shared" si="17"/>
        <v>2850</v>
      </c>
      <c r="Y481" s="23">
        <f t="shared" si="16"/>
        <v>6.1201499999999998</v>
      </c>
    </row>
    <row r="482" spans="24:25" x14ac:dyDescent="0.25">
      <c r="X482" s="21">
        <f t="shared" si="17"/>
        <v>2856</v>
      </c>
      <c r="Y482" s="23">
        <f t="shared" si="16"/>
        <v>6.1308239999999996</v>
      </c>
    </row>
    <row r="483" spans="24:25" x14ac:dyDescent="0.25">
      <c r="X483" s="21">
        <f t="shared" si="17"/>
        <v>2862</v>
      </c>
      <c r="Y483" s="23">
        <f t="shared" si="16"/>
        <v>6.1414979999999995</v>
      </c>
    </row>
    <row r="484" spans="24:25" x14ac:dyDescent="0.25">
      <c r="X484" s="21">
        <f t="shared" si="17"/>
        <v>2868</v>
      </c>
      <c r="Y484" s="23">
        <f t="shared" si="16"/>
        <v>6.1521720000000002</v>
      </c>
    </row>
    <row r="485" spans="24:25" x14ac:dyDescent="0.25">
      <c r="X485" s="21">
        <f t="shared" si="17"/>
        <v>2874</v>
      </c>
      <c r="Y485" s="23">
        <f t="shared" si="16"/>
        <v>6.162846</v>
      </c>
    </row>
    <row r="486" spans="24:25" x14ac:dyDescent="0.25">
      <c r="X486" s="21">
        <f t="shared" si="17"/>
        <v>2880</v>
      </c>
      <c r="Y486" s="23">
        <f t="shared" si="16"/>
        <v>6.1735199999999999</v>
      </c>
    </row>
    <row r="487" spans="24:25" x14ac:dyDescent="0.25">
      <c r="X487" s="21">
        <f t="shared" si="17"/>
        <v>2886</v>
      </c>
      <c r="Y487" s="23">
        <f t="shared" si="16"/>
        <v>6.1841939999999997</v>
      </c>
    </row>
    <row r="488" spans="24:25" x14ac:dyDescent="0.25">
      <c r="X488" s="21">
        <f t="shared" si="17"/>
        <v>2892</v>
      </c>
      <c r="Y488" s="23">
        <f t="shared" si="16"/>
        <v>6.1948679999999996</v>
      </c>
    </row>
    <row r="489" spans="24:25" x14ac:dyDescent="0.25">
      <c r="X489" s="21">
        <f t="shared" si="17"/>
        <v>2898</v>
      </c>
      <c r="Y489" s="23">
        <f t="shared" si="16"/>
        <v>6.2055419999999994</v>
      </c>
    </row>
    <row r="490" spans="24:25" x14ac:dyDescent="0.25">
      <c r="X490" s="21">
        <f t="shared" si="17"/>
        <v>2904</v>
      </c>
      <c r="Y490" s="23">
        <f t="shared" si="16"/>
        <v>6.2162160000000002</v>
      </c>
    </row>
    <row r="491" spans="24:25" x14ac:dyDescent="0.25">
      <c r="X491" s="21">
        <f t="shared" si="17"/>
        <v>2910</v>
      </c>
      <c r="Y491" s="23">
        <f t="shared" si="16"/>
        <v>6.22689</v>
      </c>
    </row>
    <row r="492" spans="24:25" x14ac:dyDescent="0.25">
      <c r="X492" s="21">
        <f t="shared" si="17"/>
        <v>2916</v>
      </c>
      <c r="Y492" s="23">
        <f t="shared" si="16"/>
        <v>6.2375639999999999</v>
      </c>
    </row>
    <row r="493" spans="24:25" x14ac:dyDescent="0.25">
      <c r="X493" s="21">
        <f t="shared" si="17"/>
        <v>2922</v>
      </c>
      <c r="Y493" s="23">
        <f t="shared" si="16"/>
        <v>6.2482379999999997</v>
      </c>
    </row>
    <row r="494" spans="24:25" x14ac:dyDescent="0.25">
      <c r="X494" s="21">
        <f t="shared" si="17"/>
        <v>2928</v>
      </c>
      <c r="Y494" s="23">
        <f t="shared" si="16"/>
        <v>6.2589119999999996</v>
      </c>
    </row>
    <row r="495" spans="24:25" x14ac:dyDescent="0.25">
      <c r="X495" s="21">
        <f t="shared" si="17"/>
        <v>2934</v>
      </c>
      <c r="Y495" s="23">
        <f t="shared" si="16"/>
        <v>6.2695859999999994</v>
      </c>
    </row>
    <row r="496" spans="24:25" x14ac:dyDescent="0.25">
      <c r="X496" s="21">
        <f t="shared" si="17"/>
        <v>2940</v>
      </c>
      <c r="Y496" s="23">
        <f t="shared" si="16"/>
        <v>6.2802600000000002</v>
      </c>
    </row>
    <row r="497" spans="24:25" x14ac:dyDescent="0.25">
      <c r="X497" s="21">
        <f t="shared" si="17"/>
        <v>2946</v>
      </c>
      <c r="Y497" s="23">
        <f t="shared" si="16"/>
        <v>6.290934</v>
      </c>
    </row>
    <row r="498" spans="24:25" x14ac:dyDescent="0.25">
      <c r="X498" s="21">
        <f t="shared" si="17"/>
        <v>2952</v>
      </c>
      <c r="Y498" s="23">
        <f t="shared" si="16"/>
        <v>6.3016079999999999</v>
      </c>
    </row>
    <row r="499" spans="24:25" x14ac:dyDescent="0.25">
      <c r="X499" s="21">
        <f t="shared" si="17"/>
        <v>2958</v>
      </c>
      <c r="Y499" s="23">
        <f t="shared" si="16"/>
        <v>6.3122819999999997</v>
      </c>
    </row>
    <row r="500" spans="24:25" x14ac:dyDescent="0.25">
      <c r="X500" s="21">
        <f t="shared" si="17"/>
        <v>2964</v>
      </c>
      <c r="Y500" s="23">
        <f t="shared" si="16"/>
        <v>6.3229559999999996</v>
      </c>
    </row>
    <row r="501" spans="24:25" x14ac:dyDescent="0.25">
      <c r="X501" s="21">
        <f t="shared" si="17"/>
        <v>2970</v>
      </c>
      <c r="Y501" s="23">
        <f t="shared" si="16"/>
        <v>6.3336299999999994</v>
      </c>
    </row>
    <row r="502" spans="24:25" x14ac:dyDescent="0.25">
      <c r="X502" s="21">
        <f t="shared" si="17"/>
        <v>2976</v>
      </c>
      <c r="Y502" s="23">
        <f t="shared" si="16"/>
        <v>6.3443040000000002</v>
      </c>
    </row>
    <row r="503" spans="24:25" x14ac:dyDescent="0.25">
      <c r="X503" s="21">
        <f t="shared" si="17"/>
        <v>2982</v>
      </c>
      <c r="Y503" s="23">
        <f t="shared" si="16"/>
        <v>6.354978</v>
      </c>
    </row>
    <row r="504" spans="24:25" x14ac:dyDescent="0.25">
      <c r="X504" s="21">
        <f t="shared" si="17"/>
        <v>2988</v>
      </c>
      <c r="Y504" s="23">
        <f t="shared" si="16"/>
        <v>6.3656519999999999</v>
      </c>
    </row>
    <row r="505" spans="24:25" x14ac:dyDescent="0.25">
      <c r="X505" s="21">
        <f t="shared" si="17"/>
        <v>2994</v>
      </c>
      <c r="Y505" s="23">
        <f t="shared" si="16"/>
        <v>6.3763259999999997</v>
      </c>
    </row>
    <row r="506" spans="24:25" ht="16.5" thickBot="1" x14ac:dyDescent="0.3">
      <c r="X506" s="22">
        <f t="shared" si="17"/>
        <v>3000</v>
      </c>
      <c r="Y506" s="23">
        <f t="shared" si="16"/>
        <v>6.3869999999999996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1500-000000000000}"/>
  </hyperlinks>
  <pageMargins left="0.7" right="0.7" top="0.75" bottom="0.75" header="0.3" footer="0.3"/>
  <pageSetup scale="57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 tint="-0.249977111117893"/>
    <pageSetUpPr fitToPage="1"/>
  </sheetPr>
  <dimension ref="A1:AC506"/>
  <sheetViews>
    <sheetView zoomScale="80" zoomScaleNormal="80" workbookViewId="0">
      <selection activeCell="J6" sqref="J6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54</v>
      </c>
      <c r="K2" s="160" t="str">
        <f>VLOOKUP(J2,'Calcul financement'!B5:F100,2,FALSE)</f>
        <v>Technologie de systèmes ordinés</v>
      </c>
      <c r="L2" s="160"/>
      <c r="M2" s="160"/>
      <c r="N2" s="161"/>
    </row>
    <row r="4" spans="9:29" ht="16.5" thickBot="1" x14ac:dyDescent="0.3">
      <c r="J4" s="16">
        <f>MAX(IF(K24=0,IF(K21=0,1000,K21*4),K24*2),K9:K15)</f>
        <v>3040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6.3221600000000002</v>
      </c>
      <c r="K5" s="164" t="str">
        <f>CONCATENATE("ÉTC seront financés par les ",J4," PES ","du programme ",LEFT(J2,6))</f>
        <v>ÉTC seront financés par les 3040 PES du programme 243.A0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7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7</v>
      </c>
      <c r="Y7" s="23">
        <f t="shared" si="0"/>
        <v>1.0815E-2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14</v>
      </c>
      <c r="Y8" s="23">
        <f t="shared" si="0"/>
        <v>2.163E-2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1730</v>
      </c>
      <c r="L9" s="53">
        <f>IF(K9&gt;0,IF($K$24&gt;0,IF(K9&lt;$K$21,$K$20*K9,IF(K9&lt;$K$24,($K$22*K9)+$K$23,($K$25*K9)+$K$26)),IF(K9&lt;$K$21,$K$20*K9,($K$22*K9)+$K$23)),"")</f>
        <v>4.5156700000000001</v>
      </c>
      <c r="M9" s="54">
        <f>IF(K9&gt;0,L9/K9*1000,"")</f>
        <v>2.6102138728323698</v>
      </c>
      <c r="X9" s="21">
        <f t="shared" si="1"/>
        <v>21</v>
      </c>
      <c r="Y9" s="23">
        <f t="shared" si="0"/>
        <v>3.2445000000000002E-2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1657</v>
      </c>
      <c r="L10" s="53">
        <f t="shared" ref="L10:L15" si="2">IF(K10&gt;0,IF($K$24&gt;0,IF(K10&lt;$K$21,$K$20*K10,IF(K10&lt;$K$24,($K$22*K10)+$K$23,($K$25*K10)+$K$26)),IF(K10&lt;$K$21,$K$20*K10,($K$22*K10)+$K$23)),"")</f>
        <v>4.4150030000000005</v>
      </c>
      <c r="M10" s="54">
        <f t="shared" ref="M10:M15" si="3">IF(K10&gt;0,L10/K10*1000,"")</f>
        <v>2.6644556427278214</v>
      </c>
      <c r="X10" s="21">
        <f t="shared" si="1"/>
        <v>28</v>
      </c>
      <c r="Y10" s="23">
        <f t="shared" si="0"/>
        <v>4.326E-2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1390</v>
      </c>
      <c r="L11" s="53">
        <f t="shared" si="2"/>
        <v>4.0468099999999998</v>
      </c>
      <c r="M11" s="54">
        <f t="shared" si="3"/>
        <v>2.9113741007194243</v>
      </c>
      <c r="X11" s="21">
        <f t="shared" si="1"/>
        <v>35</v>
      </c>
      <c r="Y11" s="23">
        <f t="shared" si="0"/>
        <v>5.4074999999999998E-2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1471</v>
      </c>
      <c r="L12" s="53">
        <f t="shared" si="2"/>
        <v>4.1585090000000005</v>
      </c>
      <c r="M12" s="54">
        <f t="shared" si="3"/>
        <v>2.8269945615227736</v>
      </c>
      <c r="X12" s="21">
        <f t="shared" si="1"/>
        <v>42</v>
      </c>
      <c r="Y12" s="23">
        <f t="shared" si="0"/>
        <v>6.4890000000000003E-2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49</v>
      </c>
      <c r="Y13" s="23">
        <f t="shared" si="0"/>
        <v>7.5704999999999995E-2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56</v>
      </c>
      <c r="Y14" s="23">
        <f t="shared" si="0"/>
        <v>8.652E-2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63</v>
      </c>
      <c r="Y15" s="23">
        <f t="shared" si="0"/>
        <v>9.7334999999999991E-2</v>
      </c>
    </row>
    <row r="16" spans="9:29" x14ac:dyDescent="0.25">
      <c r="K16" s="10"/>
      <c r="L16" s="10"/>
      <c r="X16" s="21">
        <f t="shared" si="1"/>
        <v>70</v>
      </c>
      <c r="Y16" s="23">
        <f t="shared" si="0"/>
        <v>0.10815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77</v>
      </c>
      <c r="Y17" s="23">
        <f t="shared" si="0"/>
        <v>0.118965</v>
      </c>
    </row>
    <row r="18" spans="1:25" x14ac:dyDescent="0.25">
      <c r="X18" s="21">
        <f t="shared" si="1"/>
        <v>84</v>
      </c>
      <c r="Y18" s="23">
        <f t="shared" si="0"/>
        <v>0.12978000000000001</v>
      </c>
    </row>
    <row r="19" spans="1:25" x14ac:dyDescent="0.25">
      <c r="X19" s="21">
        <f t="shared" si="1"/>
        <v>91</v>
      </c>
      <c r="Y19" s="23">
        <f t="shared" si="0"/>
        <v>0.140595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98</v>
      </c>
      <c r="Y20" s="23">
        <f t="shared" si="0"/>
        <v>0.15140999999999999</v>
      </c>
    </row>
    <row r="21" spans="1:25" x14ac:dyDescent="0.25">
      <c r="J21" s="2" t="s">
        <v>123</v>
      </c>
      <c r="K21" s="18">
        <f>VLOOKUP($J$2,Tableau_fin[],8,FALSE)</f>
        <v>760</v>
      </c>
      <c r="X21" s="21">
        <f t="shared" si="1"/>
        <v>105</v>
      </c>
      <c r="Y21" s="23">
        <f t="shared" si="0"/>
        <v>0.16222499999999998</v>
      </c>
    </row>
    <row r="22" spans="1:25" x14ac:dyDescent="0.25">
      <c r="J22" s="26" t="s">
        <v>119</v>
      </c>
      <c r="K22" s="18">
        <f>VLOOKUP($J$2,Tableau_fin[],9,FALSE)</f>
        <v>1.379E-3</v>
      </c>
      <c r="X22" s="21">
        <f t="shared" si="1"/>
        <v>112</v>
      </c>
      <c r="Y22" s="23">
        <f t="shared" si="0"/>
        <v>0.17304</v>
      </c>
    </row>
    <row r="23" spans="1:25" x14ac:dyDescent="0.25">
      <c r="J23" s="26" t="s">
        <v>120</v>
      </c>
      <c r="K23" s="18">
        <f>VLOOKUP($J$2,Tableau_fin[],10,FALSE)</f>
        <v>2.13</v>
      </c>
      <c r="X23" s="21">
        <f t="shared" si="1"/>
        <v>119</v>
      </c>
      <c r="Y23" s="23">
        <f t="shared" si="0"/>
        <v>0.18385499999999999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126</v>
      </c>
      <c r="Y24" s="23">
        <f t="shared" si="0"/>
        <v>0.19466999999999998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133</v>
      </c>
      <c r="Y25" s="23">
        <f t="shared" si="0"/>
        <v>0.205485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140</v>
      </c>
      <c r="Y26" s="23">
        <f t="shared" si="0"/>
        <v>0.21629999999999999</v>
      </c>
    </row>
    <row r="27" spans="1:25" x14ac:dyDescent="0.25">
      <c r="X27" s="21">
        <f t="shared" si="1"/>
        <v>147</v>
      </c>
      <c r="Y27" s="23">
        <f t="shared" si="0"/>
        <v>0.22711499999999998</v>
      </c>
    </row>
    <row r="28" spans="1:25" x14ac:dyDescent="0.25">
      <c r="X28" s="21">
        <f t="shared" si="1"/>
        <v>154</v>
      </c>
      <c r="Y28" s="23">
        <f t="shared" si="0"/>
        <v>0.23793</v>
      </c>
    </row>
    <row r="29" spans="1:25" x14ac:dyDescent="0.25">
      <c r="X29" s="21">
        <f t="shared" si="1"/>
        <v>161</v>
      </c>
      <c r="Y29" s="23">
        <f t="shared" si="0"/>
        <v>0.24874499999999999</v>
      </c>
    </row>
    <row r="30" spans="1:25" x14ac:dyDescent="0.25">
      <c r="X30" s="21">
        <f t="shared" si="1"/>
        <v>168</v>
      </c>
      <c r="Y30" s="23">
        <f t="shared" si="0"/>
        <v>0.25956000000000001</v>
      </c>
    </row>
    <row r="31" spans="1:25" x14ac:dyDescent="0.25">
      <c r="A31" s="29"/>
      <c r="B31" s="10"/>
      <c r="C31" s="10"/>
      <c r="X31" s="21">
        <f t="shared" si="1"/>
        <v>175</v>
      </c>
      <c r="Y31" s="23">
        <f t="shared" si="0"/>
        <v>0.27037499999999998</v>
      </c>
    </row>
    <row r="32" spans="1:25" x14ac:dyDescent="0.25">
      <c r="B32" s="10"/>
      <c r="C32" s="10"/>
      <c r="X32" s="21">
        <f t="shared" si="1"/>
        <v>182</v>
      </c>
      <c r="Y32" s="23">
        <f t="shared" si="0"/>
        <v>0.28119</v>
      </c>
    </row>
    <row r="33" spans="2:25" x14ac:dyDescent="0.25">
      <c r="B33" s="10"/>
      <c r="C33" s="10"/>
      <c r="X33" s="21">
        <f t="shared" si="1"/>
        <v>189</v>
      </c>
      <c r="Y33" s="23">
        <f t="shared" si="0"/>
        <v>0.29200500000000001</v>
      </c>
    </row>
    <row r="34" spans="2:25" x14ac:dyDescent="0.25">
      <c r="X34" s="21">
        <f t="shared" si="1"/>
        <v>196</v>
      </c>
      <c r="Y34" s="23">
        <f t="shared" si="0"/>
        <v>0.30281999999999998</v>
      </c>
    </row>
    <row r="35" spans="2:25" x14ac:dyDescent="0.25">
      <c r="X35" s="21">
        <f t="shared" si="1"/>
        <v>203</v>
      </c>
      <c r="Y35" s="23">
        <f t="shared" si="0"/>
        <v>0.313635</v>
      </c>
    </row>
    <row r="36" spans="2:25" x14ac:dyDescent="0.25">
      <c r="X36" s="21">
        <f t="shared" si="1"/>
        <v>210</v>
      </c>
      <c r="Y36" s="23">
        <f t="shared" si="0"/>
        <v>0.32444999999999996</v>
      </c>
    </row>
    <row r="37" spans="2:25" x14ac:dyDescent="0.25">
      <c r="X37" s="21">
        <f t="shared" si="1"/>
        <v>217</v>
      </c>
      <c r="Y37" s="23">
        <f t="shared" si="0"/>
        <v>0.33526499999999998</v>
      </c>
    </row>
    <row r="38" spans="2:25" x14ac:dyDescent="0.25">
      <c r="X38" s="21">
        <f t="shared" si="1"/>
        <v>224</v>
      </c>
      <c r="Y38" s="23">
        <f t="shared" si="0"/>
        <v>0.34608</v>
      </c>
    </row>
    <row r="39" spans="2:25" x14ac:dyDescent="0.25">
      <c r="X39" s="21">
        <f t="shared" si="1"/>
        <v>231</v>
      </c>
      <c r="Y39" s="23">
        <f t="shared" si="0"/>
        <v>0.35689499999999996</v>
      </c>
    </row>
    <row r="40" spans="2:25" x14ac:dyDescent="0.25">
      <c r="X40" s="21">
        <f t="shared" si="1"/>
        <v>238</v>
      </c>
      <c r="Y40" s="23">
        <f t="shared" si="0"/>
        <v>0.36770999999999998</v>
      </c>
    </row>
    <row r="41" spans="2:25" x14ac:dyDescent="0.25">
      <c r="X41" s="21">
        <f t="shared" si="1"/>
        <v>245</v>
      </c>
      <c r="Y41" s="23">
        <f t="shared" si="0"/>
        <v>0.378525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252</v>
      </c>
      <c r="Y42" s="23">
        <f t="shared" si="0"/>
        <v>0.38933999999999996</v>
      </c>
    </row>
    <row r="43" spans="2:25" x14ac:dyDescent="0.25">
      <c r="X43" s="21">
        <f t="shared" si="1"/>
        <v>259</v>
      </c>
      <c r="Y43" s="23">
        <f t="shared" si="0"/>
        <v>0.40015499999999998</v>
      </c>
    </row>
    <row r="44" spans="2:25" x14ac:dyDescent="0.25">
      <c r="X44" s="21">
        <f t="shared" si="1"/>
        <v>266</v>
      </c>
      <c r="Y44" s="23">
        <f t="shared" si="0"/>
        <v>0.41097</v>
      </c>
    </row>
    <row r="45" spans="2:25" x14ac:dyDescent="0.25">
      <c r="X45" s="21">
        <f t="shared" si="1"/>
        <v>273</v>
      </c>
      <c r="Y45" s="23">
        <f t="shared" si="0"/>
        <v>0.42178499999999997</v>
      </c>
    </row>
    <row r="46" spans="2:25" x14ac:dyDescent="0.25">
      <c r="X46" s="21">
        <f t="shared" si="1"/>
        <v>280</v>
      </c>
      <c r="Y46" s="23">
        <f t="shared" si="0"/>
        <v>0.43259999999999998</v>
      </c>
    </row>
    <row r="47" spans="2:25" x14ac:dyDescent="0.25">
      <c r="X47" s="21">
        <f t="shared" si="1"/>
        <v>287</v>
      </c>
      <c r="Y47" s="23">
        <f t="shared" si="0"/>
        <v>0.443415</v>
      </c>
    </row>
    <row r="48" spans="2:25" x14ac:dyDescent="0.25">
      <c r="X48" s="21">
        <f t="shared" si="1"/>
        <v>294</v>
      </c>
      <c r="Y48" s="23">
        <f t="shared" si="0"/>
        <v>0.45422999999999997</v>
      </c>
    </row>
    <row r="49" spans="24:25" x14ac:dyDescent="0.25">
      <c r="X49" s="21">
        <f t="shared" si="1"/>
        <v>301</v>
      </c>
      <c r="Y49" s="23">
        <f t="shared" si="0"/>
        <v>0.46504499999999999</v>
      </c>
    </row>
    <row r="50" spans="24:25" x14ac:dyDescent="0.25">
      <c r="X50" s="21">
        <f t="shared" si="1"/>
        <v>308</v>
      </c>
      <c r="Y50" s="23">
        <f t="shared" si="0"/>
        <v>0.47586000000000001</v>
      </c>
    </row>
    <row r="51" spans="24:25" x14ac:dyDescent="0.25">
      <c r="X51" s="21">
        <f t="shared" si="1"/>
        <v>315</v>
      </c>
      <c r="Y51" s="23">
        <f t="shared" si="0"/>
        <v>0.48667499999999997</v>
      </c>
    </row>
    <row r="52" spans="24:25" x14ac:dyDescent="0.25">
      <c r="X52" s="21">
        <f t="shared" si="1"/>
        <v>322</v>
      </c>
      <c r="Y52" s="23">
        <f t="shared" si="0"/>
        <v>0.49748999999999999</v>
      </c>
    </row>
    <row r="53" spans="24:25" x14ac:dyDescent="0.25">
      <c r="X53" s="21">
        <f t="shared" si="1"/>
        <v>329</v>
      </c>
      <c r="Y53" s="23">
        <f t="shared" si="0"/>
        <v>0.50830500000000001</v>
      </c>
    </row>
    <row r="54" spans="24:25" x14ac:dyDescent="0.25">
      <c r="X54" s="21">
        <f t="shared" si="1"/>
        <v>336</v>
      </c>
      <c r="Y54" s="23">
        <f t="shared" si="0"/>
        <v>0.51912000000000003</v>
      </c>
    </row>
    <row r="55" spans="24:25" x14ac:dyDescent="0.25">
      <c r="X55" s="21">
        <f t="shared" si="1"/>
        <v>343</v>
      </c>
      <c r="Y55" s="23">
        <f t="shared" si="0"/>
        <v>0.52993499999999993</v>
      </c>
    </row>
    <row r="56" spans="24:25" x14ac:dyDescent="0.25">
      <c r="X56" s="21">
        <f t="shared" si="1"/>
        <v>350</v>
      </c>
      <c r="Y56" s="23">
        <f t="shared" si="0"/>
        <v>0.54074999999999995</v>
      </c>
    </row>
    <row r="57" spans="24:25" x14ac:dyDescent="0.25">
      <c r="X57" s="21">
        <f t="shared" si="1"/>
        <v>357</v>
      </c>
      <c r="Y57" s="23">
        <f t="shared" si="0"/>
        <v>0.55156499999999997</v>
      </c>
    </row>
    <row r="58" spans="24:25" x14ac:dyDescent="0.25">
      <c r="X58" s="21">
        <f t="shared" si="1"/>
        <v>364</v>
      </c>
      <c r="Y58" s="23">
        <f t="shared" si="0"/>
        <v>0.56237999999999999</v>
      </c>
    </row>
    <row r="59" spans="24:25" x14ac:dyDescent="0.25">
      <c r="X59" s="21">
        <f t="shared" si="1"/>
        <v>371</v>
      </c>
      <c r="Y59" s="23">
        <f t="shared" si="0"/>
        <v>0.57319500000000001</v>
      </c>
    </row>
    <row r="60" spans="24:25" x14ac:dyDescent="0.25">
      <c r="X60" s="21">
        <f t="shared" si="1"/>
        <v>378</v>
      </c>
      <c r="Y60" s="23">
        <f t="shared" si="0"/>
        <v>0.58401000000000003</v>
      </c>
    </row>
    <row r="61" spans="24:25" x14ac:dyDescent="0.25">
      <c r="X61" s="21">
        <f t="shared" si="1"/>
        <v>385</v>
      </c>
      <c r="Y61" s="23">
        <f t="shared" si="0"/>
        <v>0.59482499999999994</v>
      </c>
    </row>
    <row r="62" spans="24:25" x14ac:dyDescent="0.25">
      <c r="X62" s="21">
        <f t="shared" si="1"/>
        <v>392</v>
      </c>
      <c r="Y62" s="23">
        <f t="shared" si="0"/>
        <v>0.60563999999999996</v>
      </c>
    </row>
    <row r="63" spans="24:25" x14ac:dyDescent="0.25">
      <c r="X63" s="21">
        <f t="shared" si="1"/>
        <v>399</v>
      </c>
      <c r="Y63" s="23">
        <f t="shared" si="0"/>
        <v>0.61645499999999998</v>
      </c>
    </row>
    <row r="64" spans="24:25" x14ac:dyDescent="0.25">
      <c r="X64" s="21">
        <f t="shared" si="1"/>
        <v>406</v>
      </c>
      <c r="Y64" s="23">
        <f t="shared" si="0"/>
        <v>0.62726999999999999</v>
      </c>
    </row>
    <row r="65" spans="24:25" x14ac:dyDescent="0.25">
      <c r="X65" s="21">
        <f t="shared" si="1"/>
        <v>413</v>
      </c>
      <c r="Y65" s="23">
        <f t="shared" si="0"/>
        <v>0.63808500000000001</v>
      </c>
    </row>
    <row r="66" spans="24:25" x14ac:dyDescent="0.25">
      <c r="X66" s="21">
        <f t="shared" si="1"/>
        <v>420</v>
      </c>
      <c r="Y66" s="23">
        <f t="shared" si="0"/>
        <v>0.64889999999999992</v>
      </c>
    </row>
    <row r="67" spans="24:25" x14ac:dyDescent="0.25">
      <c r="X67" s="21">
        <f t="shared" si="1"/>
        <v>427</v>
      </c>
      <c r="Y67" s="23">
        <f t="shared" si="0"/>
        <v>0.65971499999999994</v>
      </c>
    </row>
    <row r="68" spans="24:25" x14ac:dyDescent="0.25">
      <c r="X68" s="21">
        <f t="shared" si="1"/>
        <v>434</v>
      </c>
      <c r="Y68" s="23">
        <f t="shared" si="0"/>
        <v>0.67052999999999996</v>
      </c>
    </row>
    <row r="69" spans="24:25" x14ac:dyDescent="0.25">
      <c r="X69" s="21">
        <f t="shared" si="1"/>
        <v>441</v>
      </c>
      <c r="Y69" s="23">
        <f t="shared" si="0"/>
        <v>0.68134499999999998</v>
      </c>
    </row>
    <row r="70" spans="24:25" x14ac:dyDescent="0.25">
      <c r="X70" s="21">
        <f t="shared" si="1"/>
        <v>448</v>
      </c>
      <c r="Y70" s="23">
        <f t="shared" ref="Y70:Y133" si="4">IF($K$24&gt;0,IF(X70&lt;$K$21,$K$20*X70,IF(X70&lt;$K$24,($K$22*X70)+$K$23,($K$25*X70)+$K$26)),IF(X70&lt;$K$21,$K$20*X70,($K$22*X70)+$K$23))</f>
        <v>0.69216</v>
      </c>
    </row>
    <row r="71" spans="24:25" x14ac:dyDescent="0.25">
      <c r="X71" s="21">
        <f t="shared" ref="X71:X134" si="5">X70+$AC$5</f>
        <v>455</v>
      </c>
      <c r="Y71" s="23">
        <f t="shared" si="4"/>
        <v>0.70297500000000002</v>
      </c>
    </row>
    <row r="72" spans="24:25" x14ac:dyDescent="0.25">
      <c r="X72" s="21">
        <f t="shared" si="5"/>
        <v>462</v>
      </c>
      <c r="Y72" s="23">
        <f t="shared" si="4"/>
        <v>0.71378999999999992</v>
      </c>
    </row>
    <row r="73" spans="24:25" x14ac:dyDescent="0.25">
      <c r="X73" s="21">
        <f t="shared" si="5"/>
        <v>469</v>
      </c>
      <c r="Y73" s="23">
        <f t="shared" si="4"/>
        <v>0.72460499999999994</v>
      </c>
    </row>
    <row r="74" spans="24:25" x14ac:dyDescent="0.25">
      <c r="X74" s="21">
        <f t="shared" si="5"/>
        <v>476</v>
      </c>
      <c r="Y74" s="23">
        <f t="shared" si="4"/>
        <v>0.73541999999999996</v>
      </c>
    </row>
    <row r="75" spans="24:25" x14ac:dyDescent="0.25">
      <c r="X75" s="21">
        <f t="shared" si="5"/>
        <v>483</v>
      </c>
      <c r="Y75" s="23">
        <f t="shared" si="4"/>
        <v>0.74623499999999998</v>
      </c>
    </row>
    <row r="76" spans="24:25" x14ac:dyDescent="0.25">
      <c r="X76" s="21">
        <f t="shared" si="5"/>
        <v>490</v>
      </c>
      <c r="Y76" s="23">
        <f t="shared" si="4"/>
        <v>0.75705</v>
      </c>
    </row>
    <row r="77" spans="24:25" x14ac:dyDescent="0.25">
      <c r="X77" s="21">
        <f t="shared" si="5"/>
        <v>497</v>
      </c>
      <c r="Y77" s="23">
        <f t="shared" si="4"/>
        <v>0.76786500000000002</v>
      </c>
    </row>
    <row r="78" spans="24:25" x14ac:dyDescent="0.25">
      <c r="X78" s="21">
        <f t="shared" si="5"/>
        <v>504</v>
      </c>
      <c r="Y78" s="23">
        <f t="shared" si="4"/>
        <v>0.77867999999999993</v>
      </c>
    </row>
    <row r="79" spans="24:25" x14ac:dyDescent="0.25">
      <c r="X79" s="21">
        <f t="shared" si="5"/>
        <v>511</v>
      </c>
      <c r="Y79" s="23">
        <f t="shared" si="4"/>
        <v>0.78949499999999995</v>
      </c>
    </row>
    <row r="80" spans="24:25" x14ac:dyDescent="0.25">
      <c r="X80" s="21">
        <f t="shared" si="5"/>
        <v>518</v>
      </c>
      <c r="Y80" s="23">
        <f t="shared" si="4"/>
        <v>0.80030999999999997</v>
      </c>
    </row>
    <row r="81" spans="24:25" x14ac:dyDescent="0.25">
      <c r="X81" s="21">
        <f t="shared" si="5"/>
        <v>525</v>
      </c>
      <c r="Y81" s="23">
        <f t="shared" si="4"/>
        <v>0.81112499999999998</v>
      </c>
    </row>
    <row r="82" spans="24:25" x14ac:dyDescent="0.25">
      <c r="X82" s="21">
        <f t="shared" si="5"/>
        <v>532</v>
      </c>
      <c r="Y82" s="23">
        <f t="shared" si="4"/>
        <v>0.82194</v>
      </c>
    </row>
    <row r="83" spans="24:25" x14ac:dyDescent="0.25">
      <c r="X83" s="21">
        <f t="shared" si="5"/>
        <v>539</v>
      </c>
      <c r="Y83" s="23">
        <f t="shared" si="4"/>
        <v>0.83275499999999991</v>
      </c>
    </row>
    <row r="84" spans="24:25" x14ac:dyDescent="0.25">
      <c r="X84" s="21">
        <f t="shared" si="5"/>
        <v>546</v>
      </c>
      <c r="Y84" s="23">
        <f t="shared" si="4"/>
        <v>0.84356999999999993</v>
      </c>
    </row>
    <row r="85" spans="24:25" x14ac:dyDescent="0.25">
      <c r="X85" s="21">
        <f t="shared" si="5"/>
        <v>553</v>
      </c>
      <c r="Y85" s="23">
        <f t="shared" si="4"/>
        <v>0.85438499999999995</v>
      </c>
    </row>
    <row r="86" spans="24:25" x14ac:dyDescent="0.25">
      <c r="X86" s="21">
        <f t="shared" si="5"/>
        <v>560</v>
      </c>
      <c r="Y86" s="23">
        <f t="shared" si="4"/>
        <v>0.86519999999999997</v>
      </c>
    </row>
    <row r="87" spans="24:25" x14ac:dyDescent="0.25">
      <c r="X87" s="21">
        <f t="shared" si="5"/>
        <v>567</v>
      </c>
      <c r="Y87" s="23">
        <f t="shared" si="4"/>
        <v>0.87601499999999999</v>
      </c>
    </row>
    <row r="88" spans="24:25" x14ac:dyDescent="0.25">
      <c r="X88" s="21">
        <f t="shared" si="5"/>
        <v>574</v>
      </c>
      <c r="Y88" s="23">
        <f t="shared" si="4"/>
        <v>0.88683000000000001</v>
      </c>
    </row>
    <row r="89" spans="24:25" x14ac:dyDescent="0.25">
      <c r="X89" s="21">
        <f t="shared" si="5"/>
        <v>581</v>
      </c>
      <c r="Y89" s="23">
        <f t="shared" si="4"/>
        <v>0.89764499999999992</v>
      </c>
    </row>
    <row r="90" spans="24:25" x14ac:dyDescent="0.25">
      <c r="X90" s="21">
        <f t="shared" si="5"/>
        <v>588</v>
      </c>
      <c r="Y90" s="23">
        <f t="shared" si="4"/>
        <v>0.90845999999999993</v>
      </c>
    </row>
    <row r="91" spans="24:25" x14ac:dyDescent="0.25">
      <c r="X91" s="21">
        <f t="shared" si="5"/>
        <v>595</v>
      </c>
      <c r="Y91" s="23">
        <f t="shared" si="4"/>
        <v>0.91927499999999995</v>
      </c>
    </row>
    <row r="92" spans="24:25" x14ac:dyDescent="0.25">
      <c r="X92" s="21">
        <f t="shared" si="5"/>
        <v>602</v>
      </c>
      <c r="Y92" s="23">
        <f t="shared" si="4"/>
        <v>0.93008999999999997</v>
      </c>
    </row>
    <row r="93" spans="24:25" x14ac:dyDescent="0.25">
      <c r="X93" s="21">
        <f t="shared" si="5"/>
        <v>609</v>
      </c>
      <c r="Y93" s="23">
        <f t="shared" si="4"/>
        <v>0.94090499999999999</v>
      </c>
    </row>
    <row r="94" spans="24:25" x14ac:dyDescent="0.25">
      <c r="X94" s="21">
        <f t="shared" si="5"/>
        <v>616</v>
      </c>
      <c r="Y94" s="23">
        <f t="shared" si="4"/>
        <v>0.95172000000000001</v>
      </c>
    </row>
    <row r="95" spans="24:25" x14ac:dyDescent="0.25">
      <c r="X95" s="21">
        <f t="shared" si="5"/>
        <v>623</v>
      </c>
      <c r="Y95" s="23">
        <f t="shared" si="4"/>
        <v>0.96253499999999992</v>
      </c>
    </row>
    <row r="96" spans="24:25" x14ac:dyDescent="0.25">
      <c r="X96" s="21">
        <f t="shared" si="5"/>
        <v>630</v>
      </c>
      <c r="Y96" s="23">
        <f t="shared" si="4"/>
        <v>0.97334999999999994</v>
      </c>
    </row>
    <row r="97" spans="24:25" x14ac:dyDescent="0.25">
      <c r="X97" s="21">
        <f t="shared" si="5"/>
        <v>637</v>
      </c>
      <c r="Y97" s="23">
        <f t="shared" si="4"/>
        <v>0.98416499999999996</v>
      </c>
    </row>
    <row r="98" spans="24:25" x14ac:dyDescent="0.25">
      <c r="X98" s="21">
        <f t="shared" si="5"/>
        <v>644</v>
      </c>
      <c r="Y98" s="23">
        <f t="shared" si="4"/>
        <v>0.99497999999999998</v>
      </c>
    </row>
    <row r="99" spans="24:25" x14ac:dyDescent="0.25">
      <c r="X99" s="21">
        <f t="shared" si="5"/>
        <v>651</v>
      </c>
      <c r="Y99" s="23">
        <f t="shared" si="4"/>
        <v>1.005795</v>
      </c>
    </row>
    <row r="100" spans="24:25" x14ac:dyDescent="0.25">
      <c r="X100" s="21">
        <f t="shared" si="5"/>
        <v>658</v>
      </c>
      <c r="Y100" s="23">
        <f t="shared" si="4"/>
        <v>1.01661</v>
      </c>
    </row>
    <row r="101" spans="24:25" x14ac:dyDescent="0.25">
      <c r="X101" s="21">
        <f t="shared" si="5"/>
        <v>665</v>
      </c>
      <c r="Y101" s="23">
        <f t="shared" si="4"/>
        <v>1.027425</v>
      </c>
    </row>
    <row r="102" spans="24:25" x14ac:dyDescent="0.25">
      <c r="X102" s="21">
        <f t="shared" si="5"/>
        <v>672</v>
      </c>
      <c r="Y102" s="23">
        <f t="shared" si="4"/>
        <v>1.0382400000000001</v>
      </c>
    </row>
    <row r="103" spans="24:25" x14ac:dyDescent="0.25">
      <c r="X103" s="21">
        <f t="shared" si="5"/>
        <v>679</v>
      </c>
      <c r="Y103" s="23">
        <f t="shared" si="4"/>
        <v>1.0490549999999998</v>
      </c>
    </row>
    <row r="104" spans="24:25" x14ac:dyDescent="0.25">
      <c r="X104" s="21">
        <f t="shared" si="5"/>
        <v>686</v>
      </c>
      <c r="Y104" s="23">
        <f t="shared" si="4"/>
        <v>1.0598699999999999</v>
      </c>
    </row>
    <row r="105" spans="24:25" x14ac:dyDescent="0.25">
      <c r="X105" s="21">
        <f t="shared" si="5"/>
        <v>693</v>
      </c>
      <c r="Y105" s="23">
        <f t="shared" si="4"/>
        <v>1.0706849999999999</v>
      </c>
    </row>
    <row r="106" spans="24:25" x14ac:dyDescent="0.25">
      <c r="X106" s="21">
        <f t="shared" si="5"/>
        <v>700</v>
      </c>
      <c r="Y106" s="23">
        <f t="shared" si="4"/>
        <v>1.0814999999999999</v>
      </c>
    </row>
    <row r="107" spans="24:25" x14ac:dyDescent="0.25">
      <c r="X107" s="21">
        <f t="shared" si="5"/>
        <v>707</v>
      </c>
      <c r="Y107" s="23">
        <f t="shared" si="4"/>
        <v>1.0923149999999999</v>
      </c>
    </row>
    <row r="108" spans="24:25" x14ac:dyDescent="0.25">
      <c r="X108" s="21">
        <f t="shared" si="5"/>
        <v>714</v>
      </c>
      <c r="Y108" s="23">
        <f t="shared" si="4"/>
        <v>1.1031299999999999</v>
      </c>
    </row>
    <row r="109" spans="24:25" x14ac:dyDescent="0.25">
      <c r="X109" s="21">
        <f t="shared" si="5"/>
        <v>721</v>
      </c>
      <c r="Y109" s="23">
        <f t="shared" si="4"/>
        <v>1.113945</v>
      </c>
    </row>
    <row r="110" spans="24:25" x14ac:dyDescent="0.25">
      <c r="X110" s="21">
        <f t="shared" si="5"/>
        <v>728</v>
      </c>
      <c r="Y110" s="23">
        <f t="shared" si="4"/>
        <v>1.12476</v>
      </c>
    </row>
    <row r="111" spans="24:25" x14ac:dyDescent="0.25">
      <c r="X111" s="21">
        <f t="shared" si="5"/>
        <v>735</v>
      </c>
      <c r="Y111" s="23">
        <f t="shared" si="4"/>
        <v>1.135575</v>
      </c>
    </row>
    <row r="112" spans="24:25" x14ac:dyDescent="0.25">
      <c r="X112" s="21">
        <f t="shared" si="5"/>
        <v>742</v>
      </c>
      <c r="Y112" s="23">
        <f t="shared" si="4"/>
        <v>1.14639</v>
      </c>
    </row>
    <row r="113" spans="24:25" x14ac:dyDescent="0.25">
      <c r="X113" s="21">
        <f t="shared" si="5"/>
        <v>749</v>
      </c>
      <c r="Y113" s="23">
        <f t="shared" si="4"/>
        <v>1.157205</v>
      </c>
    </row>
    <row r="114" spans="24:25" x14ac:dyDescent="0.25">
      <c r="X114" s="21">
        <f t="shared" si="5"/>
        <v>756</v>
      </c>
      <c r="Y114" s="23">
        <f t="shared" si="4"/>
        <v>1.1680200000000001</v>
      </c>
    </row>
    <row r="115" spans="24:25" x14ac:dyDescent="0.25">
      <c r="X115" s="21">
        <f t="shared" si="5"/>
        <v>763</v>
      </c>
      <c r="Y115" s="23">
        <f t="shared" si="4"/>
        <v>3.1821769999999998</v>
      </c>
    </row>
    <row r="116" spans="24:25" x14ac:dyDescent="0.25">
      <c r="X116" s="21">
        <f t="shared" si="5"/>
        <v>770</v>
      </c>
      <c r="Y116" s="23">
        <f t="shared" si="4"/>
        <v>3.1918299999999999</v>
      </c>
    </row>
    <row r="117" spans="24:25" x14ac:dyDescent="0.25">
      <c r="X117" s="21">
        <f t="shared" si="5"/>
        <v>777</v>
      </c>
      <c r="Y117" s="23">
        <f t="shared" si="4"/>
        <v>3.2014829999999996</v>
      </c>
    </row>
    <row r="118" spans="24:25" x14ac:dyDescent="0.25">
      <c r="X118" s="21">
        <f t="shared" si="5"/>
        <v>784</v>
      </c>
      <c r="Y118" s="23">
        <f t="shared" si="4"/>
        <v>3.2111359999999998</v>
      </c>
    </row>
    <row r="119" spans="24:25" x14ac:dyDescent="0.25">
      <c r="X119" s="21">
        <f t="shared" si="5"/>
        <v>791</v>
      </c>
      <c r="Y119" s="23">
        <f t="shared" si="4"/>
        <v>3.2207889999999999</v>
      </c>
    </row>
    <row r="120" spans="24:25" x14ac:dyDescent="0.25">
      <c r="X120" s="21">
        <f t="shared" si="5"/>
        <v>798</v>
      </c>
      <c r="Y120" s="23">
        <f t="shared" si="4"/>
        <v>3.230442</v>
      </c>
    </row>
    <row r="121" spans="24:25" x14ac:dyDescent="0.25">
      <c r="X121" s="21">
        <f t="shared" si="5"/>
        <v>805</v>
      </c>
      <c r="Y121" s="23">
        <f t="shared" si="4"/>
        <v>3.2400950000000002</v>
      </c>
    </row>
    <row r="122" spans="24:25" x14ac:dyDescent="0.25">
      <c r="X122" s="21">
        <f t="shared" si="5"/>
        <v>812</v>
      </c>
      <c r="Y122" s="23">
        <f t="shared" si="4"/>
        <v>3.2497479999999999</v>
      </c>
    </row>
    <row r="123" spans="24:25" x14ac:dyDescent="0.25">
      <c r="X123" s="21">
        <f t="shared" si="5"/>
        <v>819</v>
      </c>
      <c r="Y123" s="23">
        <f t="shared" si="4"/>
        <v>3.259401</v>
      </c>
    </row>
    <row r="124" spans="24:25" x14ac:dyDescent="0.25">
      <c r="X124" s="21">
        <f t="shared" si="5"/>
        <v>826</v>
      </c>
      <c r="Y124" s="23">
        <f t="shared" si="4"/>
        <v>3.2690539999999997</v>
      </c>
    </row>
    <row r="125" spans="24:25" x14ac:dyDescent="0.25">
      <c r="X125" s="21">
        <f t="shared" si="5"/>
        <v>833</v>
      </c>
      <c r="Y125" s="23">
        <f t="shared" si="4"/>
        <v>3.2787069999999998</v>
      </c>
    </row>
    <row r="126" spans="24:25" x14ac:dyDescent="0.25">
      <c r="X126" s="21">
        <f t="shared" si="5"/>
        <v>840</v>
      </c>
      <c r="Y126" s="23">
        <f t="shared" si="4"/>
        <v>3.2883599999999999</v>
      </c>
    </row>
    <row r="127" spans="24:25" x14ac:dyDescent="0.25">
      <c r="X127" s="21">
        <f t="shared" si="5"/>
        <v>847</v>
      </c>
      <c r="Y127" s="23">
        <f t="shared" si="4"/>
        <v>3.2980130000000001</v>
      </c>
    </row>
    <row r="128" spans="24:25" x14ac:dyDescent="0.25">
      <c r="X128" s="21">
        <f t="shared" si="5"/>
        <v>854</v>
      </c>
      <c r="Y128" s="23">
        <f t="shared" si="4"/>
        <v>3.3076660000000002</v>
      </c>
    </row>
    <row r="129" spans="24:25" x14ac:dyDescent="0.25">
      <c r="X129" s="21">
        <f t="shared" si="5"/>
        <v>861</v>
      </c>
      <c r="Y129" s="23">
        <f t="shared" si="4"/>
        <v>3.3173189999999999</v>
      </c>
    </row>
    <row r="130" spans="24:25" x14ac:dyDescent="0.25">
      <c r="X130" s="21">
        <f t="shared" si="5"/>
        <v>868</v>
      </c>
      <c r="Y130" s="23">
        <f t="shared" si="4"/>
        <v>3.3269719999999996</v>
      </c>
    </row>
    <row r="131" spans="24:25" x14ac:dyDescent="0.25">
      <c r="X131" s="21">
        <f t="shared" si="5"/>
        <v>875</v>
      </c>
      <c r="Y131" s="23">
        <f t="shared" si="4"/>
        <v>3.3366249999999997</v>
      </c>
    </row>
    <row r="132" spans="24:25" x14ac:dyDescent="0.25">
      <c r="X132" s="21">
        <f t="shared" si="5"/>
        <v>882</v>
      </c>
      <c r="Y132" s="23">
        <f t="shared" si="4"/>
        <v>3.3462779999999999</v>
      </c>
    </row>
    <row r="133" spans="24:25" x14ac:dyDescent="0.25">
      <c r="X133" s="21">
        <f t="shared" si="5"/>
        <v>889</v>
      </c>
      <c r="Y133" s="23">
        <f t="shared" si="4"/>
        <v>3.355931</v>
      </c>
    </row>
    <row r="134" spans="24:25" x14ac:dyDescent="0.25">
      <c r="X134" s="21">
        <f t="shared" si="5"/>
        <v>896</v>
      </c>
      <c r="Y134" s="23">
        <f t="shared" ref="Y134:Y197" si="6">IF($K$24&gt;0,IF(X134&lt;$K$21,$K$20*X134,IF(X134&lt;$K$24,($K$22*X134)+$K$23,($K$25*X134)+$K$26)),IF(X134&lt;$K$21,$K$20*X134,($K$22*X134)+$K$23))</f>
        <v>3.3655840000000001</v>
      </c>
    </row>
    <row r="135" spans="24:25" x14ac:dyDescent="0.25">
      <c r="X135" s="21">
        <f t="shared" ref="X135:X198" si="7">X134+$AC$5</f>
        <v>903</v>
      </c>
      <c r="Y135" s="23">
        <f t="shared" si="6"/>
        <v>3.3752369999999998</v>
      </c>
    </row>
    <row r="136" spans="24:25" x14ac:dyDescent="0.25">
      <c r="X136" s="21">
        <f t="shared" si="7"/>
        <v>910</v>
      </c>
      <c r="Y136" s="23">
        <f t="shared" si="6"/>
        <v>3.38489</v>
      </c>
    </row>
    <row r="137" spans="24:25" x14ac:dyDescent="0.25">
      <c r="X137" s="21">
        <f t="shared" si="7"/>
        <v>917</v>
      </c>
      <c r="Y137" s="23">
        <f t="shared" si="6"/>
        <v>3.3945429999999996</v>
      </c>
    </row>
    <row r="138" spans="24:25" x14ac:dyDescent="0.25">
      <c r="X138" s="21">
        <f t="shared" si="7"/>
        <v>924</v>
      </c>
      <c r="Y138" s="23">
        <f t="shared" si="6"/>
        <v>3.4041959999999998</v>
      </c>
    </row>
    <row r="139" spans="24:25" x14ac:dyDescent="0.25">
      <c r="X139" s="21">
        <f t="shared" si="7"/>
        <v>931</v>
      </c>
      <c r="Y139" s="23">
        <f t="shared" si="6"/>
        <v>3.4138489999999999</v>
      </c>
    </row>
    <row r="140" spans="24:25" x14ac:dyDescent="0.25">
      <c r="X140" s="21">
        <f t="shared" si="7"/>
        <v>938</v>
      </c>
      <c r="Y140" s="23">
        <f t="shared" si="6"/>
        <v>3.423502</v>
      </c>
    </row>
    <row r="141" spans="24:25" x14ac:dyDescent="0.25">
      <c r="X141" s="21">
        <f t="shared" si="7"/>
        <v>945</v>
      </c>
      <c r="Y141" s="23">
        <f t="shared" si="6"/>
        <v>3.4331550000000002</v>
      </c>
    </row>
    <row r="142" spans="24:25" x14ac:dyDescent="0.25">
      <c r="X142" s="21">
        <f t="shared" si="7"/>
        <v>952</v>
      </c>
      <c r="Y142" s="23">
        <f t="shared" si="6"/>
        <v>3.4428079999999999</v>
      </c>
    </row>
    <row r="143" spans="24:25" x14ac:dyDescent="0.25">
      <c r="X143" s="21">
        <f t="shared" si="7"/>
        <v>959</v>
      </c>
      <c r="Y143" s="23">
        <f t="shared" si="6"/>
        <v>3.452461</v>
      </c>
    </row>
    <row r="144" spans="24:25" x14ac:dyDescent="0.25">
      <c r="X144" s="21">
        <f t="shared" si="7"/>
        <v>966</v>
      </c>
      <c r="Y144" s="23">
        <f t="shared" si="6"/>
        <v>3.4621139999999997</v>
      </c>
    </row>
    <row r="145" spans="24:25" x14ac:dyDescent="0.25">
      <c r="X145" s="21">
        <f t="shared" si="7"/>
        <v>973</v>
      </c>
      <c r="Y145" s="23">
        <f t="shared" si="6"/>
        <v>3.4717669999999998</v>
      </c>
    </row>
    <row r="146" spans="24:25" x14ac:dyDescent="0.25">
      <c r="X146" s="21">
        <f t="shared" si="7"/>
        <v>980</v>
      </c>
      <c r="Y146" s="23">
        <f t="shared" si="6"/>
        <v>3.48142</v>
      </c>
    </row>
    <row r="147" spans="24:25" x14ac:dyDescent="0.25">
      <c r="X147" s="21">
        <f t="shared" si="7"/>
        <v>987</v>
      </c>
      <c r="Y147" s="23">
        <f t="shared" si="6"/>
        <v>3.4910730000000001</v>
      </c>
    </row>
    <row r="148" spans="24:25" x14ac:dyDescent="0.25">
      <c r="X148" s="21">
        <f t="shared" si="7"/>
        <v>994</v>
      </c>
      <c r="Y148" s="23">
        <f t="shared" si="6"/>
        <v>3.5007260000000002</v>
      </c>
    </row>
    <row r="149" spans="24:25" x14ac:dyDescent="0.25">
      <c r="X149" s="21">
        <f t="shared" si="7"/>
        <v>1001</v>
      </c>
      <c r="Y149" s="23">
        <f t="shared" si="6"/>
        <v>3.5103789999999999</v>
      </c>
    </row>
    <row r="150" spans="24:25" x14ac:dyDescent="0.25">
      <c r="X150" s="21">
        <f t="shared" si="7"/>
        <v>1008</v>
      </c>
      <c r="Y150" s="23">
        <f t="shared" si="6"/>
        <v>3.5200319999999996</v>
      </c>
    </row>
    <row r="151" spans="24:25" x14ac:dyDescent="0.25">
      <c r="X151" s="21">
        <f t="shared" si="7"/>
        <v>1015</v>
      </c>
      <c r="Y151" s="23">
        <f t="shared" si="6"/>
        <v>3.5296849999999997</v>
      </c>
    </row>
    <row r="152" spans="24:25" x14ac:dyDescent="0.25">
      <c r="X152" s="21">
        <f t="shared" si="7"/>
        <v>1022</v>
      </c>
      <c r="Y152" s="23">
        <f t="shared" si="6"/>
        <v>3.5393379999999999</v>
      </c>
    </row>
    <row r="153" spans="24:25" x14ac:dyDescent="0.25">
      <c r="X153" s="21">
        <f t="shared" si="7"/>
        <v>1029</v>
      </c>
      <c r="Y153" s="23">
        <f t="shared" si="6"/>
        <v>3.548991</v>
      </c>
    </row>
    <row r="154" spans="24:25" x14ac:dyDescent="0.25">
      <c r="X154" s="21">
        <f t="shared" si="7"/>
        <v>1036</v>
      </c>
      <c r="Y154" s="23">
        <f t="shared" si="6"/>
        <v>3.5586440000000001</v>
      </c>
    </row>
    <row r="155" spans="24:25" x14ac:dyDescent="0.25">
      <c r="X155" s="21">
        <f t="shared" si="7"/>
        <v>1043</v>
      </c>
      <c r="Y155" s="23">
        <f t="shared" si="6"/>
        <v>3.5682969999999998</v>
      </c>
    </row>
    <row r="156" spans="24:25" x14ac:dyDescent="0.25">
      <c r="X156" s="21">
        <f t="shared" si="7"/>
        <v>1050</v>
      </c>
      <c r="Y156" s="23">
        <f t="shared" si="6"/>
        <v>3.57795</v>
      </c>
    </row>
    <row r="157" spans="24:25" x14ac:dyDescent="0.25">
      <c r="X157" s="21">
        <f t="shared" si="7"/>
        <v>1057</v>
      </c>
      <c r="Y157" s="23">
        <f t="shared" si="6"/>
        <v>3.5876029999999997</v>
      </c>
    </row>
    <row r="158" spans="24:25" x14ac:dyDescent="0.25">
      <c r="X158" s="21">
        <f t="shared" si="7"/>
        <v>1064</v>
      </c>
      <c r="Y158" s="23">
        <f t="shared" si="6"/>
        <v>3.5972559999999998</v>
      </c>
    </row>
    <row r="159" spans="24:25" x14ac:dyDescent="0.25">
      <c r="X159" s="21">
        <f t="shared" si="7"/>
        <v>1071</v>
      </c>
      <c r="Y159" s="23">
        <f t="shared" si="6"/>
        <v>3.6069089999999999</v>
      </c>
    </row>
    <row r="160" spans="24:25" x14ac:dyDescent="0.25">
      <c r="X160" s="21">
        <f t="shared" si="7"/>
        <v>1078</v>
      </c>
      <c r="Y160" s="23">
        <f t="shared" si="6"/>
        <v>3.6165620000000001</v>
      </c>
    </row>
    <row r="161" spans="24:25" x14ac:dyDescent="0.25">
      <c r="X161" s="21">
        <f t="shared" si="7"/>
        <v>1085</v>
      </c>
      <c r="Y161" s="23">
        <f t="shared" si="6"/>
        <v>3.6262150000000002</v>
      </c>
    </row>
    <row r="162" spans="24:25" x14ac:dyDescent="0.25">
      <c r="X162" s="21">
        <f t="shared" si="7"/>
        <v>1092</v>
      </c>
      <c r="Y162" s="23">
        <f t="shared" si="6"/>
        <v>3.6358679999999999</v>
      </c>
    </row>
    <row r="163" spans="24:25" x14ac:dyDescent="0.25">
      <c r="X163" s="21">
        <f t="shared" si="7"/>
        <v>1099</v>
      </c>
      <c r="Y163" s="23">
        <f t="shared" si="6"/>
        <v>3.645521</v>
      </c>
    </row>
    <row r="164" spans="24:25" x14ac:dyDescent="0.25">
      <c r="X164" s="21">
        <f t="shared" si="7"/>
        <v>1106</v>
      </c>
      <c r="Y164" s="23">
        <f t="shared" si="6"/>
        <v>3.6551739999999997</v>
      </c>
    </row>
    <row r="165" spans="24:25" x14ac:dyDescent="0.25">
      <c r="X165" s="21">
        <f t="shared" si="7"/>
        <v>1113</v>
      </c>
      <c r="Y165" s="23">
        <f t="shared" si="6"/>
        <v>3.6648269999999998</v>
      </c>
    </row>
    <row r="166" spans="24:25" x14ac:dyDescent="0.25">
      <c r="X166" s="21">
        <f t="shared" si="7"/>
        <v>1120</v>
      </c>
      <c r="Y166" s="23">
        <f t="shared" si="6"/>
        <v>3.67448</v>
      </c>
    </row>
    <row r="167" spans="24:25" x14ac:dyDescent="0.25">
      <c r="X167" s="21">
        <f t="shared" si="7"/>
        <v>1127</v>
      </c>
      <c r="Y167" s="23">
        <f t="shared" si="6"/>
        <v>3.6841330000000001</v>
      </c>
    </row>
    <row r="168" spans="24:25" x14ac:dyDescent="0.25">
      <c r="X168" s="21">
        <f t="shared" si="7"/>
        <v>1134</v>
      </c>
      <c r="Y168" s="23">
        <f t="shared" si="6"/>
        <v>3.6937860000000002</v>
      </c>
    </row>
    <row r="169" spans="24:25" x14ac:dyDescent="0.25">
      <c r="X169" s="21">
        <f t="shared" si="7"/>
        <v>1141</v>
      </c>
      <c r="Y169" s="23">
        <f t="shared" si="6"/>
        <v>3.7034389999999999</v>
      </c>
    </row>
    <row r="170" spans="24:25" x14ac:dyDescent="0.25">
      <c r="X170" s="21">
        <f t="shared" si="7"/>
        <v>1148</v>
      </c>
      <c r="Y170" s="23">
        <f t="shared" si="6"/>
        <v>3.7130919999999996</v>
      </c>
    </row>
    <row r="171" spans="24:25" x14ac:dyDescent="0.25">
      <c r="X171" s="21">
        <f t="shared" si="7"/>
        <v>1155</v>
      </c>
      <c r="Y171" s="23">
        <f t="shared" si="6"/>
        <v>3.7227449999999997</v>
      </c>
    </row>
    <row r="172" spans="24:25" x14ac:dyDescent="0.25">
      <c r="X172" s="21">
        <f t="shared" si="7"/>
        <v>1162</v>
      </c>
      <c r="Y172" s="23">
        <f t="shared" si="6"/>
        <v>3.7323979999999999</v>
      </c>
    </row>
    <row r="173" spans="24:25" x14ac:dyDescent="0.25">
      <c r="X173" s="21">
        <f t="shared" si="7"/>
        <v>1169</v>
      </c>
      <c r="Y173" s="23">
        <f t="shared" si="6"/>
        <v>3.742051</v>
      </c>
    </row>
    <row r="174" spans="24:25" x14ac:dyDescent="0.25">
      <c r="X174" s="21">
        <f t="shared" si="7"/>
        <v>1176</v>
      </c>
      <c r="Y174" s="23">
        <f t="shared" si="6"/>
        <v>3.7517040000000001</v>
      </c>
    </row>
    <row r="175" spans="24:25" x14ac:dyDescent="0.25">
      <c r="X175" s="21">
        <f t="shared" si="7"/>
        <v>1183</v>
      </c>
      <c r="Y175" s="23">
        <f t="shared" si="6"/>
        <v>3.7613569999999998</v>
      </c>
    </row>
    <row r="176" spans="24:25" x14ac:dyDescent="0.25">
      <c r="X176" s="21">
        <f t="shared" si="7"/>
        <v>1190</v>
      </c>
      <c r="Y176" s="23">
        <f t="shared" si="6"/>
        <v>3.77101</v>
      </c>
    </row>
    <row r="177" spans="24:25" x14ac:dyDescent="0.25">
      <c r="X177" s="21">
        <f t="shared" si="7"/>
        <v>1197</v>
      </c>
      <c r="Y177" s="23">
        <f t="shared" si="6"/>
        <v>3.7806629999999997</v>
      </c>
    </row>
    <row r="178" spans="24:25" x14ac:dyDescent="0.25">
      <c r="X178" s="21">
        <f t="shared" si="7"/>
        <v>1204</v>
      </c>
      <c r="Y178" s="23">
        <f t="shared" si="6"/>
        <v>3.7903159999999998</v>
      </c>
    </row>
    <row r="179" spans="24:25" x14ac:dyDescent="0.25">
      <c r="X179" s="21">
        <f t="shared" si="7"/>
        <v>1211</v>
      </c>
      <c r="Y179" s="23">
        <f t="shared" si="6"/>
        <v>3.7999689999999999</v>
      </c>
    </row>
    <row r="180" spans="24:25" x14ac:dyDescent="0.25">
      <c r="X180" s="21">
        <f t="shared" si="7"/>
        <v>1218</v>
      </c>
      <c r="Y180" s="23">
        <f t="shared" si="6"/>
        <v>3.8096220000000001</v>
      </c>
    </row>
    <row r="181" spans="24:25" x14ac:dyDescent="0.25">
      <c r="X181" s="21">
        <f t="shared" si="7"/>
        <v>1225</v>
      </c>
      <c r="Y181" s="23">
        <f t="shared" si="6"/>
        <v>3.8192750000000002</v>
      </c>
    </row>
    <row r="182" spans="24:25" x14ac:dyDescent="0.25">
      <c r="X182" s="21">
        <f t="shared" si="7"/>
        <v>1232</v>
      </c>
      <c r="Y182" s="23">
        <f t="shared" si="6"/>
        <v>3.8289279999999999</v>
      </c>
    </row>
    <row r="183" spans="24:25" x14ac:dyDescent="0.25">
      <c r="X183" s="21">
        <f t="shared" si="7"/>
        <v>1239</v>
      </c>
      <c r="Y183" s="23">
        <f t="shared" si="6"/>
        <v>3.838581</v>
      </c>
    </row>
    <row r="184" spans="24:25" x14ac:dyDescent="0.25">
      <c r="X184" s="21">
        <f t="shared" si="7"/>
        <v>1246</v>
      </c>
      <c r="Y184" s="23">
        <f t="shared" si="6"/>
        <v>3.8482339999999997</v>
      </c>
    </row>
    <row r="185" spans="24:25" x14ac:dyDescent="0.25">
      <c r="X185" s="21">
        <f t="shared" si="7"/>
        <v>1253</v>
      </c>
      <c r="Y185" s="23">
        <f t="shared" si="6"/>
        <v>3.8578869999999998</v>
      </c>
    </row>
    <row r="186" spans="24:25" x14ac:dyDescent="0.25">
      <c r="X186" s="21">
        <f t="shared" si="7"/>
        <v>1260</v>
      </c>
      <c r="Y186" s="23">
        <f t="shared" si="6"/>
        <v>3.86754</v>
      </c>
    </row>
    <row r="187" spans="24:25" x14ac:dyDescent="0.25">
      <c r="X187" s="21">
        <f t="shared" si="7"/>
        <v>1267</v>
      </c>
      <c r="Y187" s="23">
        <f t="shared" si="6"/>
        <v>3.8771930000000001</v>
      </c>
    </row>
    <row r="188" spans="24:25" x14ac:dyDescent="0.25">
      <c r="X188" s="21">
        <f t="shared" si="7"/>
        <v>1274</v>
      </c>
      <c r="Y188" s="23">
        <f t="shared" si="6"/>
        <v>3.8868460000000002</v>
      </c>
    </row>
    <row r="189" spans="24:25" x14ac:dyDescent="0.25">
      <c r="X189" s="21">
        <f t="shared" si="7"/>
        <v>1281</v>
      </c>
      <c r="Y189" s="23">
        <f t="shared" si="6"/>
        <v>3.8964989999999999</v>
      </c>
    </row>
    <row r="190" spans="24:25" x14ac:dyDescent="0.25">
      <c r="X190" s="21">
        <f t="shared" si="7"/>
        <v>1288</v>
      </c>
      <c r="Y190" s="23">
        <f t="shared" si="6"/>
        <v>3.9061519999999996</v>
      </c>
    </row>
    <row r="191" spans="24:25" x14ac:dyDescent="0.25">
      <c r="X191" s="21">
        <f t="shared" si="7"/>
        <v>1295</v>
      </c>
      <c r="Y191" s="23">
        <f t="shared" si="6"/>
        <v>3.9158049999999998</v>
      </c>
    </row>
    <row r="192" spans="24:25" x14ac:dyDescent="0.25">
      <c r="X192" s="21">
        <f t="shared" si="7"/>
        <v>1302</v>
      </c>
      <c r="Y192" s="23">
        <f t="shared" si="6"/>
        <v>3.9254579999999999</v>
      </c>
    </row>
    <row r="193" spans="24:25" x14ac:dyDescent="0.25">
      <c r="X193" s="21">
        <f t="shared" si="7"/>
        <v>1309</v>
      </c>
      <c r="Y193" s="23">
        <f t="shared" si="6"/>
        <v>3.935111</v>
      </c>
    </row>
    <row r="194" spans="24:25" x14ac:dyDescent="0.25">
      <c r="X194" s="21">
        <f t="shared" si="7"/>
        <v>1316</v>
      </c>
      <c r="Y194" s="23">
        <f t="shared" si="6"/>
        <v>3.9447640000000002</v>
      </c>
    </row>
    <row r="195" spans="24:25" x14ac:dyDescent="0.25">
      <c r="X195" s="21">
        <f t="shared" si="7"/>
        <v>1323</v>
      </c>
      <c r="Y195" s="23">
        <f t="shared" si="6"/>
        <v>3.9544169999999998</v>
      </c>
    </row>
    <row r="196" spans="24:25" x14ac:dyDescent="0.25">
      <c r="X196" s="21">
        <f t="shared" si="7"/>
        <v>1330</v>
      </c>
      <c r="Y196" s="23">
        <f t="shared" si="6"/>
        <v>3.96407</v>
      </c>
    </row>
    <row r="197" spans="24:25" x14ac:dyDescent="0.25">
      <c r="X197" s="21">
        <f t="shared" si="7"/>
        <v>1337</v>
      </c>
      <c r="Y197" s="23">
        <f t="shared" si="6"/>
        <v>3.9737229999999997</v>
      </c>
    </row>
    <row r="198" spans="24:25" x14ac:dyDescent="0.25">
      <c r="X198" s="21">
        <f t="shared" si="7"/>
        <v>1344</v>
      </c>
      <c r="Y198" s="23">
        <f t="shared" ref="Y198:Y261" si="8">IF($K$24&gt;0,IF(X198&lt;$K$21,$K$20*X198,IF(X198&lt;$K$24,($K$22*X198)+$K$23,($K$25*X198)+$K$26)),IF(X198&lt;$K$21,$K$20*X198,($K$22*X198)+$K$23))</f>
        <v>3.9833759999999998</v>
      </c>
    </row>
    <row r="199" spans="24:25" x14ac:dyDescent="0.25">
      <c r="X199" s="21">
        <f t="shared" ref="X199:X262" si="9">X198+$AC$5</f>
        <v>1351</v>
      </c>
      <c r="Y199" s="23">
        <f t="shared" si="8"/>
        <v>3.9930289999999999</v>
      </c>
    </row>
    <row r="200" spans="24:25" x14ac:dyDescent="0.25">
      <c r="X200" s="21">
        <f t="shared" si="9"/>
        <v>1358</v>
      </c>
      <c r="Y200" s="23">
        <f t="shared" si="8"/>
        <v>4.0026820000000001</v>
      </c>
    </row>
    <row r="201" spans="24:25" x14ac:dyDescent="0.25">
      <c r="X201" s="21">
        <f t="shared" si="9"/>
        <v>1365</v>
      </c>
      <c r="Y201" s="23">
        <f t="shared" si="8"/>
        <v>4.0123350000000002</v>
      </c>
    </row>
    <row r="202" spans="24:25" x14ac:dyDescent="0.25">
      <c r="X202" s="21">
        <f t="shared" si="9"/>
        <v>1372</v>
      </c>
      <c r="Y202" s="23">
        <f t="shared" si="8"/>
        <v>4.0219880000000003</v>
      </c>
    </row>
    <row r="203" spans="24:25" x14ac:dyDescent="0.25">
      <c r="X203" s="21">
        <f t="shared" si="9"/>
        <v>1379</v>
      </c>
      <c r="Y203" s="23">
        <f t="shared" si="8"/>
        <v>4.0316409999999996</v>
      </c>
    </row>
    <row r="204" spans="24:25" x14ac:dyDescent="0.25">
      <c r="X204" s="21">
        <f t="shared" si="9"/>
        <v>1386</v>
      </c>
      <c r="Y204" s="23">
        <f t="shared" si="8"/>
        <v>4.0412939999999997</v>
      </c>
    </row>
    <row r="205" spans="24:25" x14ac:dyDescent="0.25">
      <c r="X205" s="21">
        <f t="shared" si="9"/>
        <v>1393</v>
      </c>
      <c r="Y205" s="23">
        <f t="shared" si="8"/>
        <v>4.0509469999999999</v>
      </c>
    </row>
    <row r="206" spans="24:25" x14ac:dyDescent="0.25">
      <c r="X206" s="21">
        <f t="shared" si="9"/>
        <v>1400</v>
      </c>
      <c r="Y206" s="23">
        <f t="shared" si="8"/>
        <v>4.0606</v>
      </c>
    </row>
    <row r="207" spans="24:25" x14ac:dyDescent="0.25">
      <c r="X207" s="21">
        <f t="shared" si="9"/>
        <v>1407</v>
      </c>
      <c r="Y207" s="23">
        <f t="shared" si="8"/>
        <v>4.0702530000000001</v>
      </c>
    </row>
    <row r="208" spans="24:25" x14ac:dyDescent="0.25">
      <c r="X208" s="21">
        <f t="shared" si="9"/>
        <v>1414</v>
      </c>
      <c r="Y208" s="23">
        <f t="shared" si="8"/>
        <v>4.0799059999999994</v>
      </c>
    </row>
    <row r="209" spans="24:25" x14ac:dyDescent="0.25">
      <c r="X209" s="21">
        <f t="shared" si="9"/>
        <v>1421</v>
      </c>
      <c r="Y209" s="23">
        <f t="shared" si="8"/>
        <v>4.0895589999999995</v>
      </c>
    </row>
    <row r="210" spans="24:25" x14ac:dyDescent="0.25">
      <c r="X210" s="21">
        <f t="shared" si="9"/>
        <v>1428</v>
      </c>
      <c r="Y210" s="23">
        <f t="shared" si="8"/>
        <v>4.0992119999999996</v>
      </c>
    </row>
    <row r="211" spans="24:25" x14ac:dyDescent="0.25">
      <c r="X211" s="21">
        <f t="shared" si="9"/>
        <v>1435</v>
      </c>
      <c r="Y211" s="23">
        <f t="shared" si="8"/>
        <v>4.1088649999999998</v>
      </c>
    </row>
    <row r="212" spans="24:25" x14ac:dyDescent="0.25">
      <c r="X212" s="21">
        <f t="shared" si="9"/>
        <v>1442</v>
      </c>
      <c r="Y212" s="23">
        <f t="shared" si="8"/>
        <v>4.1185179999999999</v>
      </c>
    </row>
    <row r="213" spans="24:25" x14ac:dyDescent="0.25">
      <c r="X213" s="21">
        <f t="shared" si="9"/>
        <v>1449</v>
      </c>
      <c r="Y213" s="23">
        <f t="shared" si="8"/>
        <v>4.128171</v>
      </c>
    </row>
    <row r="214" spans="24:25" x14ac:dyDescent="0.25">
      <c r="X214" s="21">
        <f t="shared" si="9"/>
        <v>1456</v>
      </c>
      <c r="Y214" s="23">
        <f t="shared" si="8"/>
        <v>4.1378240000000002</v>
      </c>
    </row>
    <row r="215" spans="24:25" x14ac:dyDescent="0.25">
      <c r="X215" s="21">
        <f t="shared" si="9"/>
        <v>1463</v>
      </c>
      <c r="Y215" s="23">
        <f t="shared" si="8"/>
        <v>4.1474770000000003</v>
      </c>
    </row>
    <row r="216" spans="24:25" x14ac:dyDescent="0.25">
      <c r="X216" s="21">
        <f t="shared" si="9"/>
        <v>1470</v>
      </c>
      <c r="Y216" s="23">
        <f t="shared" si="8"/>
        <v>4.1571300000000004</v>
      </c>
    </row>
    <row r="217" spans="24:25" x14ac:dyDescent="0.25">
      <c r="X217" s="21">
        <f t="shared" si="9"/>
        <v>1477</v>
      </c>
      <c r="Y217" s="23">
        <f t="shared" si="8"/>
        <v>4.1667830000000006</v>
      </c>
    </row>
    <row r="218" spans="24:25" x14ac:dyDescent="0.25">
      <c r="X218" s="21">
        <f t="shared" si="9"/>
        <v>1484</v>
      </c>
      <c r="Y218" s="23">
        <f t="shared" si="8"/>
        <v>4.1764359999999998</v>
      </c>
    </row>
    <row r="219" spans="24:25" x14ac:dyDescent="0.25">
      <c r="X219" s="21">
        <f t="shared" si="9"/>
        <v>1491</v>
      </c>
      <c r="Y219" s="23">
        <f t="shared" si="8"/>
        <v>4.1860889999999999</v>
      </c>
    </row>
    <row r="220" spans="24:25" x14ac:dyDescent="0.25">
      <c r="X220" s="21">
        <f t="shared" si="9"/>
        <v>1498</v>
      </c>
      <c r="Y220" s="23">
        <f t="shared" si="8"/>
        <v>4.1957420000000001</v>
      </c>
    </row>
    <row r="221" spans="24:25" x14ac:dyDescent="0.25">
      <c r="X221" s="21">
        <f t="shared" si="9"/>
        <v>1505</v>
      </c>
      <c r="Y221" s="23">
        <f t="shared" si="8"/>
        <v>4.2053949999999993</v>
      </c>
    </row>
    <row r="222" spans="24:25" x14ac:dyDescent="0.25">
      <c r="X222" s="21">
        <f t="shared" si="9"/>
        <v>1512</v>
      </c>
      <c r="Y222" s="23">
        <f t="shared" si="8"/>
        <v>4.2150479999999995</v>
      </c>
    </row>
    <row r="223" spans="24:25" x14ac:dyDescent="0.25">
      <c r="X223" s="21">
        <f t="shared" si="9"/>
        <v>1519</v>
      </c>
      <c r="Y223" s="23">
        <f t="shared" si="8"/>
        <v>4.2247009999999996</v>
      </c>
    </row>
    <row r="224" spans="24:25" x14ac:dyDescent="0.25">
      <c r="X224" s="21">
        <f t="shared" si="9"/>
        <v>1526</v>
      </c>
      <c r="Y224" s="23">
        <f t="shared" si="8"/>
        <v>4.2343539999999997</v>
      </c>
    </row>
    <row r="225" spans="24:25" x14ac:dyDescent="0.25">
      <c r="X225" s="21">
        <f t="shared" si="9"/>
        <v>1533</v>
      </c>
      <c r="Y225" s="23">
        <f t="shared" si="8"/>
        <v>4.2440069999999999</v>
      </c>
    </row>
    <row r="226" spans="24:25" x14ac:dyDescent="0.25">
      <c r="X226" s="21">
        <f t="shared" si="9"/>
        <v>1540</v>
      </c>
      <c r="Y226" s="23">
        <f t="shared" si="8"/>
        <v>4.25366</v>
      </c>
    </row>
    <row r="227" spans="24:25" x14ac:dyDescent="0.25">
      <c r="X227" s="21">
        <f t="shared" si="9"/>
        <v>1547</v>
      </c>
      <c r="Y227" s="23">
        <f t="shared" si="8"/>
        <v>4.2633130000000001</v>
      </c>
    </row>
    <row r="228" spans="24:25" x14ac:dyDescent="0.25">
      <c r="X228" s="21">
        <f t="shared" si="9"/>
        <v>1554</v>
      </c>
      <c r="Y228" s="23">
        <f t="shared" si="8"/>
        <v>4.2729660000000003</v>
      </c>
    </row>
    <row r="229" spans="24:25" x14ac:dyDescent="0.25">
      <c r="X229" s="21">
        <f t="shared" si="9"/>
        <v>1561</v>
      </c>
      <c r="Y229" s="23">
        <f t="shared" si="8"/>
        <v>4.2826190000000004</v>
      </c>
    </row>
    <row r="230" spans="24:25" x14ac:dyDescent="0.25">
      <c r="X230" s="21">
        <f t="shared" si="9"/>
        <v>1568</v>
      </c>
      <c r="Y230" s="23">
        <f t="shared" si="8"/>
        <v>4.2922720000000005</v>
      </c>
    </row>
    <row r="231" spans="24:25" x14ac:dyDescent="0.25">
      <c r="X231" s="21">
        <f t="shared" si="9"/>
        <v>1575</v>
      </c>
      <c r="Y231" s="23">
        <f t="shared" si="8"/>
        <v>4.3019249999999998</v>
      </c>
    </row>
    <row r="232" spans="24:25" x14ac:dyDescent="0.25">
      <c r="X232" s="21">
        <f t="shared" si="9"/>
        <v>1582</v>
      </c>
      <c r="Y232" s="23">
        <f t="shared" si="8"/>
        <v>4.3115779999999999</v>
      </c>
    </row>
    <row r="233" spans="24:25" x14ac:dyDescent="0.25">
      <c r="X233" s="21">
        <f t="shared" si="9"/>
        <v>1589</v>
      </c>
      <c r="Y233" s="23">
        <f t="shared" si="8"/>
        <v>4.321231</v>
      </c>
    </row>
    <row r="234" spans="24:25" x14ac:dyDescent="0.25">
      <c r="X234" s="21">
        <f t="shared" si="9"/>
        <v>1596</v>
      </c>
      <c r="Y234" s="23">
        <f t="shared" si="8"/>
        <v>4.3308839999999993</v>
      </c>
    </row>
    <row r="235" spans="24:25" x14ac:dyDescent="0.25">
      <c r="X235" s="21">
        <f t="shared" si="9"/>
        <v>1603</v>
      </c>
      <c r="Y235" s="23">
        <f t="shared" si="8"/>
        <v>4.3405369999999994</v>
      </c>
    </row>
    <row r="236" spans="24:25" x14ac:dyDescent="0.25">
      <c r="X236" s="21">
        <f t="shared" si="9"/>
        <v>1610</v>
      </c>
      <c r="Y236" s="23">
        <f t="shared" si="8"/>
        <v>4.3501899999999996</v>
      </c>
    </row>
    <row r="237" spans="24:25" x14ac:dyDescent="0.25">
      <c r="X237" s="21">
        <f t="shared" si="9"/>
        <v>1617</v>
      </c>
      <c r="Y237" s="23">
        <f t="shared" si="8"/>
        <v>4.3598429999999997</v>
      </c>
    </row>
    <row r="238" spans="24:25" x14ac:dyDescent="0.25">
      <c r="X238" s="21">
        <f t="shared" si="9"/>
        <v>1624</v>
      </c>
      <c r="Y238" s="23">
        <f t="shared" si="8"/>
        <v>4.3694959999999998</v>
      </c>
    </row>
    <row r="239" spans="24:25" x14ac:dyDescent="0.25">
      <c r="X239" s="21">
        <f t="shared" si="9"/>
        <v>1631</v>
      </c>
      <c r="Y239" s="23">
        <f t="shared" si="8"/>
        <v>4.379149</v>
      </c>
    </row>
    <row r="240" spans="24:25" x14ac:dyDescent="0.25">
      <c r="X240" s="21">
        <f t="shared" si="9"/>
        <v>1638</v>
      </c>
      <c r="Y240" s="23">
        <f t="shared" si="8"/>
        <v>4.3888020000000001</v>
      </c>
    </row>
    <row r="241" spans="24:25" x14ac:dyDescent="0.25">
      <c r="X241" s="21">
        <f t="shared" si="9"/>
        <v>1645</v>
      </c>
      <c r="Y241" s="23">
        <f t="shared" si="8"/>
        <v>4.3984550000000002</v>
      </c>
    </row>
    <row r="242" spans="24:25" x14ac:dyDescent="0.25">
      <c r="X242" s="21">
        <f t="shared" si="9"/>
        <v>1652</v>
      </c>
      <c r="Y242" s="23">
        <f t="shared" si="8"/>
        <v>4.4081080000000004</v>
      </c>
    </row>
    <row r="243" spans="24:25" x14ac:dyDescent="0.25">
      <c r="X243" s="21">
        <f t="shared" si="9"/>
        <v>1659</v>
      </c>
      <c r="Y243" s="23">
        <f t="shared" si="8"/>
        <v>4.4177610000000005</v>
      </c>
    </row>
    <row r="244" spans="24:25" x14ac:dyDescent="0.25">
      <c r="X244" s="21">
        <f t="shared" si="9"/>
        <v>1666</v>
      </c>
      <c r="Y244" s="23">
        <f t="shared" si="8"/>
        <v>4.4274139999999997</v>
      </c>
    </row>
    <row r="245" spans="24:25" x14ac:dyDescent="0.25">
      <c r="X245" s="21">
        <f t="shared" si="9"/>
        <v>1673</v>
      </c>
      <c r="Y245" s="23">
        <f t="shared" si="8"/>
        <v>4.4370669999999999</v>
      </c>
    </row>
    <row r="246" spans="24:25" x14ac:dyDescent="0.25">
      <c r="X246" s="21">
        <f t="shared" si="9"/>
        <v>1680</v>
      </c>
      <c r="Y246" s="23">
        <f t="shared" si="8"/>
        <v>4.44672</v>
      </c>
    </row>
    <row r="247" spans="24:25" x14ac:dyDescent="0.25">
      <c r="X247" s="21">
        <f t="shared" si="9"/>
        <v>1687</v>
      </c>
      <c r="Y247" s="23">
        <f t="shared" si="8"/>
        <v>4.4563730000000001</v>
      </c>
    </row>
    <row r="248" spans="24:25" x14ac:dyDescent="0.25">
      <c r="X248" s="21">
        <f t="shared" si="9"/>
        <v>1694</v>
      </c>
      <c r="Y248" s="23">
        <f t="shared" si="8"/>
        <v>4.4660259999999994</v>
      </c>
    </row>
    <row r="249" spans="24:25" x14ac:dyDescent="0.25">
      <c r="X249" s="21">
        <f t="shared" si="9"/>
        <v>1701</v>
      </c>
      <c r="Y249" s="23">
        <f t="shared" si="8"/>
        <v>4.4756789999999995</v>
      </c>
    </row>
    <row r="250" spans="24:25" x14ac:dyDescent="0.25">
      <c r="X250" s="21">
        <f t="shared" si="9"/>
        <v>1708</v>
      </c>
      <c r="Y250" s="23">
        <f t="shared" si="8"/>
        <v>4.4853319999999997</v>
      </c>
    </row>
    <row r="251" spans="24:25" x14ac:dyDescent="0.25">
      <c r="X251" s="21">
        <f t="shared" si="9"/>
        <v>1715</v>
      </c>
      <c r="Y251" s="23">
        <f t="shared" si="8"/>
        <v>4.4949849999999998</v>
      </c>
    </row>
    <row r="252" spans="24:25" x14ac:dyDescent="0.25">
      <c r="X252" s="21">
        <f t="shared" si="9"/>
        <v>1722</v>
      </c>
      <c r="Y252" s="23">
        <f t="shared" si="8"/>
        <v>4.5046379999999999</v>
      </c>
    </row>
    <row r="253" spans="24:25" x14ac:dyDescent="0.25">
      <c r="X253" s="21">
        <f t="shared" si="9"/>
        <v>1729</v>
      </c>
      <c r="Y253" s="23">
        <f t="shared" si="8"/>
        <v>4.5142910000000001</v>
      </c>
    </row>
    <row r="254" spans="24:25" x14ac:dyDescent="0.25">
      <c r="X254" s="21">
        <f t="shared" si="9"/>
        <v>1736</v>
      </c>
      <c r="Y254" s="23">
        <f t="shared" si="8"/>
        <v>4.5239440000000002</v>
      </c>
    </row>
    <row r="255" spans="24:25" x14ac:dyDescent="0.25">
      <c r="X255" s="21">
        <f t="shared" si="9"/>
        <v>1743</v>
      </c>
      <c r="Y255" s="23">
        <f t="shared" si="8"/>
        <v>4.5335970000000003</v>
      </c>
    </row>
    <row r="256" spans="24:25" x14ac:dyDescent="0.25">
      <c r="X256" s="21">
        <f t="shared" si="9"/>
        <v>1750</v>
      </c>
      <c r="Y256" s="23">
        <f t="shared" si="8"/>
        <v>4.5432500000000005</v>
      </c>
    </row>
    <row r="257" spans="24:25" x14ac:dyDescent="0.25">
      <c r="X257" s="21">
        <f t="shared" si="9"/>
        <v>1757</v>
      </c>
      <c r="Y257" s="23">
        <f t="shared" si="8"/>
        <v>4.5529030000000006</v>
      </c>
    </row>
    <row r="258" spans="24:25" x14ac:dyDescent="0.25">
      <c r="X258" s="21">
        <f t="shared" si="9"/>
        <v>1764</v>
      </c>
      <c r="Y258" s="23">
        <f t="shared" si="8"/>
        <v>4.5625559999999998</v>
      </c>
    </row>
    <row r="259" spans="24:25" x14ac:dyDescent="0.25">
      <c r="X259" s="21">
        <f t="shared" si="9"/>
        <v>1771</v>
      </c>
      <c r="Y259" s="23">
        <f t="shared" si="8"/>
        <v>4.572209</v>
      </c>
    </row>
    <row r="260" spans="24:25" x14ac:dyDescent="0.25">
      <c r="X260" s="21">
        <f t="shared" si="9"/>
        <v>1778</v>
      </c>
      <c r="Y260" s="23">
        <f t="shared" si="8"/>
        <v>4.5818620000000001</v>
      </c>
    </row>
    <row r="261" spans="24:25" x14ac:dyDescent="0.25">
      <c r="X261" s="21">
        <f t="shared" si="9"/>
        <v>1785</v>
      </c>
      <c r="Y261" s="23">
        <f t="shared" si="8"/>
        <v>4.5915149999999993</v>
      </c>
    </row>
    <row r="262" spans="24:25" x14ac:dyDescent="0.25">
      <c r="X262" s="21">
        <f t="shared" si="9"/>
        <v>1792</v>
      </c>
      <c r="Y262" s="23">
        <f t="shared" ref="Y262:Y325" si="10">IF($K$24&gt;0,IF(X262&lt;$K$21,$K$20*X262,IF(X262&lt;$K$24,($K$22*X262)+$K$23,($K$25*X262)+$K$26)),IF(X262&lt;$K$21,$K$20*X262,($K$22*X262)+$K$23))</f>
        <v>4.6011679999999995</v>
      </c>
    </row>
    <row r="263" spans="24:25" x14ac:dyDescent="0.25">
      <c r="X263" s="21">
        <f t="shared" ref="X263:X326" si="11">X262+$AC$5</f>
        <v>1799</v>
      </c>
      <c r="Y263" s="23">
        <f t="shared" si="10"/>
        <v>4.6108209999999996</v>
      </c>
    </row>
    <row r="264" spans="24:25" x14ac:dyDescent="0.25">
      <c r="X264" s="21">
        <f t="shared" si="11"/>
        <v>1806</v>
      </c>
      <c r="Y264" s="23">
        <f t="shared" si="10"/>
        <v>4.6204739999999997</v>
      </c>
    </row>
    <row r="265" spans="24:25" x14ac:dyDescent="0.25">
      <c r="X265" s="21">
        <f t="shared" si="11"/>
        <v>1813</v>
      </c>
      <c r="Y265" s="23">
        <f t="shared" si="10"/>
        <v>4.6301269999999999</v>
      </c>
    </row>
    <row r="266" spans="24:25" x14ac:dyDescent="0.25">
      <c r="X266" s="21">
        <f t="shared" si="11"/>
        <v>1820</v>
      </c>
      <c r="Y266" s="23">
        <f t="shared" si="10"/>
        <v>4.63978</v>
      </c>
    </row>
    <row r="267" spans="24:25" x14ac:dyDescent="0.25">
      <c r="X267" s="21">
        <f t="shared" si="11"/>
        <v>1827</v>
      </c>
      <c r="Y267" s="23">
        <f t="shared" si="10"/>
        <v>4.6494330000000001</v>
      </c>
    </row>
    <row r="268" spans="24:25" x14ac:dyDescent="0.25">
      <c r="X268" s="21">
        <f t="shared" si="11"/>
        <v>1834</v>
      </c>
      <c r="Y268" s="23">
        <f t="shared" si="10"/>
        <v>4.6590860000000003</v>
      </c>
    </row>
    <row r="269" spans="24:25" x14ac:dyDescent="0.25">
      <c r="X269" s="21">
        <f t="shared" si="11"/>
        <v>1841</v>
      </c>
      <c r="Y269" s="23">
        <f t="shared" si="10"/>
        <v>4.6687390000000004</v>
      </c>
    </row>
    <row r="270" spans="24:25" x14ac:dyDescent="0.25">
      <c r="X270" s="21">
        <f t="shared" si="11"/>
        <v>1848</v>
      </c>
      <c r="Y270" s="23">
        <f t="shared" si="10"/>
        <v>4.6783920000000006</v>
      </c>
    </row>
    <row r="271" spans="24:25" x14ac:dyDescent="0.25">
      <c r="X271" s="21">
        <f t="shared" si="11"/>
        <v>1855</v>
      </c>
      <c r="Y271" s="23">
        <f t="shared" si="10"/>
        <v>4.6880449999999998</v>
      </c>
    </row>
    <row r="272" spans="24:25" x14ac:dyDescent="0.25">
      <c r="X272" s="21">
        <f t="shared" si="11"/>
        <v>1862</v>
      </c>
      <c r="Y272" s="23">
        <f t="shared" si="10"/>
        <v>4.6976979999999999</v>
      </c>
    </row>
    <row r="273" spans="24:25" x14ac:dyDescent="0.25">
      <c r="X273" s="21">
        <f t="shared" si="11"/>
        <v>1869</v>
      </c>
      <c r="Y273" s="23">
        <f t="shared" si="10"/>
        <v>4.7073510000000001</v>
      </c>
    </row>
    <row r="274" spans="24:25" x14ac:dyDescent="0.25">
      <c r="X274" s="21">
        <f t="shared" si="11"/>
        <v>1876</v>
      </c>
      <c r="Y274" s="23">
        <f t="shared" si="10"/>
        <v>4.7170039999999993</v>
      </c>
    </row>
    <row r="275" spans="24:25" x14ac:dyDescent="0.25">
      <c r="X275" s="21">
        <f t="shared" si="11"/>
        <v>1883</v>
      </c>
      <c r="Y275" s="23">
        <f t="shared" si="10"/>
        <v>4.7266569999999994</v>
      </c>
    </row>
    <row r="276" spans="24:25" x14ac:dyDescent="0.25">
      <c r="X276" s="21">
        <f t="shared" si="11"/>
        <v>1890</v>
      </c>
      <c r="Y276" s="23">
        <f t="shared" si="10"/>
        <v>4.7363099999999996</v>
      </c>
    </row>
    <row r="277" spans="24:25" x14ac:dyDescent="0.25">
      <c r="X277" s="21">
        <f t="shared" si="11"/>
        <v>1897</v>
      </c>
      <c r="Y277" s="23">
        <f t="shared" si="10"/>
        <v>4.7459629999999997</v>
      </c>
    </row>
    <row r="278" spans="24:25" x14ac:dyDescent="0.25">
      <c r="X278" s="21">
        <f t="shared" si="11"/>
        <v>1904</v>
      </c>
      <c r="Y278" s="23">
        <f t="shared" si="10"/>
        <v>4.7556159999999998</v>
      </c>
    </row>
    <row r="279" spans="24:25" x14ac:dyDescent="0.25">
      <c r="X279" s="21">
        <f t="shared" si="11"/>
        <v>1911</v>
      </c>
      <c r="Y279" s="23">
        <f t="shared" si="10"/>
        <v>4.765269</v>
      </c>
    </row>
    <row r="280" spans="24:25" x14ac:dyDescent="0.25">
      <c r="X280" s="21">
        <f t="shared" si="11"/>
        <v>1918</v>
      </c>
      <c r="Y280" s="23">
        <f t="shared" si="10"/>
        <v>4.7749220000000001</v>
      </c>
    </row>
    <row r="281" spans="24:25" x14ac:dyDescent="0.25">
      <c r="X281" s="21">
        <f t="shared" si="11"/>
        <v>1925</v>
      </c>
      <c r="Y281" s="23">
        <f t="shared" si="10"/>
        <v>4.7845750000000002</v>
      </c>
    </row>
    <row r="282" spans="24:25" x14ac:dyDescent="0.25">
      <c r="X282" s="21">
        <f t="shared" si="11"/>
        <v>1932</v>
      </c>
      <c r="Y282" s="23">
        <f t="shared" si="10"/>
        <v>4.7942280000000004</v>
      </c>
    </row>
    <row r="283" spans="24:25" x14ac:dyDescent="0.25">
      <c r="X283" s="21">
        <f t="shared" si="11"/>
        <v>1939</v>
      </c>
      <c r="Y283" s="23">
        <f t="shared" si="10"/>
        <v>4.8038810000000005</v>
      </c>
    </row>
    <row r="284" spans="24:25" x14ac:dyDescent="0.25">
      <c r="X284" s="21">
        <f t="shared" si="11"/>
        <v>1946</v>
      </c>
      <c r="Y284" s="23">
        <f t="shared" si="10"/>
        <v>4.8135339999999998</v>
      </c>
    </row>
    <row r="285" spans="24:25" x14ac:dyDescent="0.25">
      <c r="X285" s="21">
        <f t="shared" si="11"/>
        <v>1953</v>
      </c>
      <c r="Y285" s="23">
        <f t="shared" si="10"/>
        <v>4.8231869999999999</v>
      </c>
    </row>
    <row r="286" spans="24:25" x14ac:dyDescent="0.25">
      <c r="X286" s="21">
        <f t="shared" si="11"/>
        <v>1960</v>
      </c>
      <c r="Y286" s="23">
        <f t="shared" si="10"/>
        <v>4.83284</v>
      </c>
    </row>
    <row r="287" spans="24:25" x14ac:dyDescent="0.25">
      <c r="X287" s="21">
        <f t="shared" si="11"/>
        <v>1967</v>
      </c>
      <c r="Y287" s="23">
        <f t="shared" si="10"/>
        <v>4.8424929999999993</v>
      </c>
    </row>
    <row r="288" spans="24:25" x14ac:dyDescent="0.25">
      <c r="X288" s="21">
        <f t="shared" si="11"/>
        <v>1974</v>
      </c>
      <c r="Y288" s="23">
        <f t="shared" si="10"/>
        <v>4.8521459999999994</v>
      </c>
    </row>
    <row r="289" spans="24:25" x14ac:dyDescent="0.25">
      <c r="X289" s="21">
        <f t="shared" si="11"/>
        <v>1981</v>
      </c>
      <c r="Y289" s="23">
        <f t="shared" si="10"/>
        <v>4.8617989999999995</v>
      </c>
    </row>
    <row r="290" spans="24:25" x14ac:dyDescent="0.25">
      <c r="X290" s="21">
        <f t="shared" si="11"/>
        <v>1988</v>
      </c>
      <c r="Y290" s="23">
        <f t="shared" si="10"/>
        <v>4.8714519999999997</v>
      </c>
    </row>
    <row r="291" spans="24:25" x14ac:dyDescent="0.25">
      <c r="X291" s="21">
        <f t="shared" si="11"/>
        <v>1995</v>
      </c>
      <c r="Y291" s="23">
        <f t="shared" si="10"/>
        <v>4.8811049999999998</v>
      </c>
    </row>
    <row r="292" spans="24:25" x14ac:dyDescent="0.25">
      <c r="X292" s="21">
        <f t="shared" si="11"/>
        <v>2002</v>
      </c>
      <c r="Y292" s="23">
        <f t="shared" si="10"/>
        <v>4.8907579999999999</v>
      </c>
    </row>
    <row r="293" spans="24:25" x14ac:dyDescent="0.25">
      <c r="X293" s="21">
        <f t="shared" si="11"/>
        <v>2009</v>
      </c>
      <c r="Y293" s="23">
        <f t="shared" si="10"/>
        <v>4.9004110000000001</v>
      </c>
    </row>
    <row r="294" spans="24:25" x14ac:dyDescent="0.25">
      <c r="X294" s="21">
        <f t="shared" si="11"/>
        <v>2016</v>
      </c>
      <c r="Y294" s="23">
        <f t="shared" si="10"/>
        <v>4.9100640000000002</v>
      </c>
    </row>
    <row r="295" spans="24:25" x14ac:dyDescent="0.25">
      <c r="X295" s="21">
        <f t="shared" si="11"/>
        <v>2023</v>
      </c>
      <c r="Y295" s="23">
        <f t="shared" si="10"/>
        <v>4.9197170000000003</v>
      </c>
    </row>
    <row r="296" spans="24:25" x14ac:dyDescent="0.25">
      <c r="X296" s="21">
        <f t="shared" si="11"/>
        <v>2030</v>
      </c>
      <c r="Y296" s="23">
        <f t="shared" si="10"/>
        <v>4.9293700000000005</v>
      </c>
    </row>
    <row r="297" spans="24:25" x14ac:dyDescent="0.25">
      <c r="X297" s="21">
        <f t="shared" si="11"/>
        <v>2037</v>
      </c>
      <c r="Y297" s="23">
        <f t="shared" si="10"/>
        <v>4.9390229999999997</v>
      </c>
    </row>
    <row r="298" spans="24:25" x14ac:dyDescent="0.25">
      <c r="X298" s="21">
        <f t="shared" si="11"/>
        <v>2044</v>
      </c>
      <c r="Y298" s="23">
        <f t="shared" si="10"/>
        <v>4.9486759999999999</v>
      </c>
    </row>
    <row r="299" spans="24:25" x14ac:dyDescent="0.25">
      <c r="X299" s="21">
        <f t="shared" si="11"/>
        <v>2051</v>
      </c>
      <c r="Y299" s="23">
        <f t="shared" si="10"/>
        <v>4.958329</v>
      </c>
    </row>
    <row r="300" spans="24:25" x14ac:dyDescent="0.25">
      <c r="X300" s="21">
        <f t="shared" si="11"/>
        <v>2058</v>
      </c>
      <c r="Y300" s="23">
        <f t="shared" si="10"/>
        <v>4.9679820000000001</v>
      </c>
    </row>
    <row r="301" spans="24:25" x14ac:dyDescent="0.25">
      <c r="X301" s="21">
        <f t="shared" si="11"/>
        <v>2065</v>
      </c>
      <c r="Y301" s="23">
        <f t="shared" si="10"/>
        <v>4.9776349999999994</v>
      </c>
    </row>
    <row r="302" spans="24:25" x14ac:dyDescent="0.25">
      <c r="X302" s="21">
        <f t="shared" si="11"/>
        <v>2072</v>
      </c>
      <c r="Y302" s="23">
        <f t="shared" si="10"/>
        <v>4.9872879999999995</v>
      </c>
    </row>
    <row r="303" spans="24:25" x14ac:dyDescent="0.25">
      <c r="X303" s="21">
        <f t="shared" si="11"/>
        <v>2079</v>
      </c>
      <c r="Y303" s="23">
        <f t="shared" si="10"/>
        <v>4.9969409999999996</v>
      </c>
    </row>
    <row r="304" spans="24:25" x14ac:dyDescent="0.25">
      <c r="X304" s="21">
        <f t="shared" si="11"/>
        <v>2086</v>
      </c>
      <c r="Y304" s="23">
        <f t="shared" si="10"/>
        <v>5.0065939999999998</v>
      </c>
    </row>
    <row r="305" spans="24:25" x14ac:dyDescent="0.25">
      <c r="X305" s="21">
        <f t="shared" si="11"/>
        <v>2093</v>
      </c>
      <c r="Y305" s="23">
        <f t="shared" si="10"/>
        <v>5.0162469999999999</v>
      </c>
    </row>
    <row r="306" spans="24:25" x14ac:dyDescent="0.25">
      <c r="X306" s="21">
        <f t="shared" si="11"/>
        <v>2100</v>
      </c>
      <c r="Y306" s="23">
        <f t="shared" si="10"/>
        <v>5.0259</v>
      </c>
    </row>
    <row r="307" spans="24:25" x14ac:dyDescent="0.25">
      <c r="X307" s="21">
        <f t="shared" si="11"/>
        <v>2107</v>
      </c>
      <c r="Y307" s="23">
        <f t="shared" si="10"/>
        <v>5.0355530000000002</v>
      </c>
    </row>
    <row r="308" spans="24:25" x14ac:dyDescent="0.25">
      <c r="X308" s="21">
        <f t="shared" si="11"/>
        <v>2114</v>
      </c>
      <c r="Y308" s="23">
        <f t="shared" si="10"/>
        <v>5.0452060000000003</v>
      </c>
    </row>
    <row r="309" spans="24:25" x14ac:dyDescent="0.25">
      <c r="X309" s="21">
        <f t="shared" si="11"/>
        <v>2121</v>
      </c>
      <c r="Y309" s="23">
        <f t="shared" si="10"/>
        <v>5.0548590000000004</v>
      </c>
    </row>
    <row r="310" spans="24:25" x14ac:dyDescent="0.25">
      <c r="X310" s="21">
        <f t="shared" si="11"/>
        <v>2128</v>
      </c>
      <c r="Y310" s="23">
        <f t="shared" si="10"/>
        <v>5.0645120000000006</v>
      </c>
    </row>
    <row r="311" spans="24:25" x14ac:dyDescent="0.25">
      <c r="X311" s="21">
        <f t="shared" si="11"/>
        <v>2135</v>
      </c>
      <c r="Y311" s="23">
        <f t="shared" si="10"/>
        <v>5.0741649999999998</v>
      </c>
    </row>
    <row r="312" spans="24:25" x14ac:dyDescent="0.25">
      <c r="X312" s="21">
        <f t="shared" si="11"/>
        <v>2142</v>
      </c>
      <c r="Y312" s="23">
        <f t="shared" si="10"/>
        <v>5.0838179999999999</v>
      </c>
    </row>
    <row r="313" spans="24:25" x14ac:dyDescent="0.25">
      <c r="X313" s="21">
        <f t="shared" si="11"/>
        <v>2149</v>
      </c>
      <c r="Y313" s="23">
        <f t="shared" si="10"/>
        <v>5.0934710000000001</v>
      </c>
    </row>
    <row r="314" spans="24:25" x14ac:dyDescent="0.25">
      <c r="X314" s="21">
        <f t="shared" si="11"/>
        <v>2156</v>
      </c>
      <c r="Y314" s="23">
        <f t="shared" si="10"/>
        <v>5.1031239999999993</v>
      </c>
    </row>
    <row r="315" spans="24:25" x14ac:dyDescent="0.25">
      <c r="X315" s="21">
        <f t="shared" si="11"/>
        <v>2163</v>
      </c>
      <c r="Y315" s="23">
        <f t="shared" si="10"/>
        <v>5.1127769999999995</v>
      </c>
    </row>
    <row r="316" spans="24:25" x14ac:dyDescent="0.25">
      <c r="X316" s="21">
        <f t="shared" si="11"/>
        <v>2170</v>
      </c>
      <c r="Y316" s="23">
        <f t="shared" si="10"/>
        <v>5.1224299999999996</v>
      </c>
    </row>
    <row r="317" spans="24:25" x14ac:dyDescent="0.25">
      <c r="X317" s="21">
        <f t="shared" si="11"/>
        <v>2177</v>
      </c>
      <c r="Y317" s="23">
        <f t="shared" si="10"/>
        <v>5.1320829999999997</v>
      </c>
    </row>
    <row r="318" spans="24:25" x14ac:dyDescent="0.25">
      <c r="X318" s="21">
        <f t="shared" si="11"/>
        <v>2184</v>
      </c>
      <c r="Y318" s="23">
        <f t="shared" si="10"/>
        <v>5.1417359999999999</v>
      </c>
    </row>
    <row r="319" spans="24:25" x14ac:dyDescent="0.25">
      <c r="X319" s="21">
        <f t="shared" si="11"/>
        <v>2191</v>
      </c>
      <c r="Y319" s="23">
        <f t="shared" si="10"/>
        <v>5.151389</v>
      </c>
    </row>
    <row r="320" spans="24:25" x14ac:dyDescent="0.25">
      <c r="X320" s="21">
        <f t="shared" si="11"/>
        <v>2198</v>
      </c>
      <c r="Y320" s="23">
        <f t="shared" si="10"/>
        <v>5.1610420000000001</v>
      </c>
    </row>
    <row r="321" spans="24:25" x14ac:dyDescent="0.25">
      <c r="X321" s="21">
        <f t="shared" si="11"/>
        <v>2205</v>
      </c>
      <c r="Y321" s="23">
        <f t="shared" si="10"/>
        <v>5.1706950000000003</v>
      </c>
    </row>
    <row r="322" spans="24:25" x14ac:dyDescent="0.25">
      <c r="X322" s="21">
        <f t="shared" si="11"/>
        <v>2212</v>
      </c>
      <c r="Y322" s="23">
        <f t="shared" si="10"/>
        <v>5.1803480000000004</v>
      </c>
    </row>
    <row r="323" spans="24:25" x14ac:dyDescent="0.25">
      <c r="X323" s="21">
        <f t="shared" si="11"/>
        <v>2219</v>
      </c>
      <c r="Y323" s="23">
        <f t="shared" si="10"/>
        <v>5.1900010000000005</v>
      </c>
    </row>
    <row r="324" spans="24:25" x14ac:dyDescent="0.25">
      <c r="X324" s="21">
        <f t="shared" si="11"/>
        <v>2226</v>
      </c>
      <c r="Y324" s="23">
        <f t="shared" si="10"/>
        <v>5.1996539999999998</v>
      </c>
    </row>
    <row r="325" spans="24:25" x14ac:dyDescent="0.25">
      <c r="X325" s="21">
        <f t="shared" si="11"/>
        <v>2233</v>
      </c>
      <c r="Y325" s="23">
        <f t="shared" si="10"/>
        <v>5.2093069999999999</v>
      </c>
    </row>
    <row r="326" spans="24:25" x14ac:dyDescent="0.25">
      <c r="X326" s="21">
        <f t="shared" si="11"/>
        <v>2240</v>
      </c>
      <c r="Y326" s="23">
        <f t="shared" ref="Y326:Y389" si="12">IF($K$24&gt;0,IF(X326&lt;$K$21,$K$20*X326,IF(X326&lt;$K$24,($K$22*X326)+$K$23,($K$25*X326)+$K$26)),IF(X326&lt;$K$21,$K$20*X326,($K$22*X326)+$K$23))</f>
        <v>5.21896</v>
      </c>
    </row>
    <row r="327" spans="24:25" x14ac:dyDescent="0.25">
      <c r="X327" s="21">
        <f t="shared" ref="X327:X390" si="13">X326+$AC$5</f>
        <v>2247</v>
      </c>
      <c r="Y327" s="23">
        <f t="shared" si="12"/>
        <v>5.2286129999999993</v>
      </c>
    </row>
    <row r="328" spans="24:25" x14ac:dyDescent="0.25">
      <c r="X328" s="21">
        <f t="shared" si="13"/>
        <v>2254</v>
      </c>
      <c r="Y328" s="23">
        <f t="shared" si="12"/>
        <v>5.2382659999999994</v>
      </c>
    </row>
    <row r="329" spans="24:25" x14ac:dyDescent="0.25">
      <c r="X329" s="21">
        <f t="shared" si="13"/>
        <v>2261</v>
      </c>
      <c r="Y329" s="23">
        <f t="shared" si="12"/>
        <v>5.2479189999999996</v>
      </c>
    </row>
    <row r="330" spans="24:25" x14ac:dyDescent="0.25">
      <c r="X330" s="21">
        <f t="shared" si="13"/>
        <v>2268</v>
      </c>
      <c r="Y330" s="23">
        <f t="shared" si="12"/>
        <v>5.2575719999999997</v>
      </c>
    </row>
    <row r="331" spans="24:25" x14ac:dyDescent="0.25">
      <c r="X331" s="21">
        <f t="shared" si="13"/>
        <v>2275</v>
      </c>
      <c r="Y331" s="23">
        <f t="shared" si="12"/>
        <v>5.2672249999999998</v>
      </c>
    </row>
    <row r="332" spans="24:25" x14ac:dyDescent="0.25">
      <c r="X332" s="21">
        <f t="shared" si="13"/>
        <v>2282</v>
      </c>
      <c r="Y332" s="23">
        <f t="shared" si="12"/>
        <v>5.276878</v>
      </c>
    </row>
    <row r="333" spans="24:25" x14ac:dyDescent="0.25">
      <c r="X333" s="21">
        <f t="shared" si="13"/>
        <v>2289</v>
      </c>
      <c r="Y333" s="23">
        <f t="shared" si="12"/>
        <v>5.2865310000000001</v>
      </c>
    </row>
    <row r="334" spans="24:25" x14ac:dyDescent="0.25">
      <c r="X334" s="21">
        <f t="shared" si="13"/>
        <v>2296</v>
      </c>
      <c r="Y334" s="23">
        <f t="shared" si="12"/>
        <v>5.2961840000000002</v>
      </c>
    </row>
    <row r="335" spans="24:25" x14ac:dyDescent="0.25">
      <c r="X335" s="21">
        <f t="shared" si="13"/>
        <v>2303</v>
      </c>
      <c r="Y335" s="23">
        <f t="shared" si="12"/>
        <v>5.3058370000000004</v>
      </c>
    </row>
    <row r="336" spans="24:25" x14ac:dyDescent="0.25">
      <c r="X336" s="21">
        <f t="shared" si="13"/>
        <v>2310</v>
      </c>
      <c r="Y336" s="23">
        <f t="shared" si="12"/>
        <v>5.3154900000000005</v>
      </c>
    </row>
    <row r="337" spans="24:25" x14ac:dyDescent="0.25">
      <c r="X337" s="21">
        <f t="shared" si="13"/>
        <v>2317</v>
      </c>
      <c r="Y337" s="23">
        <f t="shared" si="12"/>
        <v>5.3251429999999997</v>
      </c>
    </row>
    <row r="338" spans="24:25" x14ac:dyDescent="0.25">
      <c r="X338" s="21">
        <f t="shared" si="13"/>
        <v>2324</v>
      </c>
      <c r="Y338" s="23">
        <f t="shared" si="12"/>
        <v>5.3347959999999999</v>
      </c>
    </row>
    <row r="339" spans="24:25" x14ac:dyDescent="0.25">
      <c r="X339" s="21">
        <f t="shared" si="13"/>
        <v>2331</v>
      </c>
      <c r="Y339" s="23">
        <f t="shared" si="12"/>
        <v>5.344449</v>
      </c>
    </row>
    <row r="340" spans="24:25" x14ac:dyDescent="0.25">
      <c r="X340" s="21">
        <f t="shared" si="13"/>
        <v>2338</v>
      </c>
      <c r="Y340" s="23">
        <f t="shared" si="12"/>
        <v>5.3541020000000001</v>
      </c>
    </row>
    <row r="341" spans="24:25" x14ac:dyDescent="0.25">
      <c r="X341" s="21">
        <f t="shared" si="13"/>
        <v>2345</v>
      </c>
      <c r="Y341" s="23">
        <f t="shared" si="12"/>
        <v>5.3637549999999994</v>
      </c>
    </row>
    <row r="342" spans="24:25" x14ac:dyDescent="0.25">
      <c r="X342" s="21">
        <f t="shared" si="13"/>
        <v>2352</v>
      </c>
      <c r="Y342" s="23">
        <f t="shared" si="12"/>
        <v>5.3734079999999995</v>
      </c>
    </row>
    <row r="343" spans="24:25" x14ac:dyDescent="0.25">
      <c r="X343" s="21">
        <f t="shared" si="13"/>
        <v>2359</v>
      </c>
      <c r="Y343" s="23">
        <f t="shared" si="12"/>
        <v>5.3830609999999997</v>
      </c>
    </row>
    <row r="344" spans="24:25" x14ac:dyDescent="0.25">
      <c r="X344" s="21">
        <f t="shared" si="13"/>
        <v>2366</v>
      </c>
      <c r="Y344" s="23">
        <f t="shared" si="12"/>
        <v>5.3927139999999998</v>
      </c>
    </row>
    <row r="345" spans="24:25" x14ac:dyDescent="0.25">
      <c r="X345" s="21">
        <f t="shared" si="13"/>
        <v>2373</v>
      </c>
      <c r="Y345" s="23">
        <f t="shared" si="12"/>
        <v>5.4023669999999999</v>
      </c>
    </row>
    <row r="346" spans="24:25" x14ac:dyDescent="0.25">
      <c r="X346" s="21">
        <f t="shared" si="13"/>
        <v>2380</v>
      </c>
      <c r="Y346" s="23">
        <f t="shared" si="12"/>
        <v>5.4120200000000001</v>
      </c>
    </row>
    <row r="347" spans="24:25" x14ac:dyDescent="0.25">
      <c r="X347" s="21">
        <f t="shared" si="13"/>
        <v>2387</v>
      </c>
      <c r="Y347" s="23">
        <f t="shared" si="12"/>
        <v>5.4216730000000002</v>
      </c>
    </row>
    <row r="348" spans="24:25" x14ac:dyDescent="0.25">
      <c r="X348" s="21">
        <f t="shared" si="13"/>
        <v>2394</v>
      </c>
      <c r="Y348" s="23">
        <f t="shared" si="12"/>
        <v>5.4313260000000003</v>
      </c>
    </row>
    <row r="349" spans="24:25" x14ac:dyDescent="0.25">
      <c r="X349" s="21">
        <f t="shared" si="13"/>
        <v>2401</v>
      </c>
      <c r="Y349" s="23">
        <f t="shared" si="12"/>
        <v>5.4409790000000005</v>
      </c>
    </row>
    <row r="350" spans="24:25" x14ac:dyDescent="0.25">
      <c r="X350" s="21">
        <f t="shared" si="13"/>
        <v>2408</v>
      </c>
      <c r="Y350" s="23">
        <f t="shared" si="12"/>
        <v>5.4506320000000006</v>
      </c>
    </row>
    <row r="351" spans="24:25" x14ac:dyDescent="0.25">
      <c r="X351" s="21">
        <f t="shared" si="13"/>
        <v>2415</v>
      </c>
      <c r="Y351" s="23">
        <f t="shared" si="12"/>
        <v>5.4602849999999998</v>
      </c>
    </row>
    <row r="352" spans="24:25" x14ac:dyDescent="0.25">
      <c r="X352" s="21">
        <f t="shared" si="13"/>
        <v>2422</v>
      </c>
      <c r="Y352" s="23">
        <f t="shared" si="12"/>
        <v>5.469938</v>
      </c>
    </row>
    <row r="353" spans="24:25" x14ac:dyDescent="0.25">
      <c r="X353" s="21">
        <f t="shared" si="13"/>
        <v>2429</v>
      </c>
      <c r="Y353" s="23">
        <f t="shared" si="12"/>
        <v>5.4795910000000001</v>
      </c>
    </row>
    <row r="354" spans="24:25" x14ac:dyDescent="0.25">
      <c r="X354" s="21">
        <f t="shared" si="13"/>
        <v>2436</v>
      </c>
      <c r="Y354" s="23">
        <f t="shared" si="12"/>
        <v>5.4892439999999993</v>
      </c>
    </row>
    <row r="355" spans="24:25" x14ac:dyDescent="0.25">
      <c r="X355" s="21">
        <f t="shared" si="13"/>
        <v>2443</v>
      </c>
      <c r="Y355" s="23">
        <f t="shared" si="12"/>
        <v>5.4988969999999995</v>
      </c>
    </row>
    <row r="356" spans="24:25" x14ac:dyDescent="0.25">
      <c r="X356" s="21">
        <f t="shared" si="13"/>
        <v>2450</v>
      </c>
      <c r="Y356" s="23">
        <f t="shared" si="12"/>
        <v>5.5085499999999996</v>
      </c>
    </row>
    <row r="357" spans="24:25" x14ac:dyDescent="0.25">
      <c r="X357" s="21">
        <f t="shared" si="13"/>
        <v>2457</v>
      </c>
      <c r="Y357" s="23">
        <f t="shared" si="12"/>
        <v>5.5182029999999997</v>
      </c>
    </row>
    <row r="358" spans="24:25" x14ac:dyDescent="0.25">
      <c r="X358" s="21">
        <f t="shared" si="13"/>
        <v>2464</v>
      </c>
      <c r="Y358" s="23">
        <f t="shared" si="12"/>
        <v>5.5278559999999999</v>
      </c>
    </row>
    <row r="359" spans="24:25" x14ac:dyDescent="0.25">
      <c r="X359" s="21">
        <f t="shared" si="13"/>
        <v>2471</v>
      </c>
      <c r="Y359" s="23">
        <f t="shared" si="12"/>
        <v>5.537509</v>
      </c>
    </row>
    <row r="360" spans="24:25" x14ac:dyDescent="0.25">
      <c r="X360" s="21">
        <f t="shared" si="13"/>
        <v>2478</v>
      </c>
      <c r="Y360" s="23">
        <f t="shared" si="12"/>
        <v>5.5471620000000001</v>
      </c>
    </row>
    <row r="361" spans="24:25" x14ac:dyDescent="0.25">
      <c r="X361" s="21">
        <f t="shared" si="13"/>
        <v>2485</v>
      </c>
      <c r="Y361" s="23">
        <f t="shared" si="12"/>
        <v>5.5568150000000003</v>
      </c>
    </row>
    <row r="362" spans="24:25" x14ac:dyDescent="0.25">
      <c r="X362" s="21">
        <f t="shared" si="13"/>
        <v>2492</v>
      </c>
      <c r="Y362" s="23">
        <f t="shared" si="12"/>
        <v>5.5664680000000004</v>
      </c>
    </row>
    <row r="363" spans="24:25" x14ac:dyDescent="0.25">
      <c r="X363" s="21">
        <f t="shared" si="13"/>
        <v>2499</v>
      </c>
      <c r="Y363" s="23">
        <f t="shared" si="12"/>
        <v>5.5761210000000005</v>
      </c>
    </row>
    <row r="364" spans="24:25" x14ac:dyDescent="0.25">
      <c r="X364" s="21">
        <f t="shared" si="13"/>
        <v>2506</v>
      </c>
      <c r="Y364" s="23">
        <f t="shared" si="12"/>
        <v>5.5857739999999998</v>
      </c>
    </row>
    <row r="365" spans="24:25" x14ac:dyDescent="0.25">
      <c r="X365" s="21">
        <f t="shared" si="13"/>
        <v>2513</v>
      </c>
      <c r="Y365" s="23">
        <f t="shared" si="12"/>
        <v>5.5954269999999999</v>
      </c>
    </row>
    <row r="366" spans="24:25" x14ac:dyDescent="0.25">
      <c r="X366" s="21">
        <f t="shared" si="13"/>
        <v>2520</v>
      </c>
      <c r="Y366" s="23">
        <f t="shared" si="12"/>
        <v>5.6050800000000001</v>
      </c>
    </row>
    <row r="367" spans="24:25" x14ac:dyDescent="0.25">
      <c r="X367" s="21">
        <f t="shared" si="13"/>
        <v>2527</v>
      </c>
      <c r="Y367" s="23">
        <f t="shared" si="12"/>
        <v>5.6147329999999993</v>
      </c>
    </row>
    <row r="368" spans="24:25" x14ac:dyDescent="0.25">
      <c r="X368" s="21">
        <f t="shared" si="13"/>
        <v>2534</v>
      </c>
      <c r="Y368" s="23">
        <f t="shared" si="12"/>
        <v>5.6243859999999994</v>
      </c>
    </row>
    <row r="369" spans="24:25" x14ac:dyDescent="0.25">
      <c r="X369" s="21">
        <f t="shared" si="13"/>
        <v>2541</v>
      </c>
      <c r="Y369" s="23">
        <f t="shared" si="12"/>
        <v>5.6340389999999996</v>
      </c>
    </row>
    <row r="370" spans="24:25" x14ac:dyDescent="0.25">
      <c r="X370" s="21">
        <f t="shared" si="13"/>
        <v>2548</v>
      </c>
      <c r="Y370" s="23">
        <f t="shared" si="12"/>
        <v>5.6436919999999997</v>
      </c>
    </row>
    <row r="371" spans="24:25" x14ac:dyDescent="0.25">
      <c r="X371" s="21">
        <f t="shared" si="13"/>
        <v>2555</v>
      </c>
      <c r="Y371" s="23">
        <f t="shared" si="12"/>
        <v>5.6533449999999998</v>
      </c>
    </row>
    <row r="372" spans="24:25" x14ac:dyDescent="0.25">
      <c r="X372" s="21">
        <f t="shared" si="13"/>
        <v>2562</v>
      </c>
      <c r="Y372" s="23">
        <f t="shared" si="12"/>
        <v>5.662998</v>
      </c>
    </row>
    <row r="373" spans="24:25" x14ac:dyDescent="0.25">
      <c r="X373" s="21">
        <f t="shared" si="13"/>
        <v>2569</v>
      </c>
      <c r="Y373" s="23">
        <f t="shared" si="12"/>
        <v>5.6726510000000001</v>
      </c>
    </row>
    <row r="374" spans="24:25" x14ac:dyDescent="0.25">
      <c r="X374" s="21">
        <f t="shared" si="13"/>
        <v>2576</v>
      </c>
      <c r="Y374" s="23">
        <f t="shared" si="12"/>
        <v>5.6823040000000002</v>
      </c>
    </row>
    <row r="375" spans="24:25" x14ac:dyDescent="0.25">
      <c r="X375" s="21">
        <f t="shared" si="13"/>
        <v>2583</v>
      </c>
      <c r="Y375" s="23">
        <f t="shared" si="12"/>
        <v>5.6919570000000004</v>
      </c>
    </row>
    <row r="376" spans="24:25" x14ac:dyDescent="0.25">
      <c r="X376" s="21">
        <f t="shared" si="13"/>
        <v>2590</v>
      </c>
      <c r="Y376" s="23">
        <f t="shared" si="12"/>
        <v>5.7016100000000005</v>
      </c>
    </row>
    <row r="377" spans="24:25" x14ac:dyDescent="0.25">
      <c r="X377" s="21">
        <f t="shared" si="13"/>
        <v>2597</v>
      </c>
      <c r="Y377" s="23">
        <f t="shared" si="12"/>
        <v>5.7112629999999998</v>
      </c>
    </row>
    <row r="378" spans="24:25" x14ac:dyDescent="0.25">
      <c r="X378" s="21">
        <f t="shared" si="13"/>
        <v>2604</v>
      </c>
      <c r="Y378" s="23">
        <f t="shared" si="12"/>
        <v>5.7209159999999999</v>
      </c>
    </row>
    <row r="379" spans="24:25" x14ac:dyDescent="0.25">
      <c r="X379" s="21">
        <f t="shared" si="13"/>
        <v>2611</v>
      </c>
      <c r="Y379" s="23">
        <f t="shared" si="12"/>
        <v>5.730569</v>
      </c>
    </row>
    <row r="380" spans="24:25" x14ac:dyDescent="0.25">
      <c r="X380" s="21">
        <f t="shared" si="13"/>
        <v>2618</v>
      </c>
      <c r="Y380" s="23">
        <f t="shared" si="12"/>
        <v>5.7402220000000002</v>
      </c>
    </row>
    <row r="381" spans="24:25" x14ac:dyDescent="0.25">
      <c r="X381" s="21">
        <f t="shared" si="13"/>
        <v>2625</v>
      </c>
      <c r="Y381" s="23">
        <f t="shared" si="12"/>
        <v>5.7498749999999994</v>
      </c>
    </row>
    <row r="382" spans="24:25" x14ac:dyDescent="0.25">
      <c r="X382" s="21">
        <f t="shared" si="13"/>
        <v>2632</v>
      </c>
      <c r="Y382" s="23">
        <f t="shared" si="12"/>
        <v>5.7595279999999995</v>
      </c>
    </row>
    <row r="383" spans="24:25" x14ac:dyDescent="0.25">
      <c r="X383" s="21">
        <f t="shared" si="13"/>
        <v>2639</v>
      </c>
      <c r="Y383" s="23">
        <f t="shared" si="12"/>
        <v>5.7691809999999997</v>
      </c>
    </row>
    <row r="384" spans="24:25" x14ac:dyDescent="0.25">
      <c r="X384" s="21">
        <f t="shared" si="13"/>
        <v>2646</v>
      </c>
      <c r="Y384" s="23">
        <f t="shared" si="12"/>
        <v>5.7788339999999998</v>
      </c>
    </row>
    <row r="385" spans="24:25" x14ac:dyDescent="0.25">
      <c r="X385" s="21">
        <f t="shared" si="13"/>
        <v>2653</v>
      </c>
      <c r="Y385" s="23">
        <f t="shared" si="12"/>
        <v>5.7884869999999999</v>
      </c>
    </row>
    <row r="386" spans="24:25" x14ac:dyDescent="0.25">
      <c r="X386" s="21">
        <f t="shared" si="13"/>
        <v>2660</v>
      </c>
      <c r="Y386" s="23">
        <f t="shared" si="12"/>
        <v>5.7981400000000001</v>
      </c>
    </row>
    <row r="387" spans="24:25" x14ac:dyDescent="0.25">
      <c r="X387" s="21">
        <f t="shared" si="13"/>
        <v>2667</v>
      </c>
      <c r="Y387" s="23">
        <f t="shared" si="12"/>
        <v>5.8077930000000002</v>
      </c>
    </row>
    <row r="388" spans="24:25" x14ac:dyDescent="0.25">
      <c r="X388" s="21">
        <f t="shared" si="13"/>
        <v>2674</v>
      </c>
      <c r="Y388" s="23">
        <f t="shared" si="12"/>
        <v>5.8174460000000003</v>
      </c>
    </row>
    <row r="389" spans="24:25" x14ac:dyDescent="0.25">
      <c r="X389" s="21">
        <f t="shared" si="13"/>
        <v>2681</v>
      </c>
      <c r="Y389" s="23">
        <f t="shared" si="12"/>
        <v>5.8270990000000005</v>
      </c>
    </row>
    <row r="390" spans="24:25" x14ac:dyDescent="0.25">
      <c r="X390" s="21">
        <f t="shared" si="13"/>
        <v>2688</v>
      </c>
      <c r="Y390" s="23">
        <f t="shared" ref="Y390:Y453" si="14">IF($K$24&gt;0,IF(X390&lt;$K$21,$K$20*X390,IF(X390&lt;$K$24,($K$22*X390)+$K$23,($K$25*X390)+$K$26)),IF(X390&lt;$K$21,$K$20*X390,($K$22*X390)+$K$23))</f>
        <v>5.8367519999999997</v>
      </c>
    </row>
    <row r="391" spans="24:25" x14ac:dyDescent="0.25">
      <c r="X391" s="21">
        <f t="shared" ref="X391:X454" si="15">X390+$AC$5</f>
        <v>2695</v>
      </c>
      <c r="Y391" s="23">
        <f t="shared" si="14"/>
        <v>5.8464049999999999</v>
      </c>
    </row>
    <row r="392" spans="24:25" x14ac:dyDescent="0.25">
      <c r="X392" s="21">
        <f t="shared" si="15"/>
        <v>2702</v>
      </c>
      <c r="Y392" s="23">
        <f t="shared" si="14"/>
        <v>5.856058</v>
      </c>
    </row>
    <row r="393" spans="24:25" x14ac:dyDescent="0.25">
      <c r="X393" s="21">
        <f t="shared" si="15"/>
        <v>2709</v>
      </c>
      <c r="Y393" s="23">
        <f t="shared" si="14"/>
        <v>5.8657110000000001</v>
      </c>
    </row>
    <row r="394" spans="24:25" x14ac:dyDescent="0.25">
      <c r="X394" s="21">
        <f t="shared" si="15"/>
        <v>2716</v>
      </c>
      <c r="Y394" s="23">
        <f t="shared" si="14"/>
        <v>5.8753639999999994</v>
      </c>
    </row>
    <row r="395" spans="24:25" x14ac:dyDescent="0.25">
      <c r="X395" s="21">
        <f t="shared" si="15"/>
        <v>2723</v>
      </c>
      <c r="Y395" s="23">
        <f t="shared" si="14"/>
        <v>5.8850169999999995</v>
      </c>
    </row>
    <row r="396" spans="24:25" x14ac:dyDescent="0.25">
      <c r="X396" s="21">
        <f t="shared" si="15"/>
        <v>2730</v>
      </c>
      <c r="Y396" s="23">
        <f t="shared" si="14"/>
        <v>5.8946699999999996</v>
      </c>
    </row>
    <row r="397" spans="24:25" x14ac:dyDescent="0.25">
      <c r="X397" s="21">
        <f t="shared" si="15"/>
        <v>2737</v>
      </c>
      <c r="Y397" s="23">
        <f t="shared" si="14"/>
        <v>5.9043229999999998</v>
      </c>
    </row>
    <row r="398" spans="24:25" x14ac:dyDescent="0.25">
      <c r="X398" s="21">
        <f t="shared" si="15"/>
        <v>2744</v>
      </c>
      <c r="Y398" s="23">
        <f t="shared" si="14"/>
        <v>5.9139759999999999</v>
      </c>
    </row>
    <row r="399" spans="24:25" x14ac:dyDescent="0.25">
      <c r="X399" s="21">
        <f t="shared" si="15"/>
        <v>2751</v>
      </c>
      <c r="Y399" s="23">
        <f t="shared" si="14"/>
        <v>5.923629</v>
      </c>
    </row>
    <row r="400" spans="24:25" x14ac:dyDescent="0.25">
      <c r="X400" s="21">
        <f t="shared" si="15"/>
        <v>2758</v>
      </c>
      <c r="Y400" s="23">
        <f t="shared" si="14"/>
        <v>5.9332820000000002</v>
      </c>
    </row>
    <row r="401" spans="24:25" x14ac:dyDescent="0.25">
      <c r="X401" s="21">
        <f t="shared" si="15"/>
        <v>2765</v>
      </c>
      <c r="Y401" s="23">
        <f t="shared" si="14"/>
        <v>5.9429350000000003</v>
      </c>
    </row>
    <row r="402" spans="24:25" x14ac:dyDescent="0.25">
      <c r="X402" s="21">
        <f t="shared" si="15"/>
        <v>2772</v>
      </c>
      <c r="Y402" s="23">
        <f t="shared" si="14"/>
        <v>5.9525880000000004</v>
      </c>
    </row>
    <row r="403" spans="24:25" x14ac:dyDescent="0.25">
      <c r="X403" s="21">
        <f t="shared" si="15"/>
        <v>2779</v>
      </c>
      <c r="Y403" s="23">
        <f t="shared" si="14"/>
        <v>5.9622410000000006</v>
      </c>
    </row>
    <row r="404" spans="24:25" x14ac:dyDescent="0.25">
      <c r="X404" s="21">
        <f t="shared" si="15"/>
        <v>2786</v>
      </c>
      <c r="Y404" s="23">
        <f t="shared" si="14"/>
        <v>5.9718939999999998</v>
      </c>
    </row>
    <row r="405" spans="24:25" x14ac:dyDescent="0.25">
      <c r="X405" s="21">
        <f t="shared" si="15"/>
        <v>2793</v>
      </c>
      <c r="Y405" s="23">
        <f t="shared" si="14"/>
        <v>5.9815469999999999</v>
      </c>
    </row>
    <row r="406" spans="24:25" x14ac:dyDescent="0.25">
      <c r="X406" s="21">
        <f t="shared" si="15"/>
        <v>2800</v>
      </c>
      <c r="Y406" s="23">
        <f t="shared" si="14"/>
        <v>5.9912000000000001</v>
      </c>
    </row>
    <row r="407" spans="24:25" x14ac:dyDescent="0.25">
      <c r="X407" s="21">
        <f t="shared" si="15"/>
        <v>2807</v>
      </c>
      <c r="Y407" s="23">
        <f t="shared" si="14"/>
        <v>6.0008529999999993</v>
      </c>
    </row>
    <row r="408" spans="24:25" x14ac:dyDescent="0.25">
      <c r="X408" s="21">
        <f t="shared" si="15"/>
        <v>2814</v>
      </c>
      <c r="Y408" s="23">
        <f t="shared" si="14"/>
        <v>6.0105059999999995</v>
      </c>
    </row>
    <row r="409" spans="24:25" x14ac:dyDescent="0.25">
      <c r="X409" s="21">
        <f t="shared" si="15"/>
        <v>2821</v>
      </c>
      <c r="Y409" s="23">
        <f t="shared" si="14"/>
        <v>6.0201589999999996</v>
      </c>
    </row>
    <row r="410" spans="24:25" x14ac:dyDescent="0.25">
      <c r="X410" s="21">
        <f t="shared" si="15"/>
        <v>2828</v>
      </c>
      <c r="Y410" s="23">
        <f t="shared" si="14"/>
        <v>6.0298119999999997</v>
      </c>
    </row>
    <row r="411" spans="24:25" x14ac:dyDescent="0.25">
      <c r="X411" s="21">
        <f t="shared" si="15"/>
        <v>2835</v>
      </c>
      <c r="Y411" s="23">
        <f t="shared" si="14"/>
        <v>6.0394649999999999</v>
      </c>
    </row>
    <row r="412" spans="24:25" x14ac:dyDescent="0.25">
      <c r="X412" s="21">
        <f t="shared" si="15"/>
        <v>2842</v>
      </c>
      <c r="Y412" s="23">
        <f t="shared" si="14"/>
        <v>6.049118</v>
      </c>
    </row>
    <row r="413" spans="24:25" x14ac:dyDescent="0.25">
      <c r="X413" s="21">
        <f t="shared" si="15"/>
        <v>2849</v>
      </c>
      <c r="Y413" s="23">
        <f t="shared" si="14"/>
        <v>6.0587710000000001</v>
      </c>
    </row>
    <row r="414" spans="24:25" x14ac:dyDescent="0.25">
      <c r="X414" s="21">
        <f t="shared" si="15"/>
        <v>2856</v>
      </c>
      <c r="Y414" s="23">
        <f t="shared" si="14"/>
        <v>6.0684240000000003</v>
      </c>
    </row>
    <row r="415" spans="24:25" x14ac:dyDescent="0.25">
      <c r="X415" s="21">
        <f t="shared" si="15"/>
        <v>2863</v>
      </c>
      <c r="Y415" s="23">
        <f t="shared" si="14"/>
        <v>6.0780770000000004</v>
      </c>
    </row>
    <row r="416" spans="24:25" x14ac:dyDescent="0.25">
      <c r="X416" s="21">
        <f t="shared" si="15"/>
        <v>2870</v>
      </c>
      <c r="Y416" s="23">
        <f t="shared" si="14"/>
        <v>6.0877300000000005</v>
      </c>
    </row>
    <row r="417" spans="24:25" x14ac:dyDescent="0.25">
      <c r="X417" s="21">
        <f t="shared" si="15"/>
        <v>2877</v>
      </c>
      <c r="Y417" s="23">
        <f t="shared" si="14"/>
        <v>6.0973829999999998</v>
      </c>
    </row>
    <row r="418" spans="24:25" x14ac:dyDescent="0.25">
      <c r="X418" s="21">
        <f t="shared" si="15"/>
        <v>2884</v>
      </c>
      <c r="Y418" s="23">
        <f t="shared" si="14"/>
        <v>6.1070359999999999</v>
      </c>
    </row>
    <row r="419" spans="24:25" x14ac:dyDescent="0.25">
      <c r="X419" s="21">
        <f t="shared" si="15"/>
        <v>2891</v>
      </c>
      <c r="Y419" s="23">
        <f t="shared" si="14"/>
        <v>6.116689</v>
      </c>
    </row>
    <row r="420" spans="24:25" x14ac:dyDescent="0.25">
      <c r="X420" s="21">
        <f t="shared" si="15"/>
        <v>2898</v>
      </c>
      <c r="Y420" s="23">
        <f t="shared" si="14"/>
        <v>6.1263419999999993</v>
      </c>
    </row>
    <row r="421" spans="24:25" x14ac:dyDescent="0.25">
      <c r="X421" s="21">
        <f t="shared" si="15"/>
        <v>2905</v>
      </c>
      <c r="Y421" s="23">
        <f t="shared" si="14"/>
        <v>6.1359950000000003</v>
      </c>
    </row>
    <row r="422" spans="24:25" x14ac:dyDescent="0.25">
      <c r="X422" s="21">
        <f t="shared" si="15"/>
        <v>2912</v>
      </c>
      <c r="Y422" s="23">
        <f t="shared" si="14"/>
        <v>6.1456479999999996</v>
      </c>
    </row>
    <row r="423" spans="24:25" x14ac:dyDescent="0.25">
      <c r="X423" s="21">
        <f t="shared" si="15"/>
        <v>2919</v>
      </c>
      <c r="Y423" s="23">
        <f t="shared" si="14"/>
        <v>6.1553009999999997</v>
      </c>
    </row>
    <row r="424" spans="24:25" x14ac:dyDescent="0.25">
      <c r="X424" s="21">
        <f t="shared" si="15"/>
        <v>2926</v>
      </c>
      <c r="Y424" s="23">
        <f t="shared" si="14"/>
        <v>6.1649539999999998</v>
      </c>
    </row>
    <row r="425" spans="24:25" x14ac:dyDescent="0.25">
      <c r="X425" s="21">
        <f t="shared" si="15"/>
        <v>2933</v>
      </c>
      <c r="Y425" s="23">
        <f t="shared" si="14"/>
        <v>6.174607</v>
      </c>
    </row>
    <row r="426" spans="24:25" x14ac:dyDescent="0.25">
      <c r="X426" s="21">
        <f t="shared" si="15"/>
        <v>2940</v>
      </c>
      <c r="Y426" s="23">
        <f t="shared" si="14"/>
        <v>6.1842600000000001</v>
      </c>
    </row>
    <row r="427" spans="24:25" x14ac:dyDescent="0.25">
      <c r="X427" s="21">
        <f t="shared" si="15"/>
        <v>2947</v>
      </c>
      <c r="Y427" s="23">
        <f t="shared" si="14"/>
        <v>6.1939130000000002</v>
      </c>
    </row>
    <row r="428" spans="24:25" x14ac:dyDescent="0.25">
      <c r="X428" s="21">
        <f t="shared" si="15"/>
        <v>2954</v>
      </c>
      <c r="Y428" s="23">
        <f t="shared" si="14"/>
        <v>6.2035660000000004</v>
      </c>
    </row>
    <row r="429" spans="24:25" x14ac:dyDescent="0.25">
      <c r="X429" s="21">
        <f t="shared" si="15"/>
        <v>2961</v>
      </c>
      <c r="Y429" s="23">
        <f t="shared" si="14"/>
        <v>6.2132189999999996</v>
      </c>
    </row>
    <row r="430" spans="24:25" x14ac:dyDescent="0.25">
      <c r="X430" s="21">
        <f t="shared" si="15"/>
        <v>2968</v>
      </c>
      <c r="Y430" s="23">
        <f t="shared" si="14"/>
        <v>6.2228719999999997</v>
      </c>
    </row>
    <row r="431" spans="24:25" x14ac:dyDescent="0.25">
      <c r="X431" s="21">
        <f t="shared" si="15"/>
        <v>2975</v>
      </c>
      <c r="Y431" s="23">
        <f t="shared" si="14"/>
        <v>6.2325249999999999</v>
      </c>
    </row>
    <row r="432" spans="24:25" x14ac:dyDescent="0.25">
      <c r="X432" s="21">
        <f t="shared" si="15"/>
        <v>2982</v>
      </c>
      <c r="Y432" s="23">
        <f t="shared" si="14"/>
        <v>6.242178</v>
      </c>
    </row>
    <row r="433" spans="24:25" x14ac:dyDescent="0.25">
      <c r="X433" s="21">
        <f t="shared" si="15"/>
        <v>2989</v>
      </c>
      <c r="Y433" s="23">
        <f t="shared" si="14"/>
        <v>6.2518310000000001</v>
      </c>
    </row>
    <row r="434" spans="24:25" x14ac:dyDescent="0.25">
      <c r="X434" s="21">
        <f t="shared" si="15"/>
        <v>2996</v>
      </c>
      <c r="Y434" s="23">
        <f t="shared" si="14"/>
        <v>6.2614840000000003</v>
      </c>
    </row>
    <row r="435" spans="24:25" x14ac:dyDescent="0.25">
      <c r="X435" s="21">
        <f t="shared" si="15"/>
        <v>3003</v>
      </c>
      <c r="Y435" s="23">
        <f t="shared" si="14"/>
        <v>6.2711369999999995</v>
      </c>
    </row>
    <row r="436" spans="24:25" x14ac:dyDescent="0.25">
      <c r="X436" s="21">
        <f t="shared" si="15"/>
        <v>3010</v>
      </c>
      <c r="Y436" s="23">
        <f t="shared" si="14"/>
        <v>6.2807899999999997</v>
      </c>
    </row>
    <row r="437" spans="24:25" x14ac:dyDescent="0.25">
      <c r="X437" s="21">
        <f t="shared" si="15"/>
        <v>3017</v>
      </c>
      <c r="Y437" s="23">
        <f t="shared" si="14"/>
        <v>6.2904429999999998</v>
      </c>
    </row>
    <row r="438" spans="24:25" x14ac:dyDescent="0.25">
      <c r="X438" s="21">
        <f t="shared" si="15"/>
        <v>3024</v>
      </c>
      <c r="Y438" s="23">
        <f t="shared" si="14"/>
        <v>6.3000959999999999</v>
      </c>
    </row>
    <row r="439" spans="24:25" x14ac:dyDescent="0.25">
      <c r="X439" s="21">
        <f t="shared" si="15"/>
        <v>3031</v>
      </c>
      <c r="Y439" s="23">
        <f t="shared" si="14"/>
        <v>6.3097490000000001</v>
      </c>
    </row>
    <row r="440" spans="24:25" x14ac:dyDescent="0.25">
      <c r="X440" s="21">
        <f t="shared" si="15"/>
        <v>3038</v>
      </c>
      <c r="Y440" s="23">
        <f t="shared" si="14"/>
        <v>6.3194020000000002</v>
      </c>
    </row>
    <row r="441" spans="24:25" x14ac:dyDescent="0.25">
      <c r="X441" s="21">
        <f t="shared" si="15"/>
        <v>3045</v>
      </c>
      <c r="Y441" s="23">
        <f t="shared" si="14"/>
        <v>6.3290550000000003</v>
      </c>
    </row>
    <row r="442" spans="24:25" x14ac:dyDescent="0.25">
      <c r="X442" s="21">
        <f t="shared" si="15"/>
        <v>3052</v>
      </c>
      <c r="Y442" s="23">
        <f t="shared" si="14"/>
        <v>6.3387079999999996</v>
      </c>
    </row>
    <row r="443" spans="24:25" x14ac:dyDescent="0.25">
      <c r="X443" s="21">
        <f t="shared" si="15"/>
        <v>3059</v>
      </c>
      <c r="Y443" s="23">
        <f t="shared" si="14"/>
        <v>6.3483609999999997</v>
      </c>
    </row>
    <row r="444" spans="24:25" x14ac:dyDescent="0.25">
      <c r="X444" s="21">
        <f t="shared" si="15"/>
        <v>3066</v>
      </c>
      <c r="Y444" s="23">
        <f t="shared" si="14"/>
        <v>6.3580139999999998</v>
      </c>
    </row>
    <row r="445" spans="24:25" x14ac:dyDescent="0.25">
      <c r="X445" s="21">
        <f t="shared" si="15"/>
        <v>3073</v>
      </c>
      <c r="Y445" s="23">
        <f t="shared" si="14"/>
        <v>6.367667</v>
      </c>
    </row>
    <row r="446" spans="24:25" x14ac:dyDescent="0.25">
      <c r="X446" s="21">
        <f t="shared" si="15"/>
        <v>3080</v>
      </c>
      <c r="Y446" s="23">
        <f t="shared" si="14"/>
        <v>6.3773200000000001</v>
      </c>
    </row>
    <row r="447" spans="24:25" x14ac:dyDescent="0.25">
      <c r="X447" s="21">
        <f t="shared" si="15"/>
        <v>3087</v>
      </c>
      <c r="Y447" s="23">
        <f t="shared" si="14"/>
        <v>6.3869730000000002</v>
      </c>
    </row>
    <row r="448" spans="24:25" x14ac:dyDescent="0.25">
      <c r="X448" s="21">
        <f t="shared" si="15"/>
        <v>3094</v>
      </c>
      <c r="Y448" s="23">
        <f t="shared" si="14"/>
        <v>6.3966260000000004</v>
      </c>
    </row>
    <row r="449" spans="24:25" x14ac:dyDescent="0.25">
      <c r="X449" s="21">
        <f t="shared" si="15"/>
        <v>3101</v>
      </c>
      <c r="Y449" s="23">
        <f t="shared" si="14"/>
        <v>6.4062789999999996</v>
      </c>
    </row>
    <row r="450" spans="24:25" x14ac:dyDescent="0.25">
      <c r="X450" s="21">
        <f t="shared" si="15"/>
        <v>3108</v>
      </c>
      <c r="Y450" s="23">
        <f t="shared" si="14"/>
        <v>6.4159319999999997</v>
      </c>
    </row>
    <row r="451" spans="24:25" x14ac:dyDescent="0.25">
      <c r="X451" s="21">
        <f t="shared" si="15"/>
        <v>3115</v>
      </c>
      <c r="Y451" s="23">
        <f t="shared" si="14"/>
        <v>6.4255849999999999</v>
      </c>
    </row>
    <row r="452" spans="24:25" x14ac:dyDescent="0.25">
      <c r="X452" s="21">
        <f t="shared" si="15"/>
        <v>3122</v>
      </c>
      <c r="Y452" s="23">
        <f t="shared" si="14"/>
        <v>6.435238</v>
      </c>
    </row>
    <row r="453" spans="24:25" x14ac:dyDescent="0.25">
      <c r="X453" s="21">
        <f t="shared" si="15"/>
        <v>3129</v>
      </c>
      <c r="Y453" s="23">
        <f t="shared" si="14"/>
        <v>6.4448910000000001</v>
      </c>
    </row>
    <row r="454" spans="24:25" x14ac:dyDescent="0.25">
      <c r="X454" s="21">
        <f t="shared" si="15"/>
        <v>3136</v>
      </c>
      <c r="Y454" s="23">
        <f t="shared" ref="Y454:Y506" si="16">IF($K$24&gt;0,IF(X454&lt;$K$21,$K$20*X454,IF(X454&lt;$K$24,($K$22*X454)+$K$23,($K$25*X454)+$K$26)),IF(X454&lt;$K$21,$K$20*X454,($K$22*X454)+$K$23))</f>
        <v>6.4545440000000003</v>
      </c>
    </row>
    <row r="455" spans="24:25" x14ac:dyDescent="0.25">
      <c r="X455" s="21">
        <f t="shared" ref="X455:X506" si="17">X454+$AC$5</f>
        <v>3143</v>
      </c>
      <c r="Y455" s="23">
        <f t="shared" si="16"/>
        <v>6.4641969999999995</v>
      </c>
    </row>
    <row r="456" spans="24:25" x14ac:dyDescent="0.25">
      <c r="X456" s="21">
        <f t="shared" si="17"/>
        <v>3150</v>
      </c>
      <c r="Y456" s="23">
        <f t="shared" si="16"/>
        <v>6.4738499999999997</v>
      </c>
    </row>
    <row r="457" spans="24:25" x14ac:dyDescent="0.25">
      <c r="X457" s="21">
        <f t="shared" si="17"/>
        <v>3157</v>
      </c>
      <c r="Y457" s="23">
        <f t="shared" si="16"/>
        <v>6.4835029999999998</v>
      </c>
    </row>
    <row r="458" spans="24:25" x14ac:dyDescent="0.25">
      <c r="X458" s="21">
        <f t="shared" si="17"/>
        <v>3164</v>
      </c>
      <c r="Y458" s="23">
        <f t="shared" si="16"/>
        <v>6.4931559999999999</v>
      </c>
    </row>
    <row r="459" spans="24:25" x14ac:dyDescent="0.25">
      <c r="X459" s="21">
        <f t="shared" si="17"/>
        <v>3171</v>
      </c>
      <c r="Y459" s="23">
        <f t="shared" si="16"/>
        <v>6.5028090000000001</v>
      </c>
    </row>
    <row r="460" spans="24:25" x14ac:dyDescent="0.25">
      <c r="X460" s="21">
        <f t="shared" si="17"/>
        <v>3178</v>
      </c>
      <c r="Y460" s="23">
        <f t="shared" si="16"/>
        <v>6.5124620000000002</v>
      </c>
    </row>
    <row r="461" spans="24:25" x14ac:dyDescent="0.25">
      <c r="X461" s="21">
        <f t="shared" si="17"/>
        <v>3185</v>
      </c>
      <c r="Y461" s="23">
        <f t="shared" si="16"/>
        <v>6.5221150000000003</v>
      </c>
    </row>
    <row r="462" spans="24:25" x14ac:dyDescent="0.25">
      <c r="X462" s="21">
        <f t="shared" si="17"/>
        <v>3192</v>
      </c>
      <c r="Y462" s="23">
        <f t="shared" si="16"/>
        <v>6.5317679999999996</v>
      </c>
    </row>
    <row r="463" spans="24:25" x14ac:dyDescent="0.25">
      <c r="X463" s="21">
        <f t="shared" si="17"/>
        <v>3199</v>
      </c>
      <c r="Y463" s="23">
        <f t="shared" si="16"/>
        <v>6.5414209999999997</v>
      </c>
    </row>
    <row r="464" spans="24:25" x14ac:dyDescent="0.25">
      <c r="X464" s="21">
        <f t="shared" si="17"/>
        <v>3206</v>
      </c>
      <c r="Y464" s="23">
        <f t="shared" si="16"/>
        <v>6.5510739999999998</v>
      </c>
    </row>
    <row r="465" spans="24:25" x14ac:dyDescent="0.25">
      <c r="X465" s="21">
        <f t="shared" si="17"/>
        <v>3213</v>
      </c>
      <c r="Y465" s="23">
        <f t="shared" si="16"/>
        <v>6.560727</v>
      </c>
    </row>
    <row r="466" spans="24:25" x14ac:dyDescent="0.25">
      <c r="X466" s="21">
        <f t="shared" si="17"/>
        <v>3220</v>
      </c>
      <c r="Y466" s="23">
        <f t="shared" si="16"/>
        <v>6.5703800000000001</v>
      </c>
    </row>
    <row r="467" spans="24:25" x14ac:dyDescent="0.25">
      <c r="X467" s="21">
        <f t="shared" si="17"/>
        <v>3227</v>
      </c>
      <c r="Y467" s="23">
        <f t="shared" si="16"/>
        <v>6.5800330000000002</v>
      </c>
    </row>
    <row r="468" spans="24:25" x14ac:dyDescent="0.25">
      <c r="X468" s="21">
        <f t="shared" si="17"/>
        <v>3234</v>
      </c>
      <c r="Y468" s="23">
        <f t="shared" si="16"/>
        <v>6.5896860000000004</v>
      </c>
    </row>
    <row r="469" spans="24:25" x14ac:dyDescent="0.25">
      <c r="X469" s="21">
        <f t="shared" si="17"/>
        <v>3241</v>
      </c>
      <c r="Y469" s="23">
        <f t="shared" si="16"/>
        <v>6.5993389999999996</v>
      </c>
    </row>
    <row r="470" spans="24:25" x14ac:dyDescent="0.25">
      <c r="X470" s="21">
        <f t="shared" si="17"/>
        <v>3248</v>
      </c>
      <c r="Y470" s="23">
        <f t="shared" si="16"/>
        <v>6.6089919999999998</v>
      </c>
    </row>
    <row r="471" spans="24:25" x14ac:dyDescent="0.25">
      <c r="X471" s="21">
        <f t="shared" si="17"/>
        <v>3255</v>
      </c>
      <c r="Y471" s="23">
        <f t="shared" si="16"/>
        <v>6.6186449999999999</v>
      </c>
    </row>
    <row r="472" spans="24:25" x14ac:dyDescent="0.25">
      <c r="X472" s="21">
        <f t="shared" si="17"/>
        <v>3262</v>
      </c>
      <c r="Y472" s="23">
        <f t="shared" si="16"/>
        <v>6.628298</v>
      </c>
    </row>
    <row r="473" spans="24:25" x14ac:dyDescent="0.25">
      <c r="X473" s="21">
        <f t="shared" si="17"/>
        <v>3269</v>
      </c>
      <c r="Y473" s="23">
        <f t="shared" si="16"/>
        <v>6.6379510000000002</v>
      </c>
    </row>
    <row r="474" spans="24:25" x14ac:dyDescent="0.25">
      <c r="X474" s="21">
        <f t="shared" si="17"/>
        <v>3276</v>
      </c>
      <c r="Y474" s="23">
        <f t="shared" si="16"/>
        <v>6.6476040000000003</v>
      </c>
    </row>
    <row r="475" spans="24:25" x14ac:dyDescent="0.25">
      <c r="X475" s="21">
        <f t="shared" si="17"/>
        <v>3283</v>
      </c>
      <c r="Y475" s="23">
        <f t="shared" si="16"/>
        <v>6.6572569999999995</v>
      </c>
    </row>
    <row r="476" spans="24:25" x14ac:dyDescent="0.25">
      <c r="X476" s="21">
        <f t="shared" si="17"/>
        <v>3290</v>
      </c>
      <c r="Y476" s="23">
        <f t="shared" si="16"/>
        <v>6.6669099999999997</v>
      </c>
    </row>
    <row r="477" spans="24:25" x14ac:dyDescent="0.25">
      <c r="X477" s="21">
        <f t="shared" si="17"/>
        <v>3297</v>
      </c>
      <c r="Y477" s="23">
        <f t="shared" si="16"/>
        <v>6.6765629999999998</v>
      </c>
    </row>
    <row r="478" spans="24:25" x14ac:dyDescent="0.25">
      <c r="X478" s="21">
        <f t="shared" si="17"/>
        <v>3304</v>
      </c>
      <c r="Y478" s="23">
        <f t="shared" si="16"/>
        <v>6.6862159999999999</v>
      </c>
    </row>
    <row r="479" spans="24:25" x14ac:dyDescent="0.25">
      <c r="X479" s="21">
        <f t="shared" si="17"/>
        <v>3311</v>
      </c>
      <c r="Y479" s="23">
        <f t="shared" si="16"/>
        <v>6.6958690000000001</v>
      </c>
    </row>
    <row r="480" spans="24:25" x14ac:dyDescent="0.25">
      <c r="X480" s="21">
        <f t="shared" si="17"/>
        <v>3318</v>
      </c>
      <c r="Y480" s="23">
        <f t="shared" si="16"/>
        <v>6.7055220000000002</v>
      </c>
    </row>
    <row r="481" spans="24:25" x14ac:dyDescent="0.25">
      <c r="X481" s="21">
        <f t="shared" si="17"/>
        <v>3325</v>
      </c>
      <c r="Y481" s="23">
        <f t="shared" si="16"/>
        <v>6.7151750000000003</v>
      </c>
    </row>
    <row r="482" spans="24:25" x14ac:dyDescent="0.25">
      <c r="X482" s="21">
        <f t="shared" si="17"/>
        <v>3332</v>
      </c>
      <c r="Y482" s="23">
        <f t="shared" si="16"/>
        <v>6.7248279999999996</v>
      </c>
    </row>
    <row r="483" spans="24:25" x14ac:dyDescent="0.25">
      <c r="X483" s="21">
        <f t="shared" si="17"/>
        <v>3339</v>
      </c>
      <c r="Y483" s="23">
        <f t="shared" si="16"/>
        <v>6.7344809999999997</v>
      </c>
    </row>
    <row r="484" spans="24:25" x14ac:dyDescent="0.25">
      <c r="X484" s="21">
        <f t="shared" si="17"/>
        <v>3346</v>
      </c>
      <c r="Y484" s="23">
        <f t="shared" si="16"/>
        <v>6.7441339999999999</v>
      </c>
    </row>
    <row r="485" spans="24:25" x14ac:dyDescent="0.25">
      <c r="X485" s="21">
        <f t="shared" si="17"/>
        <v>3353</v>
      </c>
      <c r="Y485" s="23">
        <f t="shared" si="16"/>
        <v>6.753787</v>
      </c>
    </row>
    <row r="486" spans="24:25" x14ac:dyDescent="0.25">
      <c r="X486" s="21">
        <f t="shared" si="17"/>
        <v>3360</v>
      </c>
      <c r="Y486" s="23">
        <f t="shared" si="16"/>
        <v>6.7634400000000001</v>
      </c>
    </row>
    <row r="487" spans="24:25" x14ac:dyDescent="0.25">
      <c r="X487" s="21">
        <f t="shared" si="17"/>
        <v>3367</v>
      </c>
      <c r="Y487" s="23">
        <f t="shared" si="16"/>
        <v>6.7730930000000003</v>
      </c>
    </row>
    <row r="488" spans="24:25" x14ac:dyDescent="0.25">
      <c r="X488" s="21">
        <f t="shared" si="17"/>
        <v>3374</v>
      </c>
      <c r="Y488" s="23">
        <f t="shared" si="16"/>
        <v>6.7827460000000004</v>
      </c>
    </row>
    <row r="489" spans="24:25" x14ac:dyDescent="0.25">
      <c r="X489" s="21">
        <f t="shared" si="17"/>
        <v>3381</v>
      </c>
      <c r="Y489" s="23">
        <f t="shared" si="16"/>
        <v>6.7923989999999996</v>
      </c>
    </row>
    <row r="490" spans="24:25" x14ac:dyDescent="0.25">
      <c r="X490" s="21">
        <f t="shared" si="17"/>
        <v>3388</v>
      </c>
      <c r="Y490" s="23">
        <f t="shared" si="16"/>
        <v>6.8020519999999998</v>
      </c>
    </row>
    <row r="491" spans="24:25" x14ac:dyDescent="0.25">
      <c r="X491" s="21">
        <f t="shared" si="17"/>
        <v>3395</v>
      </c>
      <c r="Y491" s="23">
        <f t="shared" si="16"/>
        <v>6.8117049999999999</v>
      </c>
    </row>
    <row r="492" spans="24:25" x14ac:dyDescent="0.25">
      <c r="X492" s="21">
        <f t="shared" si="17"/>
        <v>3402</v>
      </c>
      <c r="Y492" s="23">
        <f t="shared" si="16"/>
        <v>6.821358</v>
      </c>
    </row>
    <row r="493" spans="24:25" x14ac:dyDescent="0.25">
      <c r="X493" s="21">
        <f t="shared" si="17"/>
        <v>3409</v>
      </c>
      <c r="Y493" s="23">
        <f t="shared" si="16"/>
        <v>6.8310110000000002</v>
      </c>
    </row>
    <row r="494" spans="24:25" x14ac:dyDescent="0.25">
      <c r="X494" s="21">
        <f t="shared" si="17"/>
        <v>3416</v>
      </c>
      <c r="Y494" s="23">
        <f t="shared" si="16"/>
        <v>6.8406640000000003</v>
      </c>
    </row>
    <row r="495" spans="24:25" x14ac:dyDescent="0.25">
      <c r="X495" s="21">
        <f t="shared" si="17"/>
        <v>3423</v>
      </c>
      <c r="Y495" s="23">
        <f t="shared" si="16"/>
        <v>6.8503169999999995</v>
      </c>
    </row>
    <row r="496" spans="24:25" x14ac:dyDescent="0.25">
      <c r="X496" s="21">
        <f t="shared" si="17"/>
        <v>3430</v>
      </c>
      <c r="Y496" s="23">
        <f t="shared" si="16"/>
        <v>6.8599699999999997</v>
      </c>
    </row>
    <row r="497" spans="24:25" x14ac:dyDescent="0.25">
      <c r="X497" s="21">
        <f t="shared" si="17"/>
        <v>3437</v>
      </c>
      <c r="Y497" s="23">
        <f t="shared" si="16"/>
        <v>6.8696229999999998</v>
      </c>
    </row>
    <row r="498" spans="24:25" x14ac:dyDescent="0.25">
      <c r="X498" s="21">
        <f t="shared" si="17"/>
        <v>3444</v>
      </c>
      <c r="Y498" s="23">
        <f t="shared" si="16"/>
        <v>6.8792759999999999</v>
      </c>
    </row>
    <row r="499" spans="24:25" x14ac:dyDescent="0.25">
      <c r="X499" s="21">
        <f t="shared" si="17"/>
        <v>3451</v>
      </c>
      <c r="Y499" s="23">
        <f t="shared" si="16"/>
        <v>6.8889290000000001</v>
      </c>
    </row>
    <row r="500" spans="24:25" x14ac:dyDescent="0.25">
      <c r="X500" s="21">
        <f t="shared" si="17"/>
        <v>3458</v>
      </c>
      <c r="Y500" s="23">
        <f t="shared" si="16"/>
        <v>6.8985820000000002</v>
      </c>
    </row>
    <row r="501" spans="24:25" x14ac:dyDescent="0.25">
      <c r="X501" s="21">
        <f t="shared" si="17"/>
        <v>3465</v>
      </c>
      <c r="Y501" s="23">
        <f t="shared" si="16"/>
        <v>6.9082350000000003</v>
      </c>
    </row>
    <row r="502" spans="24:25" x14ac:dyDescent="0.25">
      <c r="X502" s="21">
        <f t="shared" si="17"/>
        <v>3472</v>
      </c>
      <c r="Y502" s="23">
        <f t="shared" si="16"/>
        <v>6.9178879999999996</v>
      </c>
    </row>
    <row r="503" spans="24:25" x14ac:dyDescent="0.25">
      <c r="X503" s="21">
        <f t="shared" si="17"/>
        <v>3479</v>
      </c>
      <c r="Y503" s="23">
        <f t="shared" si="16"/>
        <v>6.9275409999999997</v>
      </c>
    </row>
    <row r="504" spans="24:25" x14ac:dyDescent="0.25">
      <c r="X504" s="21">
        <f t="shared" si="17"/>
        <v>3486</v>
      </c>
      <c r="Y504" s="23">
        <f t="shared" si="16"/>
        <v>6.9371939999999999</v>
      </c>
    </row>
    <row r="505" spans="24:25" x14ac:dyDescent="0.25">
      <c r="X505" s="21">
        <f t="shared" si="17"/>
        <v>3493</v>
      </c>
      <c r="Y505" s="23">
        <f t="shared" si="16"/>
        <v>6.946847</v>
      </c>
    </row>
    <row r="506" spans="24:25" ht="16.5" thickBot="1" x14ac:dyDescent="0.3">
      <c r="X506" s="22">
        <f t="shared" si="17"/>
        <v>3500</v>
      </c>
      <c r="Y506" s="23">
        <f t="shared" si="16"/>
        <v>6.9565000000000001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1600-000000000000}"/>
  </hyperlinks>
  <pageMargins left="0.7" right="0.7" top="0.75" bottom="0.75" header="0.3" footer="0.3"/>
  <pageSetup scale="57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 tint="-0.249977111117893"/>
    <pageSetUpPr fitToPage="1"/>
  </sheetPr>
  <dimension ref="A1:AC506"/>
  <sheetViews>
    <sheetView zoomScale="80" zoomScaleNormal="80" workbookViewId="0">
      <selection activeCell="J6" sqref="J6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57</v>
      </c>
      <c r="K2" s="160" t="str">
        <f>VLOOKUP(J2,'Calcul financement'!B5:F100,2,FALSE)</f>
        <v>Sciences humaines</v>
      </c>
      <c r="L2" s="160"/>
      <c r="M2" s="160"/>
      <c r="N2" s="161"/>
    </row>
    <row r="4" spans="9:29" ht="16.5" thickBot="1" x14ac:dyDescent="0.3">
      <c r="J4" s="16">
        <f>MAX(IF(K24=0,IF(K21=0,1000,K21*4),K24*2),K9:K15)</f>
        <v>25306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32.224745999999996</v>
      </c>
      <c r="K5" s="164" t="str">
        <f>CONCATENATE("ÉTC seront financés par les ",J4," PES ","du programme ",LEFT(J2,6))</f>
        <v>ÉTC seront financés par les 25306 PES du programme 300.A0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57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57</v>
      </c>
      <c r="Y7" s="23">
        <f t="shared" si="0"/>
        <v>8.8064999999999991E-2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114</v>
      </c>
      <c r="Y8" s="23">
        <f t="shared" si="0"/>
        <v>0.17612999999999998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25306</v>
      </c>
      <c r="L9" s="53">
        <f>IF(K9&gt;0,IF($K$24&gt;0,IF(K9&lt;$K$21,$K$20*K9,IF(K9&lt;$K$24,($K$22*K9)+$K$23,($K$25*K9)+$K$26)),IF(K9&lt;$K$21,$K$20*K9,($K$22*K9)+$K$23)),"")</f>
        <v>32.224745999999996</v>
      </c>
      <c r="M9" s="54">
        <f>IF(K9&gt;0,L9/K9*1000,"")</f>
        <v>1.2734033825970124</v>
      </c>
      <c r="X9" s="21">
        <f t="shared" si="1"/>
        <v>171</v>
      </c>
      <c r="Y9" s="23">
        <f t="shared" si="0"/>
        <v>0.26419500000000001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22911</v>
      </c>
      <c r="L10" s="53">
        <f t="shared" ref="L10:L15" si="2">IF(K10&gt;0,IF($K$24&gt;0,IF(K10&lt;$K$21,$K$20*K10,IF(K10&lt;$K$24,($K$22*K10)+$K$23,($K$25*K10)+$K$26)),IF(K10&lt;$K$21,$K$20*K10,($K$22*K10)+$K$23)),"")</f>
        <v>29.252550999999997</v>
      </c>
      <c r="M10" s="54">
        <f t="shared" ref="M10:M15" si="3">IF(K10&gt;0,L10/K10*1000,"")</f>
        <v>1.2767906682379642</v>
      </c>
      <c r="X10" s="21">
        <f t="shared" si="1"/>
        <v>228</v>
      </c>
      <c r="Y10" s="23">
        <f t="shared" si="0"/>
        <v>0.35225999999999996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22958</v>
      </c>
      <c r="L11" s="53">
        <f t="shared" si="2"/>
        <v>29.310877999999999</v>
      </c>
      <c r="M11" s="54">
        <f t="shared" si="3"/>
        <v>1.2767173969858001</v>
      </c>
      <c r="X11" s="21">
        <f t="shared" si="1"/>
        <v>285</v>
      </c>
      <c r="Y11" s="23">
        <f t="shared" si="0"/>
        <v>1.1736849999999999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21987</v>
      </c>
      <c r="L12" s="53">
        <f t="shared" si="2"/>
        <v>28.105867</v>
      </c>
      <c r="M12" s="54">
        <f t="shared" si="3"/>
        <v>1.2782947650884615</v>
      </c>
      <c r="X12" s="21">
        <f t="shared" si="1"/>
        <v>342</v>
      </c>
      <c r="Y12" s="23">
        <f t="shared" si="0"/>
        <v>1.2444219999999999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399</v>
      </c>
      <c r="Y13" s="23">
        <f t="shared" si="0"/>
        <v>1.315159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456</v>
      </c>
      <c r="Y14" s="23">
        <f t="shared" si="0"/>
        <v>1.3858959999999998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513</v>
      </c>
      <c r="Y15" s="23">
        <f t="shared" si="0"/>
        <v>1.4566330000000001</v>
      </c>
    </row>
    <row r="16" spans="9:29" x14ac:dyDescent="0.25">
      <c r="K16" s="10"/>
      <c r="L16" s="10"/>
      <c r="X16" s="21">
        <f t="shared" si="1"/>
        <v>570</v>
      </c>
      <c r="Y16" s="23">
        <f t="shared" si="0"/>
        <v>1.5273699999999999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627</v>
      </c>
      <c r="Y17" s="23">
        <f t="shared" si="0"/>
        <v>1.5981069999999999</v>
      </c>
    </row>
    <row r="18" spans="1:25" x14ac:dyDescent="0.25">
      <c r="X18" s="21">
        <f t="shared" si="1"/>
        <v>684</v>
      </c>
      <c r="Y18" s="23">
        <f t="shared" si="0"/>
        <v>1.668844</v>
      </c>
    </row>
    <row r="19" spans="1:25" x14ac:dyDescent="0.25">
      <c r="X19" s="21">
        <f t="shared" si="1"/>
        <v>741</v>
      </c>
      <c r="Y19" s="23">
        <f t="shared" si="0"/>
        <v>1.7395809999999998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798</v>
      </c>
      <c r="Y20" s="23">
        <f t="shared" si="0"/>
        <v>1.8103179999999999</v>
      </c>
    </row>
    <row r="21" spans="1:25" x14ac:dyDescent="0.25">
      <c r="J21" s="2" t="s">
        <v>123</v>
      </c>
      <c r="K21" s="18">
        <f>VLOOKUP($J$2,Tableau_fin[],8,FALSE)</f>
        <v>250</v>
      </c>
      <c r="X21" s="21">
        <f t="shared" si="1"/>
        <v>855</v>
      </c>
      <c r="Y21" s="23">
        <f t="shared" si="0"/>
        <v>1.8810549999999999</v>
      </c>
    </row>
    <row r="22" spans="1:25" x14ac:dyDescent="0.25">
      <c r="J22" s="26" t="s">
        <v>119</v>
      </c>
      <c r="K22" s="18">
        <f>VLOOKUP($J$2,Tableau_fin[],9,FALSE)</f>
        <v>1.2409999999999999E-3</v>
      </c>
      <c r="X22" s="21">
        <f t="shared" si="1"/>
        <v>912</v>
      </c>
      <c r="Y22" s="23">
        <f t="shared" si="0"/>
        <v>1.9517919999999997</v>
      </c>
    </row>
    <row r="23" spans="1:25" x14ac:dyDescent="0.25">
      <c r="J23" s="26" t="s">
        <v>120</v>
      </c>
      <c r="K23" s="18">
        <f>VLOOKUP($J$2,Tableau_fin[],10,FALSE)</f>
        <v>0.82</v>
      </c>
      <c r="X23" s="21">
        <f t="shared" si="1"/>
        <v>969</v>
      </c>
      <c r="Y23" s="23">
        <f t="shared" si="0"/>
        <v>2.022529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1026</v>
      </c>
      <c r="Y24" s="23">
        <f t="shared" si="0"/>
        <v>2.0932659999999998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1083</v>
      </c>
      <c r="Y25" s="23">
        <f t="shared" si="0"/>
        <v>2.1640029999999997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1140</v>
      </c>
      <c r="Y26" s="23">
        <f t="shared" si="0"/>
        <v>2.2347399999999999</v>
      </c>
    </row>
    <row r="27" spans="1:25" x14ac:dyDescent="0.25">
      <c r="X27" s="21">
        <f t="shared" si="1"/>
        <v>1197</v>
      </c>
      <c r="Y27" s="23">
        <f t="shared" si="0"/>
        <v>2.3054769999999998</v>
      </c>
    </row>
    <row r="28" spans="1:25" x14ac:dyDescent="0.25">
      <c r="X28" s="21">
        <f t="shared" si="1"/>
        <v>1254</v>
      </c>
      <c r="Y28" s="23">
        <f t="shared" si="0"/>
        <v>2.376214</v>
      </c>
    </row>
    <row r="29" spans="1:25" x14ac:dyDescent="0.25">
      <c r="X29" s="21">
        <f t="shared" si="1"/>
        <v>1311</v>
      </c>
      <c r="Y29" s="23">
        <f t="shared" si="0"/>
        <v>2.4469509999999999</v>
      </c>
    </row>
    <row r="30" spans="1:25" x14ac:dyDescent="0.25">
      <c r="X30" s="21">
        <f t="shared" si="1"/>
        <v>1368</v>
      </c>
      <c r="Y30" s="23">
        <f t="shared" si="0"/>
        <v>2.5176879999999997</v>
      </c>
    </row>
    <row r="31" spans="1:25" x14ac:dyDescent="0.25">
      <c r="A31" s="29"/>
      <c r="B31" s="10"/>
      <c r="C31" s="10"/>
      <c r="X31" s="21">
        <f t="shared" si="1"/>
        <v>1425</v>
      </c>
      <c r="Y31" s="23">
        <f t="shared" si="0"/>
        <v>2.588425</v>
      </c>
    </row>
    <row r="32" spans="1:25" x14ac:dyDescent="0.25">
      <c r="B32" s="10"/>
      <c r="C32" s="10"/>
      <c r="X32" s="21">
        <f t="shared" si="1"/>
        <v>1482</v>
      </c>
      <c r="Y32" s="23">
        <f t="shared" si="0"/>
        <v>2.6591619999999998</v>
      </c>
    </row>
    <row r="33" spans="2:25" x14ac:dyDescent="0.25">
      <c r="B33" s="10"/>
      <c r="C33" s="10"/>
      <c r="X33" s="21">
        <f t="shared" si="1"/>
        <v>1539</v>
      </c>
      <c r="Y33" s="23">
        <f t="shared" si="0"/>
        <v>2.7298989999999996</v>
      </c>
    </row>
    <row r="34" spans="2:25" x14ac:dyDescent="0.25">
      <c r="X34" s="21">
        <f t="shared" si="1"/>
        <v>1596</v>
      </c>
      <c r="Y34" s="23">
        <f t="shared" si="0"/>
        <v>2.8006359999999999</v>
      </c>
    </row>
    <row r="35" spans="2:25" x14ac:dyDescent="0.25">
      <c r="X35" s="21">
        <f t="shared" si="1"/>
        <v>1653</v>
      </c>
      <c r="Y35" s="23">
        <f t="shared" si="0"/>
        <v>2.8713729999999997</v>
      </c>
    </row>
    <row r="36" spans="2:25" x14ac:dyDescent="0.25">
      <c r="X36" s="21">
        <f t="shared" si="1"/>
        <v>1710</v>
      </c>
      <c r="Y36" s="23">
        <f t="shared" si="0"/>
        <v>2.9421099999999996</v>
      </c>
    </row>
    <row r="37" spans="2:25" x14ac:dyDescent="0.25">
      <c r="X37" s="21">
        <f t="shared" si="1"/>
        <v>1767</v>
      </c>
      <c r="Y37" s="23">
        <f t="shared" si="0"/>
        <v>3.0128469999999998</v>
      </c>
    </row>
    <row r="38" spans="2:25" x14ac:dyDescent="0.25">
      <c r="X38" s="21">
        <f t="shared" si="1"/>
        <v>1824</v>
      </c>
      <c r="Y38" s="23">
        <f t="shared" si="0"/>
        <v>3.0835839999999997</v>
      </c>
    </row>
    <row r="39" spans="2:25" x14ac:dyDescent="0.25">
      <c r="X39" s="21">
        <f t="shared" si="1"/>
        <v>1881</v>
      </c>
      <c r="Y39" s="23">
        <f t="shared" si="0"/>
        <v>3.1543209999999995</v>
      </c>
    </row>
    <row r="40" spans="2:25" x14ac:dyDescent="0.25">
      <c r="X40" s="21">
        <f t="shared" si="1"/>
        <v>1938</v>
      </c>
      <c r="Y40" s="23">
        <f t="shared" si="0"/>
        <v>3.2250579999999998</v>
      </c>
    </row>
    <row r="41" spans="2:25" x14ac:dyDescent="0.25">
      <c r="X41" s="21">
        <f t="shared" si="1"/>
        <v>1995</v>
      </c>
      <c r="Y41" s="23">
        <f t="shared" si="0"/>
        <v>3.2957949999999996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2052</v>
      </c>
      <c r="Y42" s="23">
        <f t="shared" si="0"/>
        <v>3.3665319999999999</v>
      </c>
    </row>
    <row r="43" spans="2:25" x14ac:dyDescent="0.25">
      <c r="X43" s="21">
        <f t="shared" si="1"/>
        <v>2109</v>
      </c>
      <c r="Y43" s="23">
        <f t="shared" si="0"/>
        <v>3.4372689999999997</v>
      </c>
    </row>
    <row r="44" spans="2:25" x14ac:dyDescent="0.25">
      <c r="X44" s="21">
        <f t="shared" si="1"/>
        <v>2166</v>
      </c>
      <c r="Y44" s="23">
        <f t="shared" si="0"/>
        <v>3.5080059999999995</v>
      </c>
    </row>
    <row r="45" spans="2:25" x14ac:dyDescent="0.25">
      <c r="X45" s="21">
        <f t="shared" si="1"/>
        <v>2223</v>
      </c>
      <c r="Y45" s="23">
        <f t="shared" si="0"/>
        <v>3.5787429999999998</v>
      </c>
    </row>
    <row r="46" spans="2:25" x14ac:dyDescent="0.25">
      <c r="X46" s="21">
        <f t="shared" si="1"/>
        <v>2280</v>
      </c>
      <c r="Y46" s="23">
        <f t="shared" si="0"/>
        <v>3.6494799999999996</v>
      </c>
    </row>
    <row r="47" spans="2:25" x14ac:dyDescent="0.25">
      <c r="X47" s="21">
        <f t="shared" si="1"/>
        <v>2337</v>
      </c>
      <c r="Y47" s="23">
        <f t="shared" si="0"/>
        <v>3.7202169999999994</v>
      </c>
    </row>
    <row r="48" spans="2:25" x14ac:dyDescent="0.25">
      <c r="X48" s="21">
        <f t="shared" si="1"/>
        <v>2394</v>
      </c>
      <c r="Y48" s="23">
        <f t="shared" si="0"/>
        <v>3.7909539999999997</v>
      </c>
    </row>
    <row r="49" spans="24:25" x14ac:dyDescent="0.25">
      <c r="X49" s="21">
        <f t="shared" si="1"/>
        <v>2451</v>
      </c>
      <c r="Y49" s="23">
        <f t="shared" si="0"/>
        <v>3.8616909999999995</v>
      </c>
    </row>
    <row r="50" spans="24:25" x14ac:dyDescent="0.25">
      <c r="X50" s="21">
        <f t="shared" si="1"/>
        <v>2508</v>
      </c>
      <c r="Y50" s="23">
        <f t="shared" si="0"/>
        <v>3.9324279999999998</v>
      </c>
    </row>
    <row r="51" spans="24:25" x14ac:dyDescent="0.25">
      <c r="X51" s="21">
        <f t="shared" si="1"/>
        <v>2565</v>
      </c>
      <c r="Y51" s="23">
        <f t="shared" si="0"/>
        <v>4.0031650000000001</v>
      </c>
    </row>
    <row r="52" spans="24:25" x14ac:dyDescent="0.25">
      <c r="X52" s="21">
        <f t="shared" si="1"/>
        <v>2622</v>
      </c>
      <c r="Y52" s="23">
        <f t="shared" si="0"/>
        <v>4.0739019999999995</v>
      </c>
    </row>
    <row r="53" spans="24:25" x14ac:dyDescent="0.25">
      <c r="X53" s="21">
        <f t="shared" si="1"/>
        <v>2679</v>
      </c>
      <c r="Y53" s="23">
        <f t="shared" si="0"/>
        <v>4.1446389999999997</v>
      </c>
    </row>
    <row r="54" spans="24:25" x14ac:dyDescent="0.25">
      <c r="X54" s="21">
        <f t="shared" si="1"/>
        <v>2736</v>
      </c>
      <c r="Y54" s="23">
        <f t="shared" si="0"/>
        <v>4.215376</v>
      </c>
    </row>
    <row r="55" spans="24:25" x14ac:dyDescent="0.25">
      <c r="X55" s="21">
        <f t="shared" si="1"/>
        <v>2793</v>
      </c>
      <c r="Y55" s="23">
        <f t="shared" si="0"/>
        <v>4.2861129999999994</v>
      </c>
    </row>
    <row r="56" spans="24:25" x14ac:dyDescent="0.25">
      <c r="X56" s="21">
        <f t="shared" si="1"/>
        <v>2850</v>
      </c>
      <c r="Y56" s="23">
        <f t="shared" si="0"/>
        <v>4.3568499999999997</v>
      </c>
    </row>
    <row r="57" spans="24:25" x14ac:dyDescent="0.25">
      <c r="X57" s="21">
        <f t="shared" si="1"/>
        <v>2907</v>
      </c>
      <c r="Y57" s="23">
        <f t="shared" si="0"/>
        <v>4.4275869999999999</v>
      </c>
    </row>
    <row r="58" spans="24:25" x14ac:dyDescent="0.25">
      <c r="X58" s="21">
        <f t="shared" si="1"/>
        <v>2964</v>
      </c>
      <c r="Y58" s="23">
        <f t="shared" si="0"/>
        <v>4.4983240000000002</v>
      </c>
    </row>
    <row r="59" spans="24:25" x14ac:dyDescent="0.25">
      <c r="X59" s="21">
        <f t="shared" si="1"/>
        <v>3021</v>
      </c>
      <c r="Y59" s="23">
        <f t="shared" si="0"/>
        <v>4.5690609999999996</v>
      </c>
    </row>
    <row r="60" spans="24:25" x14ac:dyDescent="0.25">
      <c r="X60" s="21">
        <f t="shared" si="1"/>
        <v>3078</v>
      </c>
      <c r="Y60" s="23">
        <f t="shared" si="0"/>
        <v>4.6397979999999999</v>
      </c>
    </row>
    <row r="61" spans="24:25" x14ac:dyDescent="0.25">
      <c r="X61" s="21">
        <f t="shared" si="1"/>
        <v>3135</v>
      </c>
      <c r="Y61" s="23">
        <f t="shared" si="0"/>
        <v>4.7105350000000001</v>
      </c>
    </row>
    <row r="62" spans="24:25" x14ac:dyDescent="0.25">
      <c r="X62" s="21">
        <f t="shared" si="1"/>
        <v>3192</v>
      </c>
      <c r="Y62" s="23">
        <f t="shared" si="0"/>
        <v>4.7812719999999995</v>
      </c>
    </row>
    <row r="63" spans="24:25" x14ac:dyDescent="0.25">
      <c r="X63" s="21">
        <f t="shared" si="1"/>
        <v>3249</v>
      </c>
      <c r="Y63" s="23">
        <f t="shared" si="0"/>
        <v>4.8520089999999998</v>
      </c>
    </row>
    <row r="64" spans="24:25" x14ac:dyDescent="0.25">
      <c r="X64" s="21">
        <f t="shared" si="1"/>
        <v>3306</v>
      </c>
      <c r="Y64" s="23">
        <f t="shared" si="0"/>
        <v>4.9227460000000001</v>
      </c>
    </row>
    <row r="65" spans="24:25" x14ac:dyDescent="0.25">
      <c r="X65" s="21">
        <f t="shared" si="1"/>
        <v>3363</v>
      </c>
      <c r="Y65" s="23">
        <f t="shared" si="0"/>
        <v>4.9934830000000003</v>
      </c>
    </row>
    <row r="66" spans="24:25" x14ac:dyDescent="0.25">
      <c r="X66" s="21">
        <f t="shared" si="1"/>
        <v>3420</v>
      </c>
      <c r="Y66" s="23">
        <f t="shared" si="0"/>
        <v>5.0642199999999997</v>
      </c>
    </row>
    <row r="67" spans="24:25" x14ac:dyDescent="0.25">
      <c r="X67" s="21">
        <f t="shared" si="1"/>
        <v>3477</v>
      </c>
      <c r="Y67" s="23">
        <f t="shared" si="0"/>
        <v>5.134957</v>
      </c>
    </row>
    <row r="68" spans="24:25" x14ac:dyDescent="0.25">
      <c r="X68" s="21">
        <f t="shared" si="1"/>
        <v>3534</v>
      </c>
      <c r="Y68" s="23">
        <f t="shared" si="0"/>
        <v>5.2056940000000003</v>
      </c>
    </row>
    <row r="69" spans="24:25" x14ac:dyDescent="0.25">
      <c r="X69" s="21">
        <f t="shared" si="1"/>
        <v>3591</v>
      </c>
      <c r="Y69" s="23">
        <f t="shared" si="0"/>
        <v>5.2764309999999996</v>
      </c>
    </row>
    <row r="70" spans="24:25" x14ac:dyDescent="0.25">
      <c r="X70" s="21">
        <f t="shared" si="1"/>
        <v>3648</v>
      </c>
      <c r="Y70" s="23">
        <f t="shared" ref="Y70:Y133" si="4">IF($K$24&gt;0,IF(X70&lt;$K$21,$K$20*X70,IF(X70&lt;$K$24,($K$22*X70)+$K$23,($K$25*X70)+$K$26)),IF(X70&lt;$K$21,$K$20*X70,($K$22*X70)+$K$23))</f>
        <v>5.3471679999999999</v>
      </c>
    </row>
    <row r="71" spans="24:25" x14ac:dyDescent="0.25">
      <c r="X71" s="21">
        <f t="shared" ref="X71:X134" si="5">X70+$AC$5</f>
        <v>3705</v>
      </c>
      <c r="Y71" s="23">
        <f t="shared" si="4"/>
        <v>5.4179050000000002</v>
      </c>
    </row>
    <row r="72" spans="24:25" x14ac:dyDescent="0.25">
      <c r="X72" s="21">
        <f t="shared" si="5"/>
        <v>3762</v>
      </c>
      <c r="Y72" s="23">
        <f t="shared" si="4"/>
        <v>5.4886419999999996</v>
      </c>
    </row>
    <row r="73" spans="24:25" x14ac:dyDescent="0.25">
      <c r="X73" s="21">
        <f t="shared" si="5"/>
        <v>3819</v>
      </c>
      <c r="Y73" s="23">
        <f t="shared" si="4"/>
        <v>5.5593789999999998</v>
      </c>
    </row>
    <row r="74" spans="24:25" x14ac:dyDescent="0.25">
      <c r="X74" s="21">
        <f t="shared" si="5"/>
        <v>3876</v>
      </c>
      <c r="Y74" s="23">
        <f t="shared" si="4"/>
        <v>5.6301160000000001</v>
      </c>
    </row>
    <row r="75" spans="24:25" x14ac:dyDescent="0.25">
      <c r="X75" s="21">
        <f t="shared" si="5"/>
        <v>3933</v>
      </c>
      <c r="Y75" s="23">
        <f t="shared" si="4"/>
        <v>5.7008530000000004</v>
      </c>
    </row>
    <row r="76" spans="24:25" x14ac:dyDescent="0.25">
      <c r="X76" s="21">
        <f t="shared" si="5"/>
        <v>3990</v>
      </c>
      <c r="Y76" s="23">
        <f t="shared" si="4"/>
        <v>5.7715899999999998</v>
      </c>
    </row>
    <row r="77" spans="24:25" x14ac:dyDescent="0.25">
      <c r="X77" s="21">
        <f t="shared" si="5"/>
        <v>4047</v>
      </c>
      <c r="Y77" s="23">
        <f t="shared" si="4"/>
        <v>5.842327</v>
      </c>
    </row>
    <row r="78" spans="24:25" x14ac:dyDescent="0.25">
      <c r="X78" s="21">
        <f t="shared" si="5"/>
        <v>4104</v>
      </c>
      <c r="Y78" s="23">
        <f t="shared" si="4"/>
        <v>5.9130640000000003</v>
      </c>
    </row>
    <row r="79" spans="24:25" x14ac:dyDescent="0.25">
      <c r="X79" s="21">
        <f t="shared" si="5"/>
        <v>4161</v>
      </c>
      <c r="Y79" s="23">
        <f t="shared" si="4"/>
        <v>5.9838009999999997</v>
      </c>
    </row>
    <row r="80" spans="24:25" x14ac:dyDescent="0.25">
      <c r="X80" s="21">
        <f t="shared" si="5"/>
        <v>4218</v>
      </c>
      <c r="Y80" s="23">
        <f t="shared" si="4"/>
        <v>6.054538</v>
      </c>
    </row>
    <row r="81" spans="24:25" x14ac:dyDescent="0.25">
      <c r="X81" s="21">
        <f t="shared" si="5"/>
        <v>4275</v>
      </c>
      <c r="Y81" s="23">
        <f t="shared" si="4"/>
        <v>6.1252750000000002</v>
      </c>
    </row>
    <row r="82" spans="24:25" x14ac:dyDescent="0.25">
      <c r="X82" s="21">
        <f t="shared" si="5"/>
        <v>4332</v>
      </c>
      <c r="Y82" s="23">
        <f t="shared" si="4"/>
        <v>6.1960119999999996</v>
      </c>
    </row>
    <row r="83" spans="24:25" x14ac:dyDescent="0.25">
      <c r="X83" s="21">
        <f t="shared" si="5"/>
        <v>4389</v>
      </c>
      <c r="Y83" s="23">
        <f t="shared" si="4"/>
        <v>6.2667489999999999</v>
      </c>
    </row>
    <row r="84" spans="24:25" x14ac:dyDescent="0.25">
      <c r="X84" s="21">
        <f t="shared" si="5"/>
        <v>4446</v>
      </c>
      <c r="Y84" s="23">
        <f t="shared" si="4"/>
        <v>6.3374860000000002</v>
      </c>
    </row>
    <row r="85" spans="24:25" x14ac:dyDescent="0.25">
      <c r="X85" s="21">
        <f t="shared" si="5"/>
        <v>4503</v>
      </c>
      <c r="Y85" s="23">
        <f t="shared" si="4"/>
        <v>6.4082229999999996</v>
      </c>
    </row>
    <row r="86" spans="24:25" x14ac:dyDescent="0.25">
      <c r="X86" s="21">
        <f t="shared" si="5"/>
        <v>4560</v>
      </c>
      <c r="Y86" s="23">
        <f t="shared" si="4"/>
        <v>6.4789599999999998</v>
      </c>
    </row>
    <row r="87" spans="24:25" x14ac:dyDescent="0.25">
      <c r="X87" s="21">
        <f t="shared" si="5"/>
        <v>4617</v>
      </c>
      <c r="Y87" s="23">
        <f t="shared" si="4"/>
        <v>6.5496970000000001</v>
      </c>
    </row>
    <row r="88" spans="24:25" x14ac:dyDescent="0.25">
      <c r="X88" s="21">
        <f t="shared" si="5"/>
        <v>4674</v>
      </c>
      <c r="Y88" s="23">
        <f t="shared" si="4"/>
        <v>6.6204339999999995</v>
      </c>
    </row>
    <row r="89" spans="24:25" x14ac:dyDescent="0.25">
      <c r="X89" s="21">
        <f t="shared" si="5"/>
        <v>4731</v>
      </c>
      <c r="Y89" s="23">
        <f t="shared" si="4"/>
        <v>6.6911709999999998</v>
      </c>
    </row>
    <row r="90" spans="24:25" x14ac:dyDescent="0.25">
      <c r="X90" s="21">
        <f t="shared" si="5"/>
        <v>4788</v>
      </c>
      <c r="Y90" s="23">
        <f t="shared" si="4"/>
        <v>6.761908</v>
      </c>
    </row>
    <row r="91" spans="24:25" x14ac:dyDescent="0.25">
      <c r="X91" s="21">
        <f t="shared" si="5"/>
        <v>4845</v>
      </c>
      <c r="Y91" s="23">
        <f t="shared" si="4"/>
        <v>6.8326450000000003</v>
      </c>
    </row>
    <row r="92" spans="24:25" x14ac:dyDescent="0.25">
      <c r="X92" s="21">
        <f t="shared" si="5"/>
        <v>4902</v>
      </c>
      <c r="Y92" s="23">
        <f t="shared" si="4"/>
        <v>6.9033819999999997</v>
      </c>
    </row>
    <row r="93" spans="24:25" x14ac:dyDescent="0.25">
      <c r="X93" s="21">
        <f t="shared" si="5"/>
        <v>4959</v>
      </c>
      <c r="Y93" s="23">
        <f t="shared" si="4"/>
        <v>6.974119</v>
      </c>
    </row>
    <row r="94" spans="24:25" x14ac:dyDescent="0.25">
      <c r="X94" s="21">
        <f t="shared" si="5"/>
        <v>5016</v>
      </c>
      <c r="Y94" s="23">
        <f t="shared" si="4"/>
        <v>7.0448560000000002</v>
      </c>
    </row>
    <row r="95" spans="24:25" x14ac:dyDescent="0.25">
      <c r="X95" s="21">
        <f t="shared" si="5"/>
        <v>5073</v>
      </c>
      <c r="Y95" s="23">
        <f t="shared" si="4"/>
        <v>7.1155929999999996</v>
      </c>
    </row>
    <row r="96" spans="24:25" x14ac:dyDescent="0.25">
      <c r="X96" s="21">
        <f t="shared" si="5"/>
        <v>5130</v>
      </c>
      <c r="Y96" s="23">
        <f t="shared" si="4"/>
        <v>7.1863299999999999</v>
      </c>
    </row>
    <row r="97" spans="24:25" x14ac:dyDescent="0.25">
      <c r="X97" s="21">
        <f t="shared" si="5"/>
        <v>5187</v>
      </c>
      <c r="Y97" s="23">
        <f t="shared" si="4"/>
        <v>7.2570670000000002</v>
      </c>
    </row>
    <row r="98" spans="24:25" x14ac:dyDescent="0.25">
      <c r="X98" s="21">
        <f t="shared" si="5"/>
        <v>5244</v>
      </c>
      <c r="Y98" s="23">
        <f t="shared" si="4"/>
        <v>7.3278039999999995</v>
      </c>
    </row>
    <row r="99" spans="24:25" x14ac:dyDescent="0.25">
      <c r="X99" s="21">
        <f t="shared" si="5"/>
        <v>5301</v>
      </c>
      <c r="Y99" s="23">
        <f t="shared" si="4"/>
        <v>7.3985409999999998</v>
      </c>
    </row>
    <row r="100" spans="24:25" x14ac:dyDescent="0.25">
      <c r="X100" s="21">
        <f t="shared" si="5"/>
        <v>5358</v>
      </c>
      <c r="Y100" s="23">
        <f t="shared" si="4"/>
        <v>7.4692780000000001</v>
      </c>
    </row>
    <row r="101" spans="24:25" x14ac:dyDescent="0.25">
      <c r="X101" s="21">
        <f t="shared" si="5"/>
        <v>5415</v>
      </c>
      <c r="Y101" s="23">
        <f t="shared" si="4"/>
        <v>7.5400149999999995</v>
      </c>
    </row>
    <row r="102" spans="24:25" x14ac:dyDescent="0.25">
      <c r="X102" s="21">
        <f t="shared" si="5"/>
        <v>5472</v>
      </c>
      <c r="Y102" s="23">
        <f t="shared" si="4"/>
        <v>7.6107519999999997</v>
      </c>
    </row>
    <row r="103" spans="24:25" x14ac:dyDescent="0.25">
      <c r="X103" s="21">
        <f t="shared" si="5"/>
        <v>5529</v>
      </c>
      <c r="Y103" s="23">
        <f t="shared" si="4"/>
        <v>7.681489</v>
      </c>
    </row>
    <row r="104" spans="24:25" x14ac:dyDescent="0.25">
      <c r="X104" s="21">
        <f t="shared" si="5"/>
        <v>5586</v>
      </c>
      <c r="Y104" s="23">
        <f t="shared" si="4"/>
        <v>7.7522259999999994</v>
      </c>
    </row>
    <row r="105" spans="24:25" x14ac:dyDescent="0.25">
      <c r="X105" s="21">
        <f t="shared" si="5"/>
        <v>5643</v>
      </c>
      <c r="Y105" s="23">
        <f t="shared" si="4"/>
        <v>7.8229629999999997</v>
      </c>
    </row>
    <row r="106" spans="24:25" x14ac:dyDescent="0.25">
      <c r="X106" s="21">
        <f t="shared" si="5"/>
        <v>5700</v>
      </c>
      <c r="Y106" s="23">
        <f t="shared" si="4"/>
        <v>7.8936999999999999</v>
      </c>
    </row>
    <row r="107" spans="24:25" x14ac:dyDescent="0.25">
      <c r="X107" s="21">
        <f t="shared" si="5"/>
        <v>5757</v>
      </c>
      <c r="Y107" s="23">
        <f t="shared" si="4"/>
        <v>7.9644370000000002</v>
      </c>
    </row>
    <row r="108" spans="24:25" x14ac:dyDescent="0.25">
      <c r="X108" s="21">
        <f t="shared" si="5"/>
        <v>5814</v>
      </c>
      <c r="Y108" s="23">
        <f t="shared" si="4"/>
        <v>8.0351739999999996</v>
      </c>
    </row>
    <row r="109" spans="24:25" x14ac:dyDescent="0.25">
      <c r="X109" s="21">
        <f t="shared" si="5"/>
        <v>5871</v>
      </c>
      <c r="Y109" s="23">
        <f t="shared" si="4"/>
        <v>8.105910999999999</v>
      </c>
    </row>
    <row r="110" spans="24:25" x14ac:dyDescent="0.25">
      <c r="X110" s="21">
        <f t="shared" si="5"/>
        <v>5928</v>
      </c>
      <c r="Y110" s="23">
        <f t="shared" si="4"/>
        <v>8.1766480000000001</v>
      </c>
    </row>
    <row r="111" spans="24:25" x14ac:dyDescent="0.25">
      <c r="X111" s="21">
        <f t="shared" si="5"/>
        <v>5985</v>
      </c>
      <c r="Y111" s="23">
        <f t="shared" si="4"/>
        <v>8.2473849999999995</v>
      </c>
    </row>
    <row r="112" spans="24:25" x14ac:dyDescent="0.25">
      <c r="X112" s="21">
        <f t="shared" si="5"/>
        <v>6042</v>
      </c>
      <c r="Y112" s="23">
        <f t="shared" si="4"/>
        <v>8.3181219999999989</v>
      </c>
    </row>
    <row r="113" spans="24:25" x14ac:dyDescent="0.25">
      <c r="X113" s="21">
        <f t="shared" si="5"/>
        <v>6099</v>
      </c>
      <c r="Y113" s="23">
        <f t="shared" si="4"/>
        <v>8.3888590000000001</v>
      </c>
    </row>
    <row r="114" spans="24:25" x14ac:dyDescent="0.25">
      <c r="X114" s="21">
        <f t="shared" si="5"/>
        <v>6156</v>
      </c>
      <c r="Y114" s="23">
        <f t="shared" si="4"/>
        <v>8.4595959999999994</v>
      </c>
    </row>
    <row r="115" spans="24:25" x14ac:dyDescent="0.25">
      <c r="X115" s="21">
        <f t="shared" si="5"/>
        <v>6213</v>
      </c>
      <c r="Y115" s="23">
        <f t="shared" si="4"/>
        <v>8.5303329999999988</v>
      </c>
    </row>
    <row r="116" spans="24:25" x14ac:dyDescent="0.25">
      <c r="X116" s="21">
        <f t="shared" si="5"/>
        <v>6270</v>
      </c>
      <c r="Y116" s="23">
        <f t="shared" si="4"/>
        <v>8.60107</v>
      </c>
    </row>
    <row r="117" spans="24:25" x14ac:dyDescent="0.25">
      <c r="X117" s="21">
        <f t="shared" si="5"/>
        <v>6327</v>
      </c>
      <c r="Y117" s="23">
        <f t="shared" si="4"/>
        <v>8.6718069999999994</v>
      </c>
    </row>
    <row r="118" spans="24:25" x14ac:dyDescent="0.25">
      <c r="X118" s="21">
        <f t="shared" si="5"/>
        <v>6384</v>
      </c>
      <c r="Y118" s="23">
        <f t="shared" si="4"/>
        <v>8.7425439999999988</v>
      </c>
    </row>
    <row r="119" spans="24:25" x14ac:dyDescent="0.25">
      <c r="X119" s="21">
        <f t="shared" si="5"/>
        <v>6441</v>
      </c>
      <c r="Y119" s="23">
        <f t="shared" si="4"/>
        <v>8.8132809999999999</v>
      </c>
    </row>
    <row r="120" spans="24:25" x14ac:dyDescent="0.25">
      <c r="X120" s="21">
        <f t="shared" si="5"/>
        <v>6498</v>
      </c>
      <c r="Y120" s="23">
        <f t="shared" si="4"/>
        <v>8.8840179999999993</v>
      </c>
    </row>
    <row r="121" spans="24:25" x14ac:dyDescent="0.25">
      <c r="X121" s="21">
        <f t="shared" si="5"/>
        <v>6555</v>
      </c>
      <c r="Y121" s="23">
        <f t="shared" si="4"/>
        <v>8.9547550000000005</v>
      </c>
    </row>
    <row r="122" spans="24:25" x14ac:dyDescent="0.25">
      <c r="X122" s="21">
        <f t="shared" si="5"/>
        <v>6612</v>
      </c>
      <c r="Y122" s="23">
        <f t="shared" si="4"/>
        <v>9.0254919999999998</v>
      </c>
    </row>
    <row r="123" spans="24:25" x14ac:dyDescent="0.25">
      <c r="X123" s="21">
        <f t="shared" si="5"/>
        <v>6669</v>
      </c>
      <c r="Y123" s="23">
        <f t="shared" si="4"/>
        <v>9.0962289999999992</v>
      </c>
    </row>
    <row r="124" spans="24:25" x14ac:dyDescent="0.25">
      <c r="X124" s="21">
        <f t="shared" si="5"/>
        <v>6726</v>
      </c>
      <c r="Y124" s="23">
        <f t="shared" si="4"/>
        <v>9.1669660000000004</v>
      </c>
    </row>
    <row r="125" spans="24:25" x14ac:dyDescent="0.25">
      <c r="X125" s="21">
        <f t="shared" si="5"/>
        <v>6783</v>
      </c>
      <c r="Y125" s="23">
        <f t="shared" si="4"/>
        <v>9.2377029999999998</v>
      </c>
    </row>
    <row r="126" spans="24:25" x14ac:dyDescent="0.25">
      <c r="X126" s="21">
        <f t="shared" si="5"/>
        <v>6840</v>
      </c>
      <c r="Y126" s="23">
        <f t="shared" si="4"/>
        <v>9.3084399999999992</v>
      </c>
    </row>
    <row r="127" spans="24:25" x14ac:dyDescent="0.25">
      <c r="X127" s="21">
        <f t="shared" si="5"/>
        <v>6897</v>
      </c>
      <c r="Y127" s="23">
        <f t="shared" si="4"/>
        <v>9.3791770000000003</v>
      </c>
    </row>
    <row r="128" spans="24:25" x14ac:dyDescent="0.25">
      <c r="X128" s="21">
        <f t="shared" si="5"/>
        <v>6954</v>
      </c>
      <c r="Y128" s="23">
        <f t="shared" si="4"/>
        <v>9.4499139999999997</v>
      </c>
    </row>
    <row r="129" spans="24:25" x14ac:dyDescent="0.25">
      <c r="X129" s="21">
        <f t="shared" si="5"/>
        <v>7011</v>
      </c>
      <c r="Y129" s="23">
        <f t="shared" si="4"/>
        <v>9.5206509999999991</v>
      </c>
    </row>
    <row r="130" spans="24:25" x14ac:dyDescent="0.25">
      <c r="X130" s="21">
        <f t="shared" si="5"/>
        <v>7068</v>
      </c>
      <c r="Y130" s="23">
        <f t="shared" si="4"/>
        <v>9.5913880000000002</v>
      </c>
    </row>
    <row r="131" spans="24:25" x14ac:dyDescent="0.25">
      <c r="X131" s="21">
        <f t="shared" si="5"/>
        <v>7125</v>
      </c>
      <c r="Y131" s="23">
        <f t="shared" si="4"/>
        <v>9.6621249999999996</v>
      </c>
    </row>
    <row r="132" spans="24:25" x14ac:dyDescent="0.25">
      <c r="X132" s="21">
        <f t="shared" si="5"/>
        <v>7182</v>
      </c>
      <c r="Y132" s="23">
        <f t="shared" si="4"/>
        <v>9.732861999999999</v>
      </c>
    </row>
    <row r="133" spans="24:25" x14ac:dyDescent="0.25">
      <c r="X133" s="21">
        <f t="shared" si="5"/>
        <v>7239</v>
      </c>
      <c r="Y133" s="23">
        <f t="shared" si="4"/>
        <v>9.8035990000000002</v>
      </c>
    </row>
    <row r="134" spans="24:25" x14ac:dyDescent="0.25">
      <c r="X134" s="21">
        <f t="shared" si="5"/>
        <v>7296</v>
      </c>
      <c r="Y134" s="23">
        <f t="shared" ref="Y134:Y197" si="6">IF($K$24&gt;0,IF(X134&lt;$K$21,$K$20*X134,IF(X134&lt;$K$24,($K$22*X134)+$K$23,($K$25*X134)+$K$26)),IF(X134&lt;$K$21,$K$20*X134,($K$22*X134)+$K$23))</f>
        <v>9.8743359999999996</v>
      </c>
    </row>
    <row r="135" spans="24:25" x14ac:dyDescent="0.25">
      <c r="X135" s="21">
        <f t="shared" ref="X135:X198" si="7">X134+$AC$5</f>
        <v>7353</v>
      </c>
      <c r="Y135" s="23">
        <f t="shared" si="6"/>
        <v>9.9450729999999989</v>
      </c>
    </row>
    <row r="136" spans="24:25" x14ac:dyDescent="0.25">
      <c r="X136" s="21">
        <f t="shared" si="7"/>
        <v>7410</v>
      </c>
      <c r="Y136" s="23">
        <f t="shared" si="6"/>
        <v>10.01581</v>
      </c>
    </row>
    <row r="137" spans="24:25" x14ac:dyDescent="0.25">
      <c r="X137" s="21">
        <f t="shared" si="7"/>
        <v>7467</v>
      </c>
      <c r="Y137" s="23">
        <f t="shared" si="6"/>
        <v>10.086546999999999</v>
      </c>
    </row>
    <row r="138" spans="24:25" x14ac:dyDescent="0.25">
      <c r="X138" s="21">
        <f t="shared" si="7"/>
        <v>7524</v>
      </c>
      <c r="Y138" s="23">
        <f t="shared" si="6"/>
        <v>10.157283999999999</v>
      </c>
    </row>
    <row r="139" spans="24:25" x14ac:dyDescent="0.25">
      <c r="X139" s="21">
        <f t="shared" si="7"/>
        <v>7581</v>
      </c>
      <c r="Y139" s="23">
        <f t="shared" si="6"/>
        <v>10.228021</v>
      </c>
    </row>
    <row r="140" spans="24:25" x14ac:dyDescent="0.25">
      <c r="X140" s="21">
        <f t="shared" si="7"/>
        <v>7638</v>
      </c>
      <c r="Y140" s="23">
        <f t="shared" si="6"/>
        <v>10.298757999999999</v>
      </c>
    </row>
    <row r="141" spans="24:25" x14ac:dyDescent="0.25">
      <c r="X141" s="21">
        <f t="shared" si="7"/>
        <v>7695</v>
      </c>
      <c r="Y141" s="23">
        <f t="shared" si="6"/>
        <v>10.369494999999999</v>
      </c>
    </row>
    <row r="142" spans="24:25" x14ac:dyDescent="0.25">
      <c r="X142" s="21">
        <f t="shared" si="7"/>
        <v>7752</v>
      </c>
      <c r="Y142" s="23">
        <f t="shared" si="6"/>
        <v>10.440232</v>
      </c>
    </row>
    <row r="143" spans="24:25" x14ac:dyDescent="0.25">
      <c r="X143" s="21">
        <f t="shared" si="7"/>
        <v>7809</v>
      </c>
      <c r="Y143" s="23">
        <f t="shared" si="6"/>
        <v>10.510968999999999</v>
      </c>
    </row>
    <row r="144" spans="24:25" x14ac:dyDescent="0.25">
      <c r="X144" s="21">
        <f t="shared" si="7"/>
        <v>7866</v>
      </c>
      <c r="Y144" s="23">
        <f t="shared" si="6"/>
        <v>10.581706000000001</v>
      </c>
    </row>
    <row r="145" spans="24:25" x14ac:dyDescent="0.25">
      <c r="X145" s="21">
        <f t="shared" si="7"/>
        <v>7923</v>
      </c>
      <c r="Y145" s="23">
        <f t="shared" si="6"/>
        <v>10.652443</v>
      </c>
    </row>
    <row r="146" spans="24:25" x14ac:dyDescent="0.25">
      <c r="X146" s="21">
        <f t="shared" si="7"/>
        <v>7980</v>
      </c>
      <c r="Y146" s="23">
        <f t="shared" si="6"/>
        <v>10.723179999999999</v>
      </c>
    </row>
    <row r="147" spans="24:25" x14ac:dyDescent="0.25">
      <c r="X147" s="21">
        <f t="shared" si="7"/>
        <v>8037</v>
      </c>
      <c r="Y147" s="23">
        <f t="shared" si="6"/>
        <v>10.793917</v>
      </c>
    </row>
    <row r="148" spans="24:25" x14ac:dyDescent="0.25">
      <c r="X148" s="21">
        <f t="shared" si="7"/>
        <v>8094</v>
      </c>
      <c r="Y148" s="23">
        <f t="shared" si="6"/>
        <v>10.864654</v>
      </c>
    </row>
    <row r="149" spans="24:25" x14ac:dyDescent="0.25">
      <c r="X149" s="21">
        <f t="shared" si="7"/>
        <v>8151</v>
      </c>
      <c r="Y149" s="23">
        <f t="shared" si="6"/>
        <v>10.935390999999999</v>
      </c>
    </row>
    <row r="150" spans="24:25" x14ac:dyDescent="0.25">
      <c r="X150" s="21">
        <f t="shared" si="7"/>
        <v>8208</v>
      </c>
      <c r="Y150" s="23">
        <f t="shared" si="6"/>
        <v>11.006128</v>
      </c>
    </row>
    <row r="151" spans="24:25" x14ac:dyDescent="0.25">
      <c r="X151" s="21">
        <f t="shared" si="7"/>
        <v>8265</v>
      </c>
      <c r="Y151" s="23">
        <f t="shared" si="6"/>
        <v>11.076865</v>
      </c>
    </row>
    <row r="152" spans="24:25" x14ac:dyDescent="0.25">
      <c r="X152" s="21">
        <f t="shared" si="7"/>
        <v>8322</v>
      </c>
      <c r="Y152" s="23">
        <f t="shared" si="6"/>
        <v>11.147601999999999</v>
      </c>
    </row>
    <row r="153" spans="24:25" x14ac:dyDescent="0.25">
      <c r="X153" s="21">
        <f t="shared" si="7"/>
        <v>8379</v>
      </c>
      <c r="Y153" s="23">
        <f t="shared" si="6"/>
        <v>11.218339</v>
      </c>
    </row>
    <row r="154" spans="24:25" x14ac:dyDescent="0.25">
      <c r="X154" s="21">
        <f t="shared" si="7"/>
        <v>8436</v>
      </c>
      <c r="Y154" s="23">
        <f t="shared" si="6"/>
        <v>11.289076</v>
      </c>
    </row>
    <row r="155" spans="24:25" x14ac:dyDescent="0.25">
      <c r="X155" s="21">
        <f t="shared" si="7"/>
        <v>8493</v>
      </c>
      <c r="Y155" s="23">
        <f t="shared" si="6"/>
        <v>11.359812999999999</v>
      </c>
    </row>
    <row r="156" spans="24:25" x14ac:dyDescent="0.25">
      <c r="X156" s="21">
        <f t="shared" si="7"/>
        <v>8550</v>
      </c>
      <c r="Y156" s="23">
        <f t="shared" si="6"/>
        <v>11.43055</v>
      </c>
    </row>
    <row r="157" spans="24:25" x14ac:dyDescent="0.25">
      <c r="X157" s="21">
        <f t="shared" si="7"/>
        <v>8607</v>
      </c>
      <c r="Y157" s="23">
        <f t="shared" si="6"/>
        <v>11.501287</v>
      </c>
    </row>
    <row r="158" spans="24:25" x14ac:dyDescent="0.25">
      <c r="X158" s="21">
        <f t="shared" si="7"/>
        <v>8664</v>
      </c>
      <c r="Y158" s="23">
        <f t="shared" si="6"/>
        <v>11.572023999999999</v>
      </c>
    </row>
    <row r="159" spans="24:25" x14ac:dyDescent="0.25">
      <c r="X159" s="21">
        <f t="shared" si="7"/>
        <v>8721</v>
      </c>
      <c r="Y159" s="23">
        <f t="shared" si="6"/>
        <v>11.642761</v>
      </c>
    </row>
    <row r="160" spans="24:25" x14ac:dyDescent="0.25">
      <c r="X160" s="21">
        <f t="shared" si="7"/>
        <v>8778</v>
      </c>
      <c r="Y160" s="23">
        <f t="shared" si="6"/>
        <v>11.713498</v>
      </c>
    </row>
    <row r="161" spans="24:25" x14ac:dyDescent="0.25">
      <c r="X161" s="21">
        <f t="shared" si="7"/>
        <v>8835</v>
      </c>
      <c r="Y161" s="23">
        <f t="shared" si="6"/>
        <v>11.784234999999999</v>
      </c>
    </row>
    <row r="162" spans="24:25" x14ac:dyDescent="0.25">
      <c r="X162" s="21">
        <f t="shared" si="7"/>
        <v>8892</v>
      </c>
      <c r="Y162" s="23">
        <f t="shared" si="6"/>
        <v>11.854972</v>
      </c>
    </row>
    <row r="163" spans="24:25" x14ac:dyDescent="0.25">
      <c r="X163" s="21">
        <f t="shared" si="7"/>
        <v>8949</v>
      </c>
      <c r="Y163" s="23">
        <f t="shared" si="6"/>
        <v>11.925708999999999</v>
      </c>
    </row>
    <row r="164" spans="24:25" x14ac:dyDescent="0.25">
      <c r="X164" s="21">
        <f t="shared" si="7"/>
        <v>9006</v>
      </c>
      <c r="Y164" s="23">
        <f t="shared" si="6"/>
        <v>11.996445999999999</v>
      </c>
    </row>
    <row r="165" spans="24:25" x14ac:dyDescent="0.25">
      <c r="X165" s="21">
        <f t="shared" si="7"/>
        <v>9063</v>
      </c>
      <c r="Y165" s="23">
        <f t="shared" si="6"/>
        <v>12.067183</v>
      </c>
    </row>
    <row r="166" spans="24:25" x14ac:dyDescent="0.25">
      <c r="X166" s="21">
        <f t="shared" si="7"/>
        <v>9120</v>
      </c>
      <c r="Y166" s="23">
        <f t="shared" si="6"/>
        <v>12.137919999999999</v>
      </c>
    </row>
    <row r="167" spans="24:25" x14ac:dyDescent="0.25">
      <c r="X167" s="21">
        <f t="shared" si="7"/>
        <v>9177</v>
      </c>
      <c r="Y167" s="23">
        <f t="shared" si="6"/>
        <v>12.208656999999999</v>
      </c>
    </row>
    <row r="168" spans="24:25" x14ac:dyDescent="0.25">
      <c r="X168" s="21">
        <f t="shared" si="7"/>
        <v>9234</v>
      </c>
      <c r="Y168" s="23">
        <f t="shared" si="6"/>
        <v>12.279394</v>
      </c>
    </row>
    <row r="169" spans="24:25" x14ac:dyDescent="0.25">
      <c r="X169" s="21">
        <f t="shared" si="7"/>
        <v>9291</v>
      </c>
      <c r="Y169" s="23">
        <f t="shared" si="6"/>
        <v>12.350130999999999</v>
      </c>
    </row>
    <row r="170" spans="24:25" x14ac:dyDescent="0.25">
      <c r="X170" s="21">
        <f t="shared" si="7"/>
        <v>9348</v>
      </c>
      <c r="Y170" s="23">
        <f t="shared" si="6"/>
        <v>12.420867999999999</v>
      </c>
    </row>
    <row r="171" spans="24:25" x14ac:dyDescent="0.25">
      <c r="X171" s="21">
        <f t="shared" si="7"/>
        <v>9405</v>
      </c>
      <c r="Y171" s="23">
        <f t="shared" si="6"/>
        <v>12.491605</v>
      </c>
    </row>
    <row r="172" spans="24:25" x14ac:dyDescent="0.25">
      <c r="X172" s="21">
        <f t="shared" si="7"/>
        <v>9462</v>
      </c>
      <c r="Y172" s="23">
        <f t="shared" si="6"/>
        <v>12.562341999999999</v>
      </c>
    </row>
    <row r="173" spans="24:25" x14ac:dyDescent="0.25">
      <c r="X173" s="21">
        <f t="shared" si="7"/>
        <v>9519</v>
      </c>
      <c r="Y173" s="23">
        <f t="shared" si="6"/>
        <v>12.633078999999999</v>
      </c>
    </row>
    <row r="174" spans="24:25" x14ac:dyDescent="0.25">
      <c r="X174" s="21">
        <f t="shared" si="7"/>
        <v>9576</v>
      </c>
      <c r="Y174" s="23">
        <f t="shared" si="6"/>
        <v>12.703816</v>
      </c>
    </row>
    <row r="175" spans="24:25" x14ac:dyDescent="0.25">
      <c r="X175" s="21">
        <f t="shared" si="7"/>
        <v>9633</v>
      </c>
      <c r="Y175" s="23">
        <f t="shared" si="6"/>
        <v>12.774552999999999</v>
      </c>
    </row>
    <row r="176" spans="24:25" x14ac:dyDescent="0.25">
      <c r="X176" s="21">
        <f t="shared" si="7"/>
        <v>9690</v>
      </c>
      <c r="Y176" s="23">
        <f t="shared" si="6"/>
        <v>12.84529</v>
      </c>
    </row>
    <row r="177" spans="24:25" x14ac:dyDescent="0.25">
      <c r="X177" s="21">
        <f t="shared" si="7"/>
        <v>9747</v>
      </c>
      <c r="Y177" s="23">
        <f t="shared" si="6"/>
        <v>12.916027</v>
      </c>
    </row>
    <row r="178" spans="24:25" x14ac:dyDescent="0.25">
      <c r="X178" s="21">
        <f t="shared" si="7"/>
        <v>9804</v>
      </c>
      <c r="Y178" s="23">
        <f t="shared" si="6"/>
        <v>12.986763999999999</v>
      </c>
    </row>
    <row r="179" spans="24:25" x14ac:dyDescent="0.25">
      <c r="X179" s="21">
        <f t="shared" si="7"/>
        <v>9861</v>
      </c>
      <c r="Y179" s="23">
        <f t="shared" si="6"/>
        <v>13.057501</v>
      </c>
    </row>
    <row r="180" spans="24:25" x14ac:dyDescent="0.25">
      <c r="X180" s="21">
        <f t="shared" si="7"/>
        <v>9918</v>
      </c>
      <c r="Y180" s="23">
        <f t="shared" si="6"/>
        <v>13.128238</v>
      </c>
    </row>
    <row r="181" spans="24:25" x14ac:dyDescent="0.25">
      <c r="X181" s="21">
        <f t="shared" si="7"/>
        <v>9975</v>
      </c>
      <c r="Y181" s="23">
        <f t="shared" si="6"/>
        <v>13.198974999999999</v>
      </c>
    </row>
    <row r="182" spans="24:25" x14ac:dyDescent="0.25">
      <c r="X182" s="21">
        <f t="shared" si="7"/>
        <v>10032</v>
      </c>
      <c r="Y182" s="23">
        <f t="shared" si="6"/>
        <v>13.269712</v>
      </c>
    </row>
    <row r="183" spans="24:25" x14ac:dyDescent="0.25">
      <c r="X183" s="21">
        <f t="shared" si="7"/>
        <v>10089</v>
      </c>
      <c r="Y183" s="23">
        <f t="shared" si="6"/>
        <v>13.340449</v>
      </c>
    </row>
    <row r="184" spans="24:25" x14ac:dyDescent="0.25">
      <c r="X184" s="21">
        <f t="shared" si="7"/>
        <v>10146</v>
      </c>
      <c r="Y184" s="23">
        <f t="shared" si="6"/>
        <v>13.411185999999999</v>
      </c>
    </row>
    <row r="185" spans="24:25" x14ac:dyDescent="0.25">
      <c r="X185" s="21">
        <f t="shared" si="7"/>
        <v>10203</v>
      </c>
      <c r="Y185" s="23">
        <f t="shared" si="6"/>
        <v>13.481923</v>
      </c>
    </row>
    <row r="186" spans="24:25" x14ac:dyDescent="0.25">
      <c r="X186" s="21">
        <f t="shared" si="7"/>
        <v>10260</v>
      </c>
      <c r="Y186" s="23">
        <f t="shared" si="6"/>
        <v>13.552659999999999</v>
      </c>
    </row>
    <row r="187" spans="24:25" x14ac:dyDescent="0.25">
      <c r="X187" s="21">
        <f t="shared" si="7"/>
        <v>10317</v>
      </c>
      <c r="Y187" s="23">
        <f t="shared" si="6"/>
        <v>13.623396999999999</v>
      </c>
    </row>
    <row r="188" spans="24:25" x14ac:dyDescent="0.25">
      <c r="X188" s="21">
        <f t="shared" si="7"/>
        <v>10374</v>
      </c>
      <c r="Y188" s="23">
        <f t="shared" si="6"/>
        <v>13.694134</v>
      </c>
    </row>
    <row r="189" spans="24:25" x14ac:dyDescent="0.25">
      <c r="X189" s="21">
        <f t="shared" si="7"/>
        <v>10431</v>
      </c>
      <c r="Y189" s="23">
        <f t="shared" si="6"/>
        <v>13.764870999999999</v>
      </c>
    </row>
    <row r="190" spans="24:25" x14ac:dyDescent="0.25">
      <c r="X190" s="21">
        <f t="shared" si="7"/>
        <v>10488</v>
      </c>
      <c r="Y190" s="23">
        <f t="shared" si="6"/>
        <v>13.835607999999999</v>
      </c>
    </row>
    <row r="191" spans="24:25" x14ac:dyDescent="0.25">
      <c r="X191" s="21">
        <f t="shared" si="7"/>
        <v>10545</v>
      </c>
      <c r="Y191" s="23">
        <f t="shared" si="6"/>
        <v>13.906345</v>
      </c>
    </row>
    <row r="192" spans="24:25" x14ac:dyDescent="0.25">
      <c r="X192" s="21">
        <f t="shared" si="7"/>
        <v>10602</v>
      </c>
      <c r="Y192" s="23">
        <f t="shared" si="6"/>
        <v>13.977081999999999</v>
      </c>
    </row>
    <row r="193" spans="24:25" x14ac:dyDescent="0.25">
      <c r="X193" s="21">
        <f t="shared" si="7"/>
        <v>10659</v>
      </c>
      <c r="Y193" s="23">
        <f t="shared" si="6"/>
        <v>14.047818999999999</v>
      </c>
    </row>
    <row r="194" spans="24:25" x14ac:dyDescent="0.25">
      <c r="X194" s="21">
        <f t="shared" si="7"/>
        <v>10716</v>
      </c>
      <c r="Y194" s="23">
        <f t="shared" si="6"/>
        <v>14.118556</v>
      </c>
    </row>
    <row r="195" spans="24:25" x14ac:dyDescent="0.25">
      <c r="X195" s="21">
        <f t="shared" si="7"/>
        <v>10773</v>
      </c>
      <c r="Y195" s="23">
        <f t="shared" si="6"/>
        <v>14.189292999999999</v>
      </c>
    </row>
    <row r="196" spans="24:25" x14ac:dyDescent="0.25">
      <c r="X196" s="21">
        <f t="shared" si="7"/>
        <v>10830</v>
      </c>
      <c r="Y196" s="23">
        <f t="shared" si="6"/>
        <v>14.260029999999999</v>
      </c>
    </row>
    <row r="197" spans="24:25" x14ac:dyDescent="0.25">
      <c r="X197" s="21">
        <f t="shared" si="7"/>
        <v>10887</v>
      </c>
      <c r="Y197" s="23">
        <f t="shared" si="6"/>
        <v>14.330767</v>
      </c>
    </row>
    <row r="198" spans="24:25" x14ac:dyDescent="0.25">
      <c r="X198" s="21">
        <f t="shared" si="7"/>
        <v>10944</v>
      </c>
      <c r="Y198" s="23">
        <f t="shared" ref="Y198:Y261" si="8">IF($K$24&gt;0,IF(X198&lt;$K$21,$K$20*X198,IF(X198&lt;$K$24,($K$22*X198)+$K$23,($K$25*X198)+$K$26)),IF(X198&lt;$K$21,$K$20*X198,($K$22*X198)+$K$23))</f>
        <v>14.401503999999999</v>
      </c>
    </row>
    <row r="199" spans="24:25" x14ac:dyDescent="0.25">
      <c r="X199" s="21">
        <f t="shared" ref="X199:X262" si="9">X198+$AC$5</f>
        <v>11001</v>
      </c>
      <c r="Y199" s="23">
        <f t="shared" si="8"/>
        <v>14.472240999999999</v>
      </c>
    </row>
    <row r="200" spans="24:25" x14ac:dyDescent="0.25">
      <c r="X200" s="21">
        <f t="shared" si="9"/>
        <v>11058</v>
      </c>
      <c r="Y200" s="23">
        <f t="shared" si="8"/>
        <v>14.542978</v>
      </c>
    </row>
    <row r="201" spans="24:25" x14ac:dyDescent="0.25">
      <c r="X201" s="21">
        <f t="shared" si="9"/>
        <v>11115</v>
      </c>
      <c r="Y201" s="23">
        <f t="shared" si="8"/>
        <v>14.613714999999999</v>
      </c>
    </row>
    <row r="202" spans="24:25" x14ac:dyDescent="0.25">
      <c r="X202" s="21">
        <f t="shared" si="9"/>
        <v>11172</v>
      </c>
      <c r="Y202" s="23">
        <f t="shared" si="8"/>
        <v>14.684451999999999</v>
      </c>
    </row>
    <row r="203" spans="24:25" x14ac:dyDescent="0.25">
      <c r="X203" s="21">
        <f t="shared" si="9"/>
        <v>11229</v>
      </c>
      <c r="Y203" s="23">
        <f t="shared" si="8"/>
        <v>14.755189</v>
      </c>
    </row>
    <row r="204" spans="24:25" x14ac:dyDescent="0.25">
      <c r="X204" s="21">
        <f t="shared" si="9"/>
        <v>11286</v>
      </c>
      <c r="Y204" s="23">
        <f t="shared" si="8"/>
        <v>14.825925999999999</v>
      </c>
    </row>
    <row r="205" spans="24:25" x14ac:dyDescent="0.25">
      <c r="X205" s="21">
        <f t="shared" si="9"/>
        <v>11343</v>
      </c>
      <c r="Y205" s="23">
        <f t="shared" si="8"/>
        <v>14.896663</v>
      </c>
    </row>
    <row r="206" spans="24:25" x14ac:dyDescent="0.25">
      <c r="X206" s="21">
        <f t="shared" si="9"/>
        <v>11400</v>
      </c>
      <c r="Y206" s="23">
        <f t="shared" si="8"/>
        <v>14.9674</v>
      </c>
    </row>
    <row r="207" spans="24:25" x14ac:dyDescent="0.25">
      <c r="X207" s="21">
        <f t="shared" si="9"/>
        <v>11457</v>
      </c>
      <c r="Y207" s="23">
        <f t="shared" si="8"/>
        <v>15.038136999999999</v>
      </c>
    </row>
    <row r="208" spans="24:25" x14ac:dyDescent="0.25">
      <c r="X208" s="21">
        <f t="shared" si="9"/>
        <v>11514</v>
      </c>
      <c r="Y208" s="23">
        <f t="shared" si="8"/>
        <v>15.108874</v>
      </c>
    </row>
    <row r="209" spans="24:25" x14ac:dyDescent="0.25">
      <c r="X209" s="21">
        <f t="shared" si="9"/>
        <v>11571</v>
      </c>
      <c r="Y209" s="23">
        <f t="shared" si="8"/>
        <v>15.179611</v>
      </c>
    </row>
    <row r="210" spans="24:25" x14ac:dyDescent="0.25">
      <c r="X210" s="21">
        <f t="shared" si="9"/>
        <v>11628</v>
      </c>
      <c r="Y210" s="23">
        <f t="shared" si="8"/>
        <v>15.250347999999999</v>
      </c>
    </row>
    <row r="211" spans="24:25" x14ac:dyDescent="0.25">
      <c r="X211" s="21">
        <f t="shared" si="9"/>
        <v>11685</v>
      </c>
      <c r="Y211" s="23">
        <f t="shared" si="8"/>
        <v>15.321085</v>
      </c>
    </row>
    <row r="212" spans="24:25" x14ac:dyDescent="0.25">
      <c r="X212" s="21">
        <f t="shared" si="9"/>
        <v>11742</v>
      </c>
      <c r="Y212" s="23">
        <f t="shared" si="8"/>
        <v>15.391821999999999</v>
      </c>
    </row>
    <row r="213" spans="24:25" x14ac:dyDescent="0.25">
      <c r="X213" s="21">
        <f t="shared" si="9"/>
        <v>11799</v>
      </c>
      <c r="Y213" s="23">
        <f t="shared" si="8"/>
        <v>15.462558999999999</v>
      </c>
    </row>
    <row r="214" spans="24:25" x14ac:dyDescent="0.25">
      <c r="X214" s="21">
        <f t="shared" si="9"/>
        <v>11856</v>
      </c>
      <c r="Y214" s="23">
        <f t="shared" si="8"/>
        <v>15.533296</v>
      </c>
    </row>
    <row r="215" spans="24:25" x14ac:dyDescent="0.25">
      <c r="X215" s="21">
        <f t="shared" si="9"/>
        <v>11913</v>
      </c>
      <c r="Y215" s="23">
        <f t="shared" si="8"/>
        <v>15.604032999999999</v>
      </c>
    </row>
    <row r="216" spans="24:25" x14ac:dyDescent="0.25">
      <c r="X216" s="21">
        <f t="shared" si="9"/>
        <v>11970</v>
      </c>
      <c r="Y216" s="23">
        <f t="shared" si="8"/>
        <v>15.674769999999999</v>
      </c>
    </row>
    <row r="217" spans="24:25" x14ac:dyDescent="0.25">
      <c r="X217" s="21">
        <f t="shared" si="9"/>
        <v>12027</v>
      </c>
      <c r="Y217" s="23">
        <f t="shared" si="8"/>
        <v>15.745507</v>
      </c>
    </row>
    <row r="218" spans="24:25" x14ac:dyDescent="0.25">
      <c r="X218" s="21">
        <f t="shared" si="9"/>
        <v>12084</v>
      </c>
      <c r="Y218" s="23">
        <f t="shared" si="8"/>
        <v>15.816243999999999</v>
      </c>
    </row>
    <row r="219" spans="24:25" x14ac:dyDescent="0.25">
      <c r="X219" s="21">
        <f t="shared" si="9"/>
        <v>12141</v>
      </c>
      <c r="Y219" s="23">
        <f t="shared" si="8"/>
        <v>15.886980999999999</v>
      </c>
    </row>
    <row r="220" spans="24:25" x14ac:dyDescent="0.25">
      <c r="X220" s="21">
        <f t="shared" si="9"/>
        <v>12198</v>
      </c>
      <c r="Y220" s="23">
        <f t="shared" si="8"/>
        <v>15.957718</v>
      </c>
    </row>
    <row r="221" spans="24:25" x14ac:dyDescent="0.25">
      <c r="X221" s="21">
        <f t="shared" si="9"/>
        <v>12255</v>
      </c>
      <c r="Y221" s="23">
        <f t="shared" si="8"/>
        <v>16.028454999999997</v>
      </c>
    </row>
    <row r="222" spans="24:25" x14ac:dyDescent="0.25">
      <c r="X222" s="21">
        <f t="shared" si="9"/>
        <v>12312</v>
      </c>
      <c r="Y222" s="23">
        <f t="shared" si="8"/>
        <v>16.099191999999999</v>
      </c>
    </row>
    <row r="223" spans="24:25" x14ac:dyDescent="0.25">
      <c r="X223" s="21">
        <f t="shared" si="9"/>
        <v>12369</v>
      </c>
      <c r="Y223" s="23">
        <f t="shared" si="8"/>
        <v>16.169929</v>
      </c>
    </row>
    <row r="224" spans="24:25" x14ac:dyDescent="0.25">
      <c r="X224" s="21">
        <f t="shared" si="9"/>
        <v>12426</v>
      </c>
      <c r="Y224" s="23">
        <f t="shared" si="8"/>
        <v>16.240665999999997</v>
      </c>
    </row>
    <row r="225" spans="24:25" x14ac:dyDescent="0.25">
      <c r="X225" s="21">
        <f t="shared" si="9"/>
        <v>12483</v>
      </c>
      <c r="Y225" s="23">
        <f t="shared" si="8"/>
        <v>16.311402999999999</v>
      </c>
    </row>
    <row r="226" spans="24:25" x14ac:dyDescent="0.25">
      <c r="X226" s="21">
        <f t="shared" si="9"/>
        <v>12540</v>
      </c>
      <c r="Y226" s="23">
        <f t="shared" si="8"/>
        <v>16.38214</v>
      </c>
    </row>
    <row r="227" spans="24:25" x14ac:dyDescent="0.25">
      <c r="X227" s="21">
        <f t="shared" si="9"/>
        <v>12597</v>
      </c>
      <c r="Y227" s="23">
        <f t="shared" si="8"/>
        <v>16.452876999999997</v>
      </c>
    </row>
    <row r="228" spans="24:25" x14ac:dyDescent="0.25">
      <c r="X228" s="21">
        <f t="shared" si="9"/>
        <v>12654</v>
      </c>
      <c r="Y228" s="23">
        <f t="shared" si="8"/>
        <v>16.523613999999998</v>
      </c>
    </row>
    <row r="229" spans="24:25" x14ac:dyDescent="0.25">
      <c r="X229" s="21">
        <f t="shared" si="9"/>
        <v>12711</v>
      </c>
      <c r="Y229" s="23">
        <f t="shared" si="8"/>
        <v>16.594351</v>
      </c>
    </row>
    <row r="230" spans="24:25" x14ac:dyDescent="0.25">
      <c r="X230" s="21">
        <f t="shared" si="9"/>
        <v>12768</v>
      </c>
      <c r="Y230" s="23">
        <f t="shared" si="8"/>
        <v>16.665087999999997</v>
      </c>
    </row>
    <row r="231" spans="24:25" x14ac:dyDescent="0.25">
      <c r="X231" s="21">
        <f t="shared" si="9"/>
        <v>12825</v>
      </c>
      <c r="Y231" s="23">
        <f t="shared" si="8"/>
        <v>16.735824999999998</v>
      </c>
    </row>
    <row r="232" spans="24:25" x14ac:dyDescent="0.25">
      <c r="X232" s="21">
        <f t="shared" si="9"/>
        <v>12882</v>
      </c>
      <c r="Y232" s="23">
        <f t="shared" si="8"/>
        <v>16.806562</v>
      </c>
    </row>
    <row r="233" spans="24:25" x14ac:dyDescent="0.25">
      <c r="X233" s="21">
        <f t="shared" si="9"/>
        <v>12939</v>
      </c>
      <c r="Y233" s="23">
        <f t="shared" si="8"/>
        <v>16.877299000000001</v>
      </c>
    </row>
    <row r="234" spans="24:25" x14ac:dyDescent="0.25">
      <c r="X234" s="21">
        <f t="shared" si="9"/>
        <v>12996</v>
      </c>
      <c r="Y234" s="23">
        <f t="shared" si="8"/>
        <v>16.948035999999998</v>
      </c>
    </row>
    <row r="235" spans="24:25" x14ac:dyDescent="0.25">
      <c r="X235" s="21">
        <f t="shared" si="9"/>
        <v>13053</v>
      </c>
      <c r="Y235" s="23">
        <f t="shared" si="8"/>
        <v>17.018772999999999</v>
      </c>
    </row>
    <row r="236" spans="24:25" x14ac:dyDescent="0.25">
      <c r="X236" s="21">
        <f t="shared" si="9"/>
        <v>13110</v>
      </c>
      <c r="Y236" s="23">
        <f t="shared" si="8"/>
        <v>17.089510000000001</v>
      </c>
    </row>
    <row r="237" spans="24:25" x14ac:dyDescent="0.25">
      <c r="X237" s="21">
        <f t="shared" si="9"/>
        <v>13167</v>
      </c>
      <c r="Y237" s="23">
        <f t="shared" si="8"/>
        <v>17.160246999999998</v>
      </c>
    </row>
    <row r="238" spans="24:25" x14ac:dyDescent="0.25">
      <c r="X238" s="21">
        <f t="shared" si="9"/>
        <v>13224</v>
      </c>
      <c r="Y238" s="23">
        <f t="shared" si="8"/>
        <v>17.230983999999999</v>
      </c>
    </row>
    <row r="239" spans="24:25" x14ac:dyDescent="0.25">
      <c r="X239" s="21">
        <f t="shared" si="9"/>
        <v>13281</v>
      </c>
      <c r="Y239" s="23">
        <f t="shared" si="8"/>
        <v>17.301721000000001</v>
      </c>
    </row>
    <row r="240" spans="24:25" x14ac:dyDescent="0.25">
      <c r="X240" s="21">
        <f t="shared" si="9"/>
        <v>13338</v>
      </c>
      <c r="Y240" s="23">
        <f t="shared" si="8"/>
        <v>17.372457999999998</v>
      </c>
    </row>
    <row r="241" spans="24:25" x14ac:dyDescent="0.25">
      <c r="X241" s="21">
        <f t="shared" si="9"/>
        <v>13395</v>
      </c>
      <c r="Y241" s="23">
        <f t="shared" si="8"/>
        <v>17.443194999999999</v>
      </c>
    </row>
    <row r="242" spans="24:25" x14ac:dyDescent="0.25">
      <c r="X242" s="21">
        <f t="shared" si="9"/>
        <v>13452</v>
      </c>
      <c r="Y242" s="23">
        <f t="shared" si="8"/>
        <v>17.513932</v>
      </c>
    </row>
    <row r="243" spans="24:25" x14ac:dyDescent="0.25">
      <c r="X243" s="21">
        <f t="shared" si="9"/>
        <v>13509</v>
      </c>
      <c r="Y243" s="23">
        <f t="shared" si="8"/>
        <v>17.584668999999998</v>
      </c>
    </row>
    <row r="244" spans="24:25" x14ac:dyDescent="0.25">
      <c r="X244" s="21">
        <f t="shared" si="9"/>
        <v>13566</v>
      </c>
      <c r="Y244" s="23">
        <f t="shared" si="8"/>
        <v>17.655405999999999</v>
      </c>
    </row>
    <row r="245" spans="24:25" x14ac:dyDescent="0.25">
      <c r="X245" s="21">
        <f t="shared" si="9"/>
        <v>13623</v>
      </c>
      <c r="Y245" s="23">
        <f t="shared" si="8"/>
        <v>17.726143</v>
      </c>
    </row>
    <row r="246" spans="24:25" x14ac:dyDescent="0.25">
      <c r="X246" s="21">
        <f t="shared" si="9"/>
        <v>13680</v>
      </c>
      <c r="Y246" s="23">
        <f t="shared" si="8"/>
        <v>17.796879999999998</v>
      </c>
    </row>
    <row r="247" spans="24:25" x14ac:dyDescent="0.25">
      <c r="X247" s="21">
        <f t="shared" si="9"/>
        <v>13737</v>
      </c>
      <c r="Y247" s="23">
        <f t="shared" si="8"/>
        <v>17.867616999999999</v>
      </c>
    </row>
    <row r="248" spans="24:25" x14ac:dyDescent="0.25">
      <c r="X248" s="21">
        <f t="shared" si="9"/>
        <v>13794</v>
      </c>
      <c r="Y248" s="23">
        <f t="shared" si="8"/>
        <v>17.938354</v>
      </c>
    </row>
    <row r="249" spans="24:25" x14ac:dyDescent="0.25">
      <c r="X249" s="21">
        <f t="shared" si="9"/>
        <v>13851</v>
      </c>
      <c r="Y249" s="23">
        <f t="shared" si="8"/>
        <v>18.009090999999998</v>
      </c>
    </row>
    <row r="250" spans="24:25" x14ac:dyDescent="0.25">
      <c r="X250" s="21">
        <f t="shared" si="9"/>
        <v>13908</v>
      </c>
      <c r="Y250" s="23">
        <f t="shared" si="8"/>
        <v>18.079827999999999</v>
      </c>
    </row>
    <row r="251" spans="24:25" x14ac:dyDescent="0.25">
      <c r="X251" s="21">
        <f t="shared" si="9"/>
        <v>13965</v>
      </c>
      <c r="Y251" s="23">
        <f t="shared" si="8"/>
        <v>18.150565</v>
      </c>
    </row>
    <row r="252" spans="24:25" x14ac:dyDescent="0.25">
      <c r="X252" s="21">
        <f t="shared" si="9"/>
        <v>14022</v>
      </c>
      <c r="Y252" s="23">
        <f t="shared" si="8"/>
        <v>18.221301999999998</v>
      </c>
    </row>
    <row r="253" spans="24:25" x14ac:dyDescent="0.25">
      <c r="X253" s="21">
        <f t="shared" si="9"/>
        <v>14079</v>
      </c>
      <c r="Y253" s="23">
        <f t="shared" si="8"/>
        <v>18.292038999999999</v>
      </c>
    </row>
    <row r="254" spans="24:25" x14ac:dyDescent="0.25">
      <c r="X254" s="21">
        <f t="shared" si="9"/>
        <v>14136</v>
      </c>
      <c r="Y254" s="23">
        <f t="shared" si="8"/>
        <v>18.362776</v>
      </c>
    </row>
    <row r="255" spans="24:25" x14ac:dyDescent="0.25">
      <c r="X255" s="21">
        <f t="shared" si="9"/>
        <v>14193</v>
      </c>
      <c r="Y255" s="23">
        <f t="shared" si="8"/>
        <v>18.433512999999998</v>
      </c>
    </row>
    <row r="256" spans="24:25" x14ac:dyDescent="0.25">
      <c r="X256" s="21">
        <f t="shared" si="9"/>
        <v>14250</v>
      </c>
      <c r="Y256" s="23">
        <f t="shared" si="8"/>
        <v>18.504249999999999</v>
      </c>
    </row>
    <row r="257" spans="24:25" x14ac:dyDescent="0.25">
      <c r="X257" s="21">
        <f t="shared" si="9"/>
        <v>14307</v>
      </c>
      <c r="Y257" s="23">
        <f t="shared" si="8"/>
        <v>18.574987</v>
      </c>
    </row>
    <row r="258" spans="24:25" x14ac:dyDescent="0.25">
      <c r="X258" s="21">
        <f t="shared" si="9"/>
        <v>14364</v>
      </c>
      <c r="Y258" s="23">
        <f t="shared" si="8"/>
        <v>18.645723999999998</v>
      </c>
    </row>
    <row r="259" spans="24:25" x14ac:dyDescent="0.25">
      <c r="X259" s="21">
        <f t="shared" si="9"/>
        <v>14421</v>
      </c>
      <c r="Y259" s="23">
        <f t="shared" si="8"/>
        <v>18.716460999999999</v>
      </c>
    </row>
    <row r="260" spans="24:25" x14ac:dyDescent="0.25">
      <c r="X260" s="21">
        <f t="shared" si="9"/>
        <v>14478</v>
      </c>
      <c r="Y260" s="23">
        <f t="shared" si="8"/>
        <v>18.787198</v>
      </c>
    </row>
    <row r="261" spans="24:25" x14ac:dyDescent="0.25">
      <c r="X261" s="21">
        <f t="shared" si="9"/>
        <v>14535</v>
      </c>
      <c r="Y261" s="23">
        <f t="shared" si="8"/>
        <v>18.857934999999998</v>
      </c>
    </row>
    <row r="262" spans="24:25" x14ac:dyDescent="0.25">
      <c r="X262" s="21">
        <f t="shared" si="9"/>
        <v>14592</v>
      </c>
      <c r="Y262" s="23">
        <f t="shared" ref="Y262:Y325" si="10">IF($K$24&gt;0,IF(X262&lt;$K$21,$K$20*X262,IF(X262&lt;$K$24,($K$22*X262)+$K$23,($K$25*X262)+$K$26)),IF(X262&lt;$K$21,$K$20*X262,($K$22*X262)+$K$23))</f>
        <v>18.928671999999999</v>
      </c>
    </row>
    <row r="263" spans="24:25" x14ac:dyDescent="0.25">
      <c r="X263" s="21">
        <f t="shared" ref="X263:X326" si="11">X262+$AC$5</f>
        <v>14649</v>
      </c>
      <c r="Y263" s="23">
        <f t="shared" si="10"/>
        <v>18.999409</v>
      </c>
    </row>
    <row r="264" spans="24:25" x14ac:dyDescent="0.25">
      <c r="X264" s="21">
        <f t="shared" si="11"/>
        <v>14706</v>
      </c>
      <c r="Y264" s="23">
        <f t="shared" si="10"/>
        <v>19.070145999999998</v>
      </c>
    </row>
    <row r="265" spans="24:25" x14ac:dyDescent="0.25">
      <c r="X265" s="21">
        <f t="shared" si="11"/>
        <v>14763</v>
      </c>
      <c r="Y265" s="23">
        <f t="shared" si="10"/>
        <v>19.140882999999999</v>
      </c>
    </row>
    <row r="266" spans="24:25" x14ac:dyDescent="0.25">
      <c r="X266" s="21">
        <f t="shared" si="11"/>
        <v>14820</v>
      </c>
      <c r="Y266" s="23">
        <f t="shared" si="10"/>
        <v>19.21162</v>
      </c>
    </row>
    <row r="267" spans="24:25" x14ac:dyDescent="0.25">
      <c r="X267" s="21">
        <f t="shared" si="11"/>
        <v>14877</v>
      </c>
      <c r="Y267" s="23">
        <f t="shared" si="10"/>
        <v>19.282356999999998</v>
      </c>
    </row>
    <row r="268" spans="24:25" x14ac:dyDescent="0.25">
      <c r="X268" s="21">
        <f t="shared" si="11"/>
        <v>14934</v>
      </c>
      <c r="Y268" s="23">
        <f t="shared" si="10"/>
        <v>19.353093999999999</v>
      </c>
    </row>
    <row r="269" spans="24:25" x14ac:dyDescent="0.25">
      <c r="X269" s="21">
        <f t="shared" si="11"/>
        <v>14991</v>
      </c>
      <c r="Y269" s="23">
        <f t="shared" si="10"/>
        <v>19.423831</v>
      </c>
    </row>
    <row r="270" spans="24:25" x14ac:dyDescent="0.25">
      <c r="X270" s="21">
        <f t="shared" si="11"/>
        <v>15048</v>
      </c>
      <c r="Y270" s="23">
        <f t="shared" si="10"/>
        <v>19.494567999999997</v>
      </c>
    </row>
    <row r="271" spans="24:25" x14ac:dyDescent="0.25">
      <c r="X271" s="21">
        <f t="shared" si="11"/>
        <v>15105</v>
      </c>
      <c r="Y271" s="23">
        <f t="shared" si="10"/>
        <v>19.565304999999999</v>
      </c>
    </row>
    <row r="272" spans="24:25" x14ac:dyDescent="0.25">
      <c r="X272" s="21">
        <f t="shared" si="11"/>
        <v>15162</v>
      </c>
      <c r="Y272" s="23">
        <f t="shared" si="10"/>
        <v>19.636042</v>
      </c>
    </row>
    <row r="273" spans="24:25" x14ac:dyDescent="0.25">
      <c r="X273" s="21">
        <f t="shared" si="11"/>
        <v>15219</v>
      </c>
      <c r="Y273" s="23">
        <f t="shared" si="10"/>
        <v>19.706778999999997</v>
      </c>
    </row>
    <row r="274" spans="24:25" x14ac:dyDescent="0.25">
      <c r="X274" s="21">
        <f t="shared" si="11"/>
        <v>15276</v>
      </c>
      <c r="Y274" s="23">
        <f t="shared" si="10"/>
        <v>19.777515999999999</v>
      </c>
    </row>
    <row r="275" spans="24:25" x14ac:dyDescent="0.25">
      <c r="X275" s="21">
        <f t="shared" si="11"/>
        <v>15333</v>
      </c>
      <c r="Y275" s="23">
        <f t="shared" si="10"/>
        <v>19.848253</v>
      </c>
    </row>
    <row r="276" spans="24:25" x14ac:dyDescent="0.25">
      <c r="X276" s="21">
        <f t="shared" si="11"/>
        <v>15390</v>
      </c>
      <c r="Y276" s="23">
        <f t="shared" si="10"/>
        <v>19.918989999999997</v>
      </c>
    </row>
    <row r="277" spans="24:25" x14ac:dyDescent="0.25">
      <c r="X277" s="21">
        <f t="shared" si="11"/>
        <v>15447</v>
      </c>
      <c r="Y277" s="23">
        <f t="shared" si="10"/>
        <v>19.989726999999998</v>
      </c>
    </row>
    <row r="278" spans="24:25" x14ac:dyDescent="0.25">
      <c r="X278" s="21">
        <f t="shared" si="11"/>
        <v>15504</v>
      </c>
      <c r="Y278" s="23">
        <f t="shared" si="10"/>
        <v>20.060464</v>
      </c>
    </row>
    <row r="279" spans="24:25" x14ac:dyDescent="0.25">
      <c r="X279" s="21">
        <f t="shared" si="11"/>
        <v>15561</v>
      </c>
      <c r="Y279" s="23">
        <f t="shared" si="10"/>
        <v>20.131200999999997</v>
      </c>
    </row>
    <row r="280" spans="24:25" x14ac:dyDescent="0.25">
      <c r="X280" s="21">
        <f t="shared" si="11"/>
        <v>15618</v>
      </c>
      <c r="Y280" s="23">
        <f t="shared" si="10"/>
        <v>20.201937999999998</v>
      </c>
    </row>
    <row r="281" spans="24:25" x14ac:dyDescent="0.25">
      <c r="X281" s="21">
        <f t="shared" si="11"/>
        <v>15675</v>
      </c>
      <c r="Y281" s="23">
        <f t="shared" si="10"/>
        <v>20.272675</v>
      </c>
    </row>
    <row r="282" spans="24:25" x14ac:dyDescent="0.25">
      <c r="X282" s="21">
        <f t="shared" si="11"/>
        <v>15732</v>
      </c>
      <c r="Y282" s="23">
        <f t="shared" si="10"/>
        <v>20.343412000000001</v>
      </c>
    </row>
    <row r="283" spans="24:25" x14ac:dyDescent="0.25">
      <c r="X283" s="21">
        <f t="shared" si="11"/>
        <v>15789</v>
      </c>
      <c r="Y283" s="23">
        <f t="shared" si="10"/>
        <v>20.414148999999998</v>
      </c>
    </row>
    <row r="284" spans="24:25" x14ac:dyDescent="0.25">
      <c r="X284" s="21">
        <f t="shared" si="11"/>
        <v>15846</v>
      </c>
      <c r="Y284" s="23">
        <f t="shared" si="10"/>
        <v>20.484885999999999</v>
      </c>
    </row>
    <row r="285" spans="24:25" x14ac:dyDescent="0.25">
      <c r="X285" s="21">
        <f t="shared" si="11"/>
        <v>15903</v>
      </c>
      <c r="Y285" s="23">
        <f t="shared" si="10"/>
        <v>20.555623000000001</v>
      </c>
    </row>
    <row r="286" spans="24:25" x14ac:dyDescent="0.25">
      <c r="X286" s="21">
        <f t="shared" si="11"/>
        <v>15960</v>
      </c>
      <c r="Y286" s="23">
        <f t="shared" si="10"/>
        <v>20.626359999999998</v>
      </c>
    </row>
    <row r="287" spans="24:25" x14ac:dyDescent="0.25">
      <c r="X287" s="21">
        <f t="shared" si="11"/>
        <v>16017</v>
      </c>
      <c r="Y287" s="23">
        <f t="shared" si="10"/>
        <v>20.697096999999999</v>
      </c>
    </row>
    <row r="288" spans="24:25" x14ac:dyDescent="0.25">
      <c r="X288" s="21">
        <f t="shared" si="11"/>
        <v>16074</v>
      </c>
      <c r="Y288" s="23">
        <f t="shared" si="10"/>
        <v>20.767834000000001</v>
      </c>
    </row>
    <row r="289" spans="24:25" x14ac:dyDescent="0.25">
      <c r="X289" s="21">
        <f t="shared" si="11"/>
        <v>16131</v>
      </c>
      <c r="Y289" s="23">
        <f t="shared" si="10"/>
        <v>20.838570999999998</v>
      </c>
    </row>
    <row r="290" spans="24:25" x14ac:dyDescent="0.25">
      <c r="X290" s="21">
        <f t="shared" si="11"/>
        <v>16188</v>
      </c>
      <c r="Y290" s="23">
        <f t="shared" si="10"/>
        <v>20.909307999999999</v>
      </c>
    </row>
    <row r="291" spans="24:25" x14ac:dyDescent="0.25">
      <c r="X291" s="21">
        <f t="shared" si="11"/>
        <v>16245</v>
      </c>
      <c r="Y291" s="23">
        <f t="shared" si="10"/>
        <v>20.980045</v>
      </c>
    </row>
    <row r="292" spans="24:25" x14ac:dyDescent="0.25">
      <c r="X292" s="21">
        <f t="shared" si="11"/>
        <v>16302</v>
      </c>
      <c r="Y292" s="23">
        <f t="shared" si="10"/>
        <v>21.050781999999998</v>
      </c>
    </row>
    <row r="293" spans="24:25" x14ac:dyDescent="0.25">
      <c r="X293" s="21">
        <f t="shared" si="11"/>
        <v>16359</v>
      </c>
      <c r="Y293" s="23">
        <f t="shared" si="10"/>
        <v>21.121518999999999</v>
      </c>
    </row>
    <row r="294" spans="24:25" x14ac:dyDescent="0.25">
      <c r="X294" s="21">
        <f t="shared" si="11"/>
        <v>16416</v>
      </c>
      <c r="Y294" s="23">
        <f t="shared" si="10"/>
        <v>21.192256</v>
      </c>
    </row>
    <row r="295" spans="24:25" x14ac:dyDescent="0.25">
      <c r="X295" s="21">
        <f t="shared" si="11"/>
        <v>16473</v>
      </c>
      <c r="Y295" s="23">
        <f t="shared" si="10"/>
        <v>21.262992999999998</v>
      </c>
    </row>
    <row r="296" spans="24:25" x14ac:dyDescent="0.25">
      <c r="X296" s="21">
        <f t="shared" si="11"/>
        <v>16530</v>
      </c>
      <c r="Y296" s="23">
        <f t="shared" si="10"/>
        <v>21.333729999999999</v>
      </c>
    </row>
    <row r="297" spans="24:25" x14ac:dyDescent="0.25">
      <c r="X297" s="21">
        <f t="shared" si="11"/>
        <v>16587</v>
      </c>
      <c r="Y297" s="23">
        <f t="shared" si="10"/>
        <v>21.404467</v>
      </c>
    </row>
    <row r="298" spans="24:25" x14ac:dyDescent="0.25">
      <c r="X298" s="21">
        <f t="shared" si="11"/>
        <v>16644</v>
      </c>
      <c r="Y298" s="23">
        <f t="shared" si="10"/>
        <v>21.475203999999998</v>
      </c>
    </row>
    <row r="299" spans="24:25" x14ac:dyDescent="0.25">
      <c r="X299" s="21">
        <f t="shared" si="11"/>
        <v>16701</v>
      </c>
      <c r="Y299" s="23">
        <f t="shared" si="10"/>
        <v>21.545940999999999</v>
      </c>
    </row>
    <row r="300" spans="24:25" x14ac:dyDescent="0.25">
      <c r="X300" s="21">
        <f t="shared" si="11"/>
        <v>16758</v>
      </c>
      <c r="Y300" s="23">
        <f t="shared" si="10"/>
        <v>21.616678</v>
      </c>
    </row>
    <row r="301" spans="24:25" x14ac:dyDescent="0.25">
      <c r="X301" s="21">
        <f t="shared" si="11"/>
        <v>16815</v>
      </c>
      <c r="Y301" s="23">
        <f t="shared" si="10"/>
        <v>21.687414999999998</v>
      </c>
    </row>
    <row r="302" spans="24:25" x14ac:dyDescent="0.25">
      <c r="X302" s="21">
        <f t="shared" si="11"/>
        <v>16872</v>
      </c>
      <c r="Y302" s="23">
        <f t="shared" si="10"/>
        <v>21.758151999999999</v>
      </c>
    </row>
    <row r="303" spans="24:25" x14ac:dyDescent="0.25">
      <c r="X303" s="21">
        <f t="shared" si="11"/>
        <v>16929</v>
      </c>
      <c r="Y303" s="23">
        <f t="shared" si="10"/>
        <v>21.828889</v>
      </c>
    </row>
    <row r="304" spans="24:25" x14ac:dyDescent="0.25">
      <c r="X304" s="21">
        <f t="shared" si="11"/>
        <v>16986</v>
      </c>
      <c r="Y304" s="23">
        <f t="shared" si="10"/>
        <v>21.899625999999998</v>
      </c>
    </row>
    <row r="305" spans="24:25" x14ac:dyDescent="0.25">
      <c r="X305" s="21">
        <f t="shared" si="11"/>
        <v>17043</v>
      </c>
      <c r="Y305" s="23">
        <f t="shared" si="10"/>
        <v>21.970362999999999</v>
      </c>
    </row>
    <row r="306" spans="24:25" x14ac:dyDescent="0.25">
      <c r="X306" s="21">
        <f t="shared" si="11"/>
        <v>17100</v>
      </c>
      <c r="Y306" s="23">
        <f t="shared" si="10"/>
        <v>22.0411</v>
      </c>
    </row>
    <row r="307" spans="24:25" x14ac:dyDescent="0.25">
      <c r="X307" s="21">
        <f t="shared" si="11"/>
        <v>17157</v>
      </c>
      <c r="Y307" s="23">
        <f t="shared" si="10"/>
        <v>22.111836999999998</v>
      </c>
    </row>
    <row r="308" spans="24:25" x14ac:dyDescent="0.25">
      <c r="X308" s="21">
        <f t="shared" si="11"/>
        <v>17214</v>
      </c>
      <c r="Y308" s="23">
        <f t="shared" si="10"/>
        <v>22.182573999999999</v>
      </c>
    </row>
    <row r="309" spans="24:25" x14ac:dyDescent="0.25">
      <c r="X309" s="21">
        <f t="shared" si="11"/>
        <v>17271</v>
      </c>
      <c r="Y309" s="23">
        <f t="shared" si="10"/>
        <v>22.253311</v>
      </c>
    </row>
    <row r="310" spans="24:25" x14ac:dyDescent="0.25">
      <c r="X310" s="21">
        <f t="shared" si="11"/>
        <v>17328</v>
      </c>
      <c r="Y310" s="23">
        <f t="shared" si="10"/>
        <v>22.324047999999998</v>
      </c>
    </row>
    <row r="311" spans="24:25" x14ac:dyDescent="0.25">
      <c r="X311" s="21">
        <f t="shared" si="11"/>
        <v>17385</v>
      </c>
      <c r="Y311" s="23">
        <f t="shared" si="10"/>
        <v>22.394784999999999</v>
      </c>
    </row>
    <row r="312" spans="24:25" x14ac:dyDescent="0.25">
      <c r="X312" s="21">
        <f t="shared" si="11"/>
        <v>17442</v>
      </c>
      <c r="Y312" s="23">
        <f t="shared" si="10"/>
        <v>22.465522</v>
      </c>
    </row>
    <row r="313" spans="24:25" x14ac:dyDescent="0.25">
      <c r="X313" s="21">
        <f t="shared" si="11"/>
        <v>17499</v>
      </c>
      <c r="Y313" s="23">
        <f t="shared" si="10"/>
        <v>22.536258999999998</v>
      </c>
    </row>
    <row r="314" spans="24:25" x14ac:dyDescent="0.25">
      <c r="X314" s="21">
        <f t="shared" si="11"/>
        <v>17556</v>
      </c>
      <c r="Y314" s="23">
        <f t="shared" si="10"/>
        <v>22.606995999999999</v>
      </c>
    </row>
    <row r="315" spans="24:25" x14ac:dyDescent="0.25">
      <c r="X315" s="21">
        <f t="shared" si="11"/>
        <v>17613</v>
      </c>
      <c r="Y315" s="23">
        <f t="shared" si="10"/>
        <v>22.677733</v>
      </c>
    </row>
    <row r="316" spans="24:25" x14ac:dyDescent="0.25">
      <c r="X316" s="21">
        <f t="shared" si="11"/>
        <v>17670</v>
      </c>
      <c r="Y316" s="23">
        <f t="shared" si="10"/>
        <v>22.748469999999998</v>
      </c>
    </row>
    <row r="317" spans="24:25" x14ac:dyDescent="0.25">
      <c r="X317" s="21">
        <f t="shared" si="11"/>
        <v>17727</v>
      </c>
      <c r="Y317" s="23">
        <f t="shared" si="10"/>
        <v>22.819206999999999</v>
      </c>
    </row>
    <row r="318" spans="24:25" x14ac:dyDescent="0.25">
      <c r="X318" s="21">
        <f t="shared" si="11"/>
        <v>17784</v>
      </c>
      <c r="Y318" s="23">
        <f t="shared" si="10"/>
        <v>22.889944</v>
      </c>
    </row>
    <row r="319" spans="24:25" x14ac:dyDescent="0.25">
      <c r="X319" s="21">
        <f t="shared" si="11"/>
        <v>17841</v>
      </c>
      <c r="Y319" s="23">
        <f t="shared" si="10"/>
        <v>22.960680999999997</v>
      </c>
    </row>
    <row r="320" spans="24:25" x14ac:dyDescent="0.25">
      <c r="X320" s="21">
        <f t="shared" si="11"/>
        <v>17898</v>
      </c>
      <c r="Y320" s="23">
        <f t="shared" si="10"/>
        <v>23.031417999999999</v>
      </c>
    </row>
    <row r="321" spans="24:25" x14ac:dyDescent="0.25">
      <c r="X321" s="21">
        <f t="shared" si="11"/>
        <v>17955</v>
      </c>
      <c r="Y321" s="23">
        <f t="shared" si="10"/>
        <v>23.102155</v>
      </c>
    </row>
    <row r="322" spans="24:25" x14ac:dyDescent="0.25">
      <c r="X322" s="21">
        <f t="shared" si="11"/>
        <v>18012</v>
      </c>
      <c r="Y322" s="23">
        <f t="shared" si="10"/>
        <v>23.172891999999997</v>
      </c>
    </row>
    <row r="323" spans="24:25" x14ac:dyDescent="0.25">
      <c r="X323" s="21">
        <f t="shared" si="11"/>
        <v>18069</v>
      </c>
      <c r="Y323" s="23">
        <f t="shared" si="10"/>
        <v>23.243628999999999</v>
      </c>
    </row>
    <row r="324" spans="24:25" x14ac:dyDescent="0.25">
      <c r="X324" s="21">
        <f t="shared" si="11"/>
        <v>18126</v>
      </c>
      <c r="Y324" s="23">
        <f t="shared" si="10"/>
        <v>23.314366</v>
      </c>
    </row>
    <row r="325" spans="24:25" x14ac:dyDescent="0.25">
      <c r="X325" s="21">
        <f t="shared" si="11"/>
        <v>18183</v>
      </c>
      <c r="Y325" s="23">
        <f t="shared" si="10"/>
        <v>23.385102999999997</v>
      </c>
    </row>
    <row r="326" spans="24:25" x14ac:dyDescent="0.25">
      <c r="X326" s="21">
        <f t="shared" si="11"/>
        <v>18240</v>
      </c>
      <c r="Y326" s="23">
        <f t="shared" ref="Y326:Y389" si="12">IF($K$24&gt;0,IF(X326&lt;$K$21,$K$20*X326,IF(X326&lt;$K$24,($K$22*X326)+$K$23,($K$25*X326)+$K$26)),IF(X326&lt;$K$21,$K$20*X326,($K$22*X326)+$K$23))</f>
        <v>23.455839999999998</v>
      </c>
    </row>
    <row r="327" spans="24:25" x14ac:dyDescent="0.25">
      <c r="X327" s="21">
        <f t="shared" ref="X327:X390" si="13">X326+$AC$5</f>
        <v>18297</v>
      </c>
      <c r="Y327" s="23">
        <f t="shared" si="12"/>
        <v>23.526577</v>
      </c>
    </row>
    <row r="328" spans="24:25" x14ac:dyDescent="0.25">
      <c r="X328" s="21">
        <f t="shared" si="13"/>
        <v>18354</v>
      </c>
      <c r="Y328" s="23">
        <f t="shared" si="12"/>
        <v>23.597313999999997</v>
      </c>
    </row>
    <row r="329" spans="24:25" x14ac:dyDescent="0.25">
      <c r="X329" s="21">
        <f t="shared" si="13"/>
        <v>18411</v>
      </c>
      <c r="Y329" s="23">
        <f t="shared" si="12"/>
        <v>23.668050999999998</v>
      </c>
    </row>
    <row r="330" spans="24:25" x14ac:dyDescent="0.25">
      <c r="X330" s="21">
        <f t="shared" si="13"/>
        <v>18468</v>
      </c>
      <c r="Y330" s="23">
        <f t="shared" si="12"/>
        <v>23.738788</v>
      </c>
    </row>
    <row r="331" spans="24:25" x14ac:dyDescent="0.25">
      <c r="X331" s="21">
        <f t="shared" si="13"/>
        <v>18525</v>
      </c>
      <c r="Y331" s="23">
        <f t="shared" si="12"/>
        <v>23.809524999999997</v>
      </c>
    </row>
    <row r="332" spans="24:25" x14ac:dyDescent="0.25">
      <c r="X332" s="21">
        <f t="shared" si="13"/>
        <v>18582</v>
      </c>
      <c r="Y332" s="23">
        <f t="shared" si="12"/>
        <v>23.880261999999998</v>
      </c>
    </row>
    <row r="333" spans="24:25" x14ac:dyDescent="0.25">
      <c r="X333" s="21">
        <f t="shared" si="13"/>
        <v>18639</v>
      </c>
      <c r="Y333" s="23">
        <f t="shared" si="12"/>
        <v>23.950998999999999</v>
      </c>
    </row>
    <row r="334" spans="24:25" x14ac:dyDescent="0.25">
      <c r="X334" s="21">
        <f t="shared" si="13"/>
        <v>18696</v>
      </c>
      <c r="Y334" s="23">
        <f t="shared" si="12"/>
        <v>24.021735999999997</v>
      </c>
    </row>
    <row r="335" spans="24:25" x14ac:dyDescent="0.25">
      <c r="X335" s="21">
        <f t="shared" si="13"/>
        <v>18753</v>
      </c>
      <c r="Y335" s="23">
        <f t="shared" si="12"/>
        <v>24.092472999999998</v>
      </c>
    </row>
    <row r="336" spans="24:25" x14ac:dyDescent="0.25">
      <c r="X336" s="21">
        <f t="shared" si="13"/>
        <v>18810</v>
      </c>
      <c r="Y336" s="23">
        <f t="shared" si="12"/>
        <v>24.163209999999999</v>
      </c>
    </row>
    <row r="337" spans="24:25" x14ac:dyDescent="0.25">
      <c r="X337" s="21">
        <f t="shared" si="13"/>
        <v>18867</v>
      </c>
      <c r="Y337" s="23">
        <f t="shared" si="12"/>
        <v>24.233946999999997</v>
      </c>
    </row>
    <row r="338" spans="24:25" x14ac:dyDescent="0.25">
      <c r="X338" s="21">
        <f t="shared" si="13"/>
        <v>18924</v>
      </c>
      <c r="Y338" s="23">
        <f t="shared" si="12"/>
        <v>24.304683999999998</v>
      </c>
    </row>
    <row r="339" spans="24:25" x14ac:dyDescent="0.25">
      <c r="X339" s="21">
        <f t="shared" si="13"/>
        <v>18981</v>
      </c>
      <c r="Y339" s="23">
        <f t="shared" si="12"/>
        <v>24.375420999999999</v>
      </c>
    </row>
    <row r="340" spans="24:25" x14ac:dyDescent="0.25">
      <c r="X340" s="21">
        <f t="shared" si="13"/>
        <v>19038</v>
      </c>
      <c r="Y340" s="23">
        <f t="shared" si="12"/>
        <v>24.446157999999997</v>
      </c>
    </row>
    <row r="341" spans="24:25" x14ac:dyDescent="0.25">
      <c r="X341" s="21">
        <f t="shared" si="13"/>
        <v>19095</v>
      </c>
      <c r="Y341" s="23">
        <f t="shared" si="12"/>
        <v>24.516894999999998</v>
      </c>
    </row>
    <row r="342" spans="24:25" x14ac:dyDescent="0.25">
      <c r="X342" s="21">
        <f t="shared" si="13"/>
        <v>19152</v>
      </c>
      <c r="Y342" s="23">
        <f t="shared" si="12"/>
        <v>24.587631999999999</v>
      </c>
    </row>
    <row r="343" spans="24:25" x14ac:dyDescent="0.25">
      <c r="X343" s="21">
        <f t="shared" si="13"/>
        <v>19209</v>
      </c>
      <c r="Y343" s="23">
        <f t="shared" si="12"/>
        <v>24.658369</v>
      </c>
    </row>
    <row r="344" spans="24:25" x14ac:dyDescent="0.25">
      <c r="X344" s="21">
        <f t="shared" si="13"/>
        <v>19266</v>
      </c>
      <c r="Y344" s="23">
        <f t="shared" si="12"/>
        <v>24.729105999999998</v>
      </c>
    </row>
    <row r="345" spans="24:25" x14ac:dyDescent="0.25">
      <c r="X345" s="21">
        <f t="shared" si="13"/>
        <v>19323</v>
      </c>
      <c r="Y345" s="23">
        <f t="shared" si="12"/>
        <v>24.799842999999999</v>
      </c>
    </row>
    <row r="346" spans="24:25" x14ac:dyDescent="0.25">
      <c r="X346" s="21">
        <f t="shared" si="13"/>
        <v>19380</v>
      </c>
      <c r="Y346" s="23">
        <f t="shared" si="12"/>
        <v>24.87058</v>
      </c>
    </row>
    <row r="347" spans="24:25" x14ac:dyDescent="0.25">
      <c r="X347" s="21">
        <f t="shared" si="13"/>
        <v>19437</v>
      </c>
      <c r="Y347" s="23">
        <f t="shared" si="12"/>
        <v>24.941316999999998</v>
      </c>
    </row>
    <row r="348" spans="24:25" x14ac:dyDescent="0.25">
      <c r="X348" s="21">
        <f t="shared" si="13"/>
        <v>19494</v>
      </c>
      <c r="Y348" s="23">
        <f t="shared" si="12"/>
        <v>25.012053999999999</v>
      </c>
    </row>
    <row r="349" spans="24:25" x14ac:dyDescent="0.25">
      <c r="X349" s="21">
        <f t="shared" si="13"/>
        <v>19551</v>
      </c>
      <c r="Y349" s="23">
        <f t="shared" si="12"/>
        <v>25.082791</v>
      </c>
    </row>
    <row r="350" spans="24:25" x14ac:dyDescent="0.25">
      <c r="X350" s="21">
        <f t="shared" si="13"/>
        <v>19608</v>
      </c>
      <c r="Y350" s="23">
        <f t="shared" si="12"/>
        <v>25.153527999999998</v>
      </c>
    </row>
    <row r="351" spans="24:25" x14ac:dyDescent="0.25">
      <c r="X351" s="21">
        <f t="shared" si="13"/>
        <v>19665</v>
      </c>
      <c r="Y351" s="23">
        <f t="shared" si="12"/>
        <v>25.224264999999999</v>
      </c>
    </row>
    <row r="352" spans="24:25" x14ac:dyDescent="0.25">
      <c r="X352" s="21">
        <f t="shared" si="13"/>
        <v>19722</v>
      </c>
      <c r="Y352" s="23">
        <f t="shared" si="12"/>
        <v>25.295002</v>
      </c>
    </row>
    <row r="353" spans="24:25" x14ac:dyDescent="0.25">
      <c r="X353" s="21">
        <f t="shared" si="13"/>
        <v>19779</v>
      </c>
      <c r="Y353" s="23">
        <f t="shared" si="12"/>
        <v>25.365738999999998</v>
      </c>
    </row>
    <row r="354" spans="24:25" x14ac:dyDescent="0.25">
      <c r="X354" s="21">
        <f t="shared" si="13"/>
        <v>19836</v>
      </c>
      <c r="Y354" s="23">
        <f t="shared" si="12"/>
        <v>25.436475999999999</v>
      </c>
    </row>
    <row r="355" spans="24:25" x14ac:dyDescent="0.25">
      <c r="X355" s="21">
        <f t="shared" si="13"/>
        <v>19893</v>
      </c>
      <c r="Y355" s="23">
        <f t="shared" si="12"/>
        <v>25.507213</v>
      </c>
    </row>
    <row r="356" spans="24:25" x14ac:dyDescent="0.25">
      <c r="X356" s="21">
        <f t="shared" si="13"/>
        <v>19950</v>
      </c>
      <c r="Y356" s="23">
        <f t="shared" si="12"/>
        <v>25.577949999999998</v>
      </c>
    </row>
    <row r="357" spans="24:25" x14ac:dyDescent="0.25">
      <c r="X357" s="21">
        <f t="shared" si="13"/>
        <v>20007</v>
      </c>
      <c r="Y357" s="23">
        <f t="shared" si="12"/>
        <v>25.648686999999999</v>
      </c>
    </row>
    <row r="358" spans="24:25" x14ac:dyDescent="0.25">
      <c r="X358" s="21">
        <f t="shared" si="13"/>
        <v>20064</v>
      </c>
      <c r="Y358" s="23">
        <f t="shared" si="12"/>
        <v>25.719424</v>
      </c>
    </row>
    <row r="359" spans="24:25" x14ac:dyDescent="0.25">
      <c r="X359" s="21">
        <f t="shared" si="13"/>
        <v>20121</v>
      </c>
      <c r="Y359" s="23">
        <f t="shared" si="12"/>
        <v>25.790160999999998</v>
      </c>
    </row>
    <row r="360" spans="24:25" x14ac:dyDescent="0.25">
      <c r="X360" s="21">
        <f t="shared" si="13"/>
        <v>20178</v>
      </c>
      <c r="Y360" s="23">
        <f t="shared" si="12"/>
        <v>25.860897999999999</v>
      </c>
    </row>
    <row r="361" spans="24:25" x14ac:dyDescent="0.25">
      <c r="X361" s="21">
        <f t="shared" si="13"/>
        <v>20235</v>
      </c>
      <c r="Y361" s="23">
        <f t="shared" si="12"/>
        <v>25.931635</v>
      </c>
    </row>
    <row r="362" spans="24:25" x14ac:dyDescent="0.25">
      <c r="X362" s="21">
        <f t="shared" si="13"/>
        <v>20292</v>
      </c>
      <c r="Y362" s="23">
        <f t="shared" si="12"/>
        <v>26.002371999999998</v>
      </c>
    </row>
    <row r="363" spans="24:25" x14ac:dyDescent="0.25">
      <c r="X363" s="21">
        <f t="shared" si="13"/>
        <v>20349</v>
      </c>
      <c r="Y363" s="23">
        <f t="shared" si="12"/>
        <v>26.073108999999999</v>
      </c>
    </row>
    <row r="364" spans="24:25" x14ac:dyDescent="0.25">
      <c r="X364" s="21">
        <f t="shared" si="13"/>
        <v>20406</v>
      </c>
      <c r="Y364" s="23">
        <f t="shared" si="12"/>
        <v>26.143846</v>
      </c>
    </row>
    <row r="365" spans="24:25" x14ac:dyDescent="0.25">
      <c r="X365" s="21">
        <f t="shared" si="13"/>
        <v>20463</v>
      </c>
      <c r="Y365" s="23">
        <f t="shared" si="12"/>
        <v>26.214582999999998</v>
      </c>
    </row>
    <row r="366" spans="24:25" x14ac:dyDescent="0.25">
      <c r="X366" s="21">
        <f t="shared" si="13"/>
        <v>20520</v>
      </c>
      <c r="Y366" s="23">
        <f t="shared" si="12"/>
        <v>26.285319999999999</v>
      </c>
    </row>
    <row r="367" spans="24:25" x14ac:dyDescent="0.25">
      <c r="X367" s="21">
        <f t="shared" si="13"/>
        <v>20577</v>
      </c>
      <c r="Y367" s="23">
        <f t="shared" si="12"/>
        <v>26.356057</v>
      </c>
    </row>
    <row r="368" spans="24:25" x14ac:dyDescent="0.25">
      <c r="X368" s="21">
        <f t="shared" si="13"/>
        <v>20634</v>
      </c>
      <c r="Y368" s="23">
        <f t="shared" si="12"/>
        <v>26.426793999999997</v>
      </c>
    </row>
    <row r="369" spans="24:25" x14ac:dyDescent="0.25">
      <c r="X369" s="21">
        <f t="shared" si="13"/>
        <v>20691</v>
      </c>
      <c r="Y369" s="23">
        <f t="shared" si="12"/>
        <v>26.497530999999999</v>
      </c>
    </row>
    <row r="370" spans="24:25" x14ac:dyDescent="0.25">
      <c r="X370" s="21">
        <f t="shared" si="13"/>
        <v>20748</v>
      </c>
      <c r="Y370" s="23">
        <f t="shared" si="12"/>
        <v>26.568268</v>
      </c>
    </row>
    <row r="371" spans="24:25" x14ac:dyDescent="0.25">
      <c r="X371" s="21">
        <f t="shared" si="13"/>
        <v>20805</v>
      </c>
      <c r="Y371" s="23">
        <f t="shared" si="12"/>
        <v>26.639004999999997</v>
      </c>
    </row>
    <row r="372" spans="24:25" x14ac:dyDescent="0.25">
      <c r="X372" s="21">
        <f t="shared" si="13"/>
        <v>20862</v>
      </c>
      <c r="Y372" s="23">
        <f t="shared" si="12"/>
        <v>26.709741999999999</v>
      </c>
    </row>
    <row r="373" spans="24:25" x14ac:dyDescent="0.25">
      <c r="X373" s="21">
        <f t="shared" si="13"/>
        <v>20919</v>
      </c>
      <c r="Y373" s="23">
        <f t="shared" si="12"/>
        <v>26.780479</v>
      </c>
    </row>
    <row r="374" spans="24:25" x14ac:dyDescent="0.25">
      <c r="X374" s="21">
        <f t="shared" si="13"/>
        <v>20976</v>
      </c>
      <c r="Y374" s="23">
        <f t="shared" si="12"/>
        <v>26.851215999999997</v>
      </c>
    </row>
    <row r="375" spans="24:25" x14ac:dyDescent="0.25">
      <c r="X375" s="21">
        <f t="shared" si="13"/>
        <v>21033</v>
      </c>
      <c r="Y375" s="23">
        <f t="shared" si="12"/>
        <v>26.921952999999998</v>
      </c>
    </row>
    <row r="376" spans="24:25" x14ac:dyDescent="0.25">
      <c r="X376" s="21">
        <f t="shared" si="13"/>
        <v>21090</v>
      </c>
      <c r="Y376" s="23">
        <f t="shared" si="12"/>
        <v>26.99269</v>
      </c>
    </row>
    <row r="377" spans="24:25" x14ac:dyDescent="0.25">
      <c r="X377" s="21">
        <f t="shared" si="13"/>
        <v>21147</v>
      </c>
      <c r="Y377" s="23">
        <f t="shared" si="12"/>
        <v>27.063426999999997</v>
      </c>
    </row>
    <row r="378" spans="24:25" x14ac:dyDescent="0.25">
      <c r="X378" s="21">
        <f t="shared" si="13"/>
        <v>21204</v>
      </c>
      <c r="Y378" s="23">
        <f t="shared" si="12"/>
        <v>27.134163999999998</v>
      </c>
    </row>
    <row r="379" spans="24:25" x14ac:dyDescent="0.25">
      <c r="X379" s="21">
        <f t="shared" si="13"/>
        <v>21261</v>
      </c>
      <c r="Y379" s="23">
        <f t="shared" si="12"/>
        <v>27.204901</v>
      </c>
    </row>
    <row r="380" spans="24:25" x14ac:dyDescent="0.25">
      <c r="X380" s="21">
        <f t="shared" si="13"/>
        <v>21318</v>
      </c>
      <c r="Y380" s="23">
        <f t="shared" si="12"/>
        <v>27.275637999999997</v>
      </c>
    </row>
    <row r="381" spans="24:25" x14ac:dyDescent="0.25">
      <c r="X381" s="21">
        <f t="shared" si="13"/>
        <v>21375</v>
      </c>
      <c r="Y381" s="23">
        <f t="shared" si="12"/>
        <v>27.346374999999998</v>
      </c>
    </row>
    <row r="382" spans="24:25" x14ac:dyDescent="0.25">
      <c r="X382" s="21">
        <f t="shared" si="13"/>
        <v>21432</v>
      </c>
      <c r="Y382" s="23">
        <f t="shared" si="12"/>
        <v>27.417111999999999</v>
      </c>
    </row>
    <row r="383" spans="24:25" x14ac:dyDescent="0.25">
      <c r="X383" s="21">
        <f t="shared" si="13"/>
        <v>21489</v>
      </c>
      <c r="Y383" s="23">
        <f t="shared" si="12"/>
        <v>27.487848999999997</v>
      </c>
    </row>
    <row r="384" spans="24:25" x14ac:dyDescent="0.25">
      <c r="X384" s="21">
        <f t="shared" si="13"/>
        <v>21546</v>
      </c>
      <c r="Y384" s="23">
        <f t="shared" si="12"/>
        <v>27.558585999999998</v>
      </c>
    </row>
    <row r="385" spans="24:25" x14ac:dyDescent="0.25">
      <c r="X385" s="21">
        <f t="shared" si="13"/>
        <v>21603</v>
      </c>
      <c r="Y385" s="23">
        <f t="shared" si="12"/>
        <v>27.629322999999999</v>
      </c>
    </row>
    <row r="386" spans="24:25" x14ac:dyDescent="0.25">
      <c r="X386" s="21">
        <f t="shared" si="13"/>
        <v>21660</v>
      </c>
      <c r="Y386" s="23">
        <f t="shared" si="12"/>
        <v>27.700059999999997</v>
      </c>
    </row>
    <row r="387" spans="24:25" x14ac:dyDescent="0.25">
      <c r="X387" s="21">
        <f t="shared" si="13"/>
        <v>21717</v>
      </c>
      <c r="Y387" s="23">
        <f t="shared" si="12"/>
        <v>27.770796999999998</v>
      </c>
    </row>
    <row r="388" spans="24:25" x14ac:dyDescent="0.25">
      <c r="X388" s="21">
        <f t="shared" si="13"/>
        <v>21774</v>
      </c>
      <c r="Y388" s="23">
        <f t="shared" si="12"/>
        <v>27.841533999999999</v>
      </c>
    </row>
    <row r="389" spans="24:25" x14ac:dyDescent="0.25">
      <c r="X389" s="21">
        <f t="shared" si="13"/>
        <v>21831</v>
      </c>
      <c r="Y389" s="23">
        <f t="shared" si="12"/>
        <v>27.912270999999997</v>
      </c>
    </row>
    <row r="390" spans="24:25" x14ac:dyDescent="0.25">
      <c r="X390" s="21">
        <f t="shared" si="13"/>
        <v>21888</v>
      </c>
      <c r="Y390" s="23">
        <f t="shared" ref="Y390:Y453" si="14">IF($K$24&gt;0,IF(X390&lt;$K$21,$K$20*X390,IF(X390&lt;$K$24,($K$22*X390)+$K$23,($K$25*X390)+$K$26)),IF(X390&lt;$K$21,$K$20*X390,($K$22*X390)+$K$23))</f>
        <v>27.983007999999998</v>
      </c>
    </row>
    <row r="391" spans="24:25" x14ac:dyDescent="0.25">
      <c r="X391" s="21">
        <f t="shared" ref="X391:X454" si="15">X390+$AC$5</f>
        <v>21945</v>
      </c>
      <c r="Y391" s="23">
        <f t="shared" si="14"/>
        <v>28.053744999999999</v>
      </c>
    </row>
    <row r="392" spans="24:25" x14ac:dyDescent="0.25">
      <c r="X392" s="21">
        <f t="shared" si="15"/>
        <v>22002</v>
      </c>
      <c r="Y392" s="23">
        <f t="shared" si="14"/>
        <v>28.124481999999997</v>
      </c>
    </row>
    <row r="393" spans="24:25" x14ac:dyDescent="0.25">
      <c r="X393" s="21">
        <f t="shared" si="15"/>
        <v>22059</v>
      </c>
      <c r="Y393" s="23">
        <f t="shared" si="14"/>
        <v>28.195218999999998</v>
      </c>
    </row>
    <row r="394" spans="24:25" x14ac:dyDescent="0.25">
      <c r="X394" s="21">
        <f t="shared" si="15"/>
        <v>22116</v>
      </c>
      <c r="Y394" s="23">
        <f t="shared" si="14"/>
        <v>28.265955999999999</v>
      </c>
    </row>
    <row r="395" spans="24:25" x14ac:dyDescent="0.25">
      <c r="X395" s="21">
        <f t="shared" si="15"/>
        <v>22173</v>
      </c>
      <c r="Y395" s="23">
        <f t="shared" si="14"/>
        <v>28.336692999999997</v>
      </c>
    </row>
    <row r="396" spans="24:25" x14ac:dyDescent="0.25">
      <c r="X396" s="21">
        <f t="shared" si="15"/>
        <v>22230</v>
      </c>
      <c r="Y396" s="23">
        <f t="shared" si="14"/>
        <v>28.407429999999998</v>
      </c>
    </row>
    <row r="397" spans="24:25" x14ac:dyDescent="0.25">
      <c r="X397" s="21">
        <f t="shared" si="15"/>
        <v>22287</v>
      </c>
      <c r="Y397" s="23">
        <f t="shared" si="14"/>
        <v>28.478166999999999</v>
      </c>
    </row>
    <row r="398" spans="24:25" x14ac:dyDescent="0.25">
      <c r="X398" s="21">
        <f t="shared" si="15"/>
        <v>22344</v>
      </c>
      <c r="Y398" s="23">
        <f t="shared" si="14"/>
        <v>28.548903999999997</v>
      </c>
    </row>
    <row r="399" spans="24:25" x14ac:dyDescent="0.25">
      <c r="X399" s="21">
        <f t="shared" si="15"/>
        <v>22401</v>
      </c>
      <c r="Y399" s="23">
        <f t="shared" si="14"/>
        <v>28.619640999999998</v>
      </c>
    </row>
    <row r="400" spans="24:25" x14ac:dyDescent="0.25">
      <c r="X400" s="21">
        <f t="shared" si="15"/>
        <v>22458</v>
      </c>
      <c r="Y400" s="23">
        <f t="shared" si="14"/>
        <v>28.690377999999999</v>
      </c>
    </row>
    <row r="401" spans="24:25" x14ac:dyDescent="0.25">
      <c r="X401" s="21">
        <f t="shared" si="15"/>
        <v>22515</v>
      </c>
      <c r="Y401" s="23">
        <f t="shared" si="14"/>
        <v>28.761114999999997</v>
      </c>
    </row>
    <row r="402" spans="24:25" x14ac:dyDescent="0.25">
      <c r="X402" s="21">
        <f t="shared" si="15"/>
        <v>22572</v>
      </c>
      <c r="Y402" s="23">
        <f t="shared" si="14"/>
        <v>28.831851999999998</v>
      </c>
    </row>
    <row r="403" spans="24:25" x14ac:dyDescent="0.25">
      <c r="X403" s="21">
        <f t="shared" si="15"/>
        <v>22629</v>
      </c>
      <c r="Y403" s="23">
        <f t="shared" si="14"/>
        <v>28.902588999999999</v>
      </c>
    </row>
    <row r="404" spans="24:25" x14ac:dyDescent="0.25">
      <c r="X404" s="21">
        <f t="shared" si="15"/>
        <v>22686</v>
      </c>
      <c r="Y404" s="23">
        <f t="shared" si="14"/>
        <v>28.973326</v>
      </c>
    </row>
    <row r="405" spans="24:25" x14ac:dyDescent="0.25">
      <c r="X405" s="21">
        <f t="shared" si="15"/>
        <v>22743</v>
      </c>
      <c r="Y405" s="23">
        <f t="shared" si="14"/>
        <v>29.044062999999998</v>
      </c>
    </row>
    <row r="406" spans="24:25" x14ac:dyDescent="0.25">
      <c r="X406" s="21">
        <f t="shared" si="15"/>
        <v>22800</v>
      </c>
      <c r="Y406" s="23">
        <f t="shared" si="14"/>
        <v>29.114799999999999</v>
      </c>
    </row>
    <row r="407" spans="24:25" x14ac:dyDescent="0.25">
      <c r="X407" s="21">
        <f t="shared" si="15"/>
        <v>22857</v>
      </c>
      <c r="Y407" s="23">
        <f t="shared" si="14"/>
        <v>29.185537</v>
      </c>
    </row>
    <row r="408" spans="24:25" x14ac:dyDescent="0.25">
      <c r="X408" s="21">
        <f t="shared" si="15"/>
        <v>22914</v>
      </c>
      <c r="Y408" s="23">
        <f t="shared" si="14"/>
        <v>29.256273999999998</v>
      </c>
    </row>
    <row r="409" spans="24:25" x14ac:dyDescent="0.25">
      <c r="X409" s="21">
        <f t="shared" si="15"/>
        <v>22971</v>
      </c>
      <c r="Y409" s="23">
        <f t="shared" si="14"/>
        <v>29.327010999999999</v>
      </c>
    </row>
    <row r="410" spans="24:25" x14ac:dyDescent="0.25">
      <c r="X410" s="21">
        <f t="shared" si="15"/>
        <v>23028</v>
      </c>
      <c r="Y410" s="23">
        <f t="shared" si="14"/>
        <v>29.397748</v>
      </c>
    </row>
    <row r="411" spans="24:25" x14ac:dyDescent="0.25">
      <c r="X411" s="21">
        <f t="shared" si="15"/>
        <v>23085</v>
      </c>
      <c r="Y411" s="23">
        <f t="shared" si="14"/>
        <v>29.468484999999998</v>
      </c>
    </row>
    <row r="412" spans="24:25" x14ac:dyDescent="0.25">
      <c r="X412" s="21">
        <f t="shared" si="15"/>
        <v>23142</v>
      </c>
      <c r="Y412" s="23">
        <f t="shared" si="14"/>
        <v>29.539221999999999</v>
      </c>
    </row>
    <row r="413" spans="24:25" x14ac:dyDescent="0.25">
      <c r="X413" s="21">
        <f t="shared" si="15"/>
        <v>23199</v>
      </c>
      <c r="Y413" s="23">
        <f t="shared" si="14"/>
        <v>29.609959</v>
      </c>
    </row>
    <row r="414" spans="24:25" x14ac:dyDescent="0.25">
      <c r="X414" s="21">
        <f t="shared" si="15"/>
        <v>23256</v>
      </c>
      <c r="Y414" s="23">
        <f t="shared" si="14"/>
        <v>29.680695999999998</v>
      </c>
    </row>
    <row r="415" spans="24:25" x14ac:dyDescent="0.25">
      <c r="X415" s="21">
        <f t="shared" si="15"/>
        <v>23313</v>
      </c>
      <c r="Y415" s="23">
        <f t="shared" si="14"/>
        <v>29.751432999999999</v>
      </c>
    </row>
    <row r="416" spans="24:25" x14ac:dyDescent="0.25">
      <c r="X416" s="21">
        <f t="shared" si="15"/>
        <v>23370</v>
      </c>
      <c r="Y416" s="23">
        <f t="shared" si="14"/>
        <v>29.82217</v>
      </c>
    </row>
    <row r="417" spans="24:25" x14ac:dyDescent="0.25">
      <c r="X417" s="21">
        <f t="shared" si="15"/>
        <v>23427</v>
      </c>
      <c r="Y417" s="23">
        <f t="shared" si="14"/>
        <v>29.892906999999997</v>
      </c>
    </row>
    <row r="418" spans="24:25" x14ac:dyDescent="0.25">
      <c r="X418" s="21">
        <f t="shared" si="15"/>
        <v>23484</v>
      </c>
      <c r="Y418" s="23">
        <f t="shared" si="14"/>
        <v>29.963643999999999</v>
      </c>
    </row>
    <row r="419" spans="24:25" x14ac:dyDescent="0.25">
      <c r="X419" s="21">
        <f t="shared" si="15"/>
        <v>23541</v>
      </c>
      <c r="Y419" s="23">
        <f t="shared" si="14"/>
        <v>30.034381</v>
      </c>
    </row>
    <row r="420" spans="24:25" x14ac:dyDescent="0.25">
      <c r="X420" s="21">
        <f t="shared" si="15"/>
        <v>23598</v>
      </c>
      <c r="Y420" s="23">
        <f t="shared" si="14"/>
        <v>30.105117999999997</v>
      </c>
    </row>
    <row r="421" spans="24:25" x14ac:dyDescent="0.25">
      <c r="X421" s="21">
        <f t="shared" si="15"/>
        <v>23655</v>
      </c>
      <c r="Y421" s="23">
        <f t="shared" si="14"/>
        <v>30.175854999999999</v>
      </c>
    </row>
    <row r="422" spans="24:25" x14ac:dyDescent="0.25">
      <c r="X422" s="21">
        <f t="shared" si="15"/>
        <v>23712</v>
      </c>
      <c r="Y422" s="23">
        <f t="shared" si="14"/>
        <v>30.246592</v>
      </c>
    </row>
    <row r="423" spans="24:25" x14ac:dyDescent="0.25">
      <c r="X423" s="21">
        <f t="shared" si="15"/>
        <v>23769</v>
      </c>
      <c r="Y423" s="23">
        <f t="shared" si="14"/>
        <v>30.317328999999997</v>
      </c>
    </row>
    <row r="424" spans="24:25" x14ac:dyDescent="0.25">
      <c r="X424" s="21">
        <f t="shared" si="15"/>
        <v>23826</v>
      </c>
      <c r="Y424" s="23">
        <f t="shared" si="14"/>
        <v>30.388065999999998</v>
      </c>
    </row>
    <row r="425" spans="24:25" x14ac:dyDescent="0.25">
      <c r="X425" s="21">
        <f t="shared" si="15"/>
        <v>23883</v>
      </c>
      <c r="Y425" s="23">
        <f t="shared" si="14"/>
        <v>30.458803</v>
      </c>
    </row>
    <row r="426" spans="24:25" x14ac:dyDescent="0.25">
      <c r="X426" s="21">
        <f t="shared" si="15"/>
        <v>23940</v>
      </c>
      <c r="Y426" s="23">
        <f t="shared" si="14"/>
        <v>30.529539999999997</v>
      </c>
    </row>
    <row r="427" spans="24:25" x14ac:dyDescent="0.25">
      <c r="X427" s="21">
        <f t="shared" si="15"/>
        <v>23997</v>
      </c>
      <c r="Y427" s="23">
        <f t="shared" si="14"/>
        <v>30.600276999999998</v>
      </c>
    </row>
    <row r="428" spans="24:25" x14ac:dyDescent="0.25">
      <c r="X428" s="21">
        <f t="shared" si="15"/>
        <v>24054</v>
      </c>
      <c r="Y428" s="23">
        <f t="shared" si="14"/>
        <v>30.671014</v>
      </c>
    </row>
    <row r="429" spans="24:25" x14ac:dyDescent="0.25">
      <c r="X429" s="21">
        <f t="shared" si="15"/>
        <v>24111</v>
      </c>
      <c r="Y429" s="23">
        <f t="shared" si="14"/>
        <v>30.741750999999997</v>
      </c>
    </row>
    <row r="430" spans="24:25" x14ac:dyDescent="0.25">
      <c r="X430" s="21">
        <f t="shared" si="15"/>
        <v>24168</v>
      </c>
      <c r="Y430" s="23">
        <f t="shared" si="14"/>
        <v>30.812487999999998</v>
      </c>
    </row>
    <row r="431" spans="24:25" x14ac:dyDescent="0.25">
      <c r="X431" s="21">
        <f t="shared" si="15"/>
        <v>24225</v>
      </c>
      <c r="Y431" s="23">
        <f t="shared" si="14"/>
        <v>30.883224999999999</v>
      </c>
    </row>
    <row r="432" spans="24:25" x14ac:dyDescent="0.25">
      <c r="X432" s="21">
        <f t="shared" si="15"/>
        <v>24282</v>
      </c>
      <c r="Y432" s="23">
        <f t="shared" si="14"/>
        <v>30.953961999999997</v>
      </c>
    </row>
    <row r="433" spans="24:25" x14ac:dyDescent="0.25">
      <c r="X433" s="21">
        <f t="shared" si="15"/>
        <v>24339</v>
      </c>
      <c r="Y433" s="23">
        <f t="shared" si="14"/>
        <v>31.024698999999998</v>
      </c>
    </row>
    <row r="434" spans="24:25" x14ac:dyDescent="0.25">
      <c r="X434" s="21">
        <f t="shared" si="15"/>
        <v>24396</v>
      </c>
      <c r="Y434" s="23">
        <f t="shared" si="14"/>
        <v>31.095435999999999</v>
      </c>
    </row>
    <row r="435" spans="24:25" x14ac:dyDescent="0.25">
      <c r="X435" s="21">
        <f t="shared" si="15"/>
        <v>24453</v>
      </c>
      <c r="Y435" s="23">
        <f t="shared" si="14"/>
        <v>31.166172999999997</v>
      </c>
    </row>
    <row r="436" spans="24:25" x14ac:dyDescent="0.25">
      <c r="X436" s="21">
        <f t="shared" si="15"/>
        <v>24510</v>
      </c>
      <c r="Y436" s="23">
        <f t="shared" si="14"/>
        <v>31.236909999999998</v>
      </c>
    </row>
    <row r="437" spans="24:25" x14ac:dyDescent="0.25">
      <c r="X437" s="21">
        <f t="shared" si="15"/>
        <v>24567</v>
      </c>
      <c r="Y437" s="23">
        <f t="shared" si="14"/>
        <v>31.307646999999999</v>
      </c>
    </row>
    <row r="438" spans="24:25" x14ac:dyDescent="0.25">
      <c r="X438" s="21">
        <f t="shared" si="15"/>
        <v>24624</v>
      </c>
      <c r="Y438" s="23">
        <f t="shared" si="14"/>
        <v>31.378383999999997</v>
      </c>
    </row>
    <row r="439" spans="24:25" x14ac:dyDescent="0.25">
      <c r="X439" s="21">
        <f t="shared" si="15"/>
        <v>24681</v>
      </c>
      <c r="Y439" s="23">
        <f t="shared" si="14"/>
        <v>31.449120999999998</v>
      </c>
    </row>
    <row r="440" spans="24:25" x14ac:dyDescent="0.25">
      <c r="X440" s="21">
        <f t="shared" si="15"/>
        <v>24738</v>
      </c>
      <c r="Y440" s="23">
        <f t="shared" si="14"/>
        <v>31.519857999999999</v>
      </c>
    </row>
    <row r="441" spans="24:25" x14ac:dyDescent="0.25">
      <c r="X441" s="21">
        <f t="shared" si="15"/>
        <v>24795</v>
      </c>
      <c r="Y441" s="23">
        <f t="shared" si="14"/>
        <v>31.590594999999997</v>
      </c>
    </row>
    <row r="442" spans="24:25" x14ac:dyDescent="0.25">
      <c r="X442" s="21">
        <f t="shared" si="15"/>
        <v>24852</v>
      </c>
      <c r="Y442" s="23">
        <f t="shared" si="14"/>
        <v>31.661331999999998</v>
      </c>
    </row>
    <row r="443" spans="24:25" x14ac:dyDescent="0.25">
      <c r="X443" s="21">
        <f t="shared" si="15"/>
        <v>24909</v>
      </c>
      <c r="Y443" s="23">
        <f t="shared" si="14"/>
        <v>31.732068999999999</v>
      </c>
    </row>
    <row r="444" spans="24:25" x14ac:dyDescent="0.25">
      <c r="X444" s="21">
        <f t="shared" si="15"/>
        <v>24966</v>
      </c>
      <c r="Y444" s="23">
        <f t="shared" si="14"/>
        <v>31.802805999999997</v>
      </c>
    </row>
    <row r="445" spans="24:25" x14ac:dyDescent="0.25">
      <c r="X445" s="21">
        <f t="shared" si="15"/>
        <v>25023</v>
      </c>
      <c r="Y445" s="23">
        <f t="shared" si="14"/>
        <v>31.873542999999998</v>
      </c>
    </row>
    <row r="446" spans="24:25" x14ac:dyDescent="0.25">
      <c r="X446" s="21">
        <f t="shared" si="15"/>
        <v>25080</v>
      </c>
      <c r="Y446" s="23">
        <f t="shared" si="14"/>
        <v>31.944279999999999</v>
      </c>
    </row>
    <row r="447" spans="24:25" x14ac:dyDescent="0.25">
      <c r="X447" s="21">
        <f t="shared" si="15"/>
        <v>25137</v>
      </c>
      <c r="Y447" s="23">
        <f t="shared" si="14"/>
        <v>32.015016999999993</v>
      </c>
    </row>
    <row r="448" spans="24:25" x14ac:dyDescent="0.25">
      <c r="X448" s="21">
        <f t="shared" si="15"/>
        <v>25194</v>
      </c>
      <c r="Y448" s="23">
        <f t="shared" si="14"/>
        <v>32.085753999999994</v>
      </c>
    </row>
    <row r="449" spans="24:25" x14ac:dyDescent="0.25">
      <c r="X449" s="21">
        <f t="shared" si="15"/>
        <v>25251</v>
      </c>
      <c r="Y449" s="23">
        <f t="shared" si="14"/>
        <v>32.156490999999995</v>
      </c>
    </row>
    <row r="450" spans="24:25" x14ac:dyDescent="0.25">
      <c r="X450" s="21">
        <f t="shared" si="15"/>
        <v>25308</v>
      </c>
      <c r="Y450" s="23">
        <f t="shared" si="14"/>
        <v>32.227227999999997</v>
      </c>
    </row>
    <row r="451" spans="24:25" x14ac:dyDescent="0.25">
      <c r="X451" s="21">
        <f t="shared" si="15"/>
        <v>25365</v>
      </c>
      <c r="Y451" s="23">
        <f t="shared" si="14"/>
        <v>32.297964999999998</v>
      </c>
    </row>
    <row r="452" spans="24:25" x14ac:dyDescent="0.25">
      <c r="X452" s="21">
        <f t="shared" si="15"/>
        <v>25422</v>
      </c>
      <c r="Y452" s="23">
        <f t="shared" si="14"/>
        <v>32.368701999999999</v>
      </c>
    </row>
    <row r="453" spans="24:25" x14ac:dyDescent="0.25">
      <c r="X453" s="21">
        <f t="shared" si="15"/>
        <v>25479</v>
      </c>
      <c r="Y453" s="23">
        <f t="shared" si="14"/>
        <v>32.439438999999993</v>
      </c>
    </row>
    <row r="454" spans="24:25" x14ac:dyDescent="0.25">
      <c r="X454" s="21">
        <f t="shared" si="15"/>
        <v>25536</v>
      </c>
      <c r="Y454" s="23">
        <f t="shared" ref="Y454:Y506" si="16">IF($K$24&gt;0,IF(X454&lt;$K$21,$K$20*X454,IF(X454&lt;$K$24,($K$22*X454)+$K$23,($K$25*X454)+$K$26)),IF(X454&lt;$K$21,$K$20*X454,($K$22*X454)+$K$23))</f>
        <v>32.510175999999994</v>
      </c>
    </row>
    <row r="455" spans="24:25" x14ac:dyDescent="0.25">
      <c r="X455" s="21">
        <f t="shared" ref="X455:X506" si="17">X454+$AC$5</f>
        <v>25593</v>
      </c>
      <c r="Y455" s="23">
        <f t="shared" si="16"/>
        <v>32.580912999999995</v>
      </c>
    </row>
    <row r="456" spans="24:25" x14ac:dyDescent="0.25">
      <c r="X456" s="21">
        <f t="shared" si="17"/>
        <v>25650</v>
      </c>
      <c r="Y456" s="23">
        <f t="shared" si="16"/>
        <v>32.651649999999997</v>
      </c>
    </row>
    <row r="457" spans="24:25" x14ac:dyDescent="0.25">
      <c r="X457" s="21">
        <f t="shared" si="17"/>
        <v>25707</v>
      </c>
      <c r="Y457" s="23">
        <f t="shared" si="16"/>
        <v>32.722386999999998</v>
      </c>
    </row>
    <row r="458" spans="24:25" x14ac:dyDescent="0.25">
      <c r="X458" s="21">
        <f t="shared" si="17"/>
        <v>25764</v>
      </c>
      <c r="Y458" s="23">
        <f t="shared" si="16"/>
        <v>32.793123999999999</v>
      </c>
    </row>
    <row r="459" spans="24:25" x14ac:dyDescent="0.25">
      <c r="X459" s="21">
        <f t="shared" si="17"/>
        <v>25821</v>
      </c>
      <c r="Y459" s="23">
        <f t="shared" si="16"/>
        <v>32.863861</v>
      </c>
    </row>
    <row r="460" spans="24:25" x14ac:dyDescent="0.25">
      <c r="X460" s="21">
        <f t="shared" si="17"/>
        <v>25878</v>
      </c>
      <c r="Y460" s="23">
        <f t="shared" si="16"/>
        <v>32.934598000000001</v>
      </c>
    </row>
    <row r="461" spans="24:25" x14ac:dyDescent="0.25">
      <c r="X461" s="21">
        <f t="shared" si="17"/>
        <v>25935</v>
      </c>
      <c r="Y461" s="23">
        <f t="shared" si="16"/>
        <v>33.005334999999995</v>
      </c>
    </row>
    <row r="462" spans="24:25" x14ac:dyDescent="0.25">
      <c r="X462" s="21">
        <f t="shared" si="17"/>
        <v>25992</v>
      </c>
      <c r="Y462" s="23">
        <f t="shared" si="16"/>
        <v>33.076071999999996</v>
      </c>
    </row>
    <row r="463" spans="24:25" x14ac:dyDescent="0.25">
      <c r="X463" s="21">
        <f t="shared" si="17"/>
        <v>26049</v>
      </c>
      <c r="Y463" s="23">
        <f t="shared" si="16"/>
        <v>33.146808999999998</v>
      </c>
    </row>
    <row r="464" spans="24:25" x14ac:dyDescent="0.25">
      <c r="X464" s="21">
        <f t="shared" si="17"/>
        <v>26106</v>
      </c>
      <c r="Y464" s="23">
        <f t="shared" si="16"/>
        <v>33.217545999999999</v>
      </c>
    </row>
    <row r="465" spans="24:25" x14ac:dyDescent="0.25">
      <c r="X465" s="21">
        <f t="shared" si="17"/>
        <v>26163</v>
      </c>
      <c r="Y465" s="23">
        <f t="shared" si="16"/>
        <v>33.288283</v>
      </c>
    </row>
    <row r="466" spans="24:25" x14ac:dyDescent="0.25">
      <c r="X466" s="21">
        <f t="shared" si="17"/>
        <v>26220</v>
      </c>
      <c r="Y466" s="23">
        <f t="shared" si="16"/>
        <v>33.359020000000001</v>
      </c>
    </row>
    <row r="467" spans="24:25" x14ac:dyDescent="0.25">
      <c r="X467" s="21">
        <f t="shared" si="17"/>
        <v>26277</v>
      </c>
      <c r="Y467" s="23">
        <f t="shared" si="16"/>
        <v>33.429756999999995</v>
      </c>
    </row>
    <row r="468" spans="24:25" x14ac:dyDescent="0.25">
      <c r="X468" s="21">
        <f t="shared" si="17"/>
        <v>26334</v>
      </c>
      <c r="Y468" s="23">
        <f t="shared" si="16"/>
        <v>33.500493999999996</v>
      </c>
    </row>
    <row r="469" spans="24:25" x14ac:dyDescent="0.25">
      <c r="X469" s="21">
        <f t="shared" si="17"/>
        <v>26391</v>
      </c>
      <c r="Y469" s="23">
        <f t="shared" si="16"/>
        <v>33.571230999999997</v>
      </c>
    </row>
    <row r="470" spans="24:25" x14ac:dyDescent="0.25">
      <c r="X470" s="21">
        <f t="shared" si="17"/>
        <v>26448</v>
      </c>
      <c r="Y470" s="23">
        <f t="shared" si="16"/>
        <v>33.641967999999999</v>
      </c>
    </row>
    <row r="471" spans="24:25" x14ac:dyDescent="0.25">
      <c r="X471" s="21">
        <f t="shared" si="17"/>
        <v>26505</v>
      </c>
      <c r="Y471" s="23">
        <f t="shared" si="16"/>
        <v>33.712705</v>
      </c>
    </row>
    <row r="472" spans="24:25" x14ac:dyDescent="0.25">
      <c r="X472" s="21">
        <f t="shared" si="17"/>
        <v>26562</v>
      </c>
      <c r="Y472" s="23">
        <f t="shared" si="16"/>
        <v>33.783442000000001</v>
      </c>
    </row>
    <row r="473" spans="24:25" x14ac:dyDescent="0.25">
      <c r="X473" s="21">
        <f t="shared" si="17"/>
        <v>26619</v>
      </c>
      <c r="Y473" s="23">
        <f t="shared" si="16"/>
        <v>33.854178999999995</v>
      </c>
    </row>
    <row r="474" spans="24:25" x14ac:dyDescent="0.25">
      <c r="X474" s="21">
        <f t="shared" si="17"/>
        <v>26676</v>
      </c>
      <c r="Y474" s="23">
        <f t="shared" si="16"/>
        <v>33.924915999999996</v>
      </c>
    </row>
    <row r="475" spans="24:25" x14ac:dyDescent="0.25">
      <c r="X475" s="21">
        <f t="shared" si="17"/>
        <v>26733</v>
      </c>
      <c r="Y475" s="23">
        <f t="shared" si="16"/>
        <v>33.995652999999997</v>
      </c>
    </row>
    <row r="476" spans="24:25" x14ac:dyDescent="0.25">
      <c r="X476" s="21">
        <f t="shared" si="17"/>
        <v>26790</v>
      </c>
      <c r="Y476" s="23">
        <f t="shared" si="16"/>
        <v>34.066389999999998</v>
      </c>
    </row>
    <row r="477" spans="24:25" x14ac:dyDescent="0.25">
      <c r="X477" s="21">
        <f t="shared" si="17"/>
        <v>26847</v>
      </c>
      <c r="Y477" s="23">
        <f t="shared" si="16"/>
        <v>34.137127</v>
      </c>
    </row>
    <row r="478" spans="24:25" x14ac:dyDescent="0.25">
      <c r="X478" s="21">
        <f t="shared" si="17"/>
        <v>26904</v>
      </c>
      <c r="Y478" s="23">
        <f t="shared" si="16"/>
        <v>34.207864000000001</v>
      </c>
    </row>
    <row r="479" spans="24:25" x14ac:dyDescent="0.25">
      <c r="X479" s="21">
        <f t="shared" si="17"/>
        <v>26961</v>
      </c>
      <c r="Y479" s="23">
        <f t="shared" si="16"/>
        <v>34.278600999999995</v>
      </c>
    </row>
    <row r="480" spans="24:25" x14ac:dyDescent="0.25">
      <c r="X480" s="21">
        <f t="shared" si="17"/>
        <v>27018</v>
      </c>
      <c r="Y480" s="23">
        <f t="shared" si="16"/>
        <v>34.349337999999996</v>
      </c>
    </row>
    <row r="481" spans="24:25" x14ac:dyDescent="0.25">
      <c r="X481" s="21">
        <f t="shared" si="17"/>
        <v>27075</v>
      </c>
      <c r="Y481" s="23">
        <f t="shared" si="16"/>
        <v>34.420074999999997</v>
      </c>
    </row>
    <row r="482" spans="24:25" x14ac:dyDescent="0.25">
      <c r="X482" s="21">
        <f t="shared" si="17"/>
        <v>27132</v>
      </c>
      <c r="Y482" s="23">
        <f t="shared" si="16"/>
        <v>34.490811999999998</v>
      </c>
    </row>
    <row r="483" spans="24:25" x14ac:dyDescent="0.25">
      <c r="X483" s="21">
        <f t="shared" si="17"/>
        <v>27189</v>
      </c>
      <c r="Y483" s="23">
        <f t="shared" si="16"/>
        <v>34.561548999999999</v>
      </c>
    </row>
    <row r="484" spans="24:25" x14ac:dyDescent="0.25">
      <c r="X484" s="21">
        <f t="shared" si="17"/>
        <v>27246</v>
      </c>
      <c r="Y484" s="23">
        <f t="shared" si="16"/>
        <v>34.632286000000001</v>
      </c>
    </row>
    <row r="485" spans="24:25" x14ac:dyDescent="0.25">
      <c r="X485" s="21">
        <f t="shared" si="17"/>
        <v>27303</v>
      </c>
      <c r="Y485" s="23">
        <f t="shared" si="16"/>
        <v>34.703022999999995</v>
      </c>
    </row>
    <row r="486" spans="24:25" x14ac:dyDescent="0.25">
      <c r="X486" s="21">
        <f t="shared" si="17"/>
        <v>27360</v>
      </c>
      <c r="Y486" s="23">
        <f t="shared" si="16"/>
        <v>34.773759999999996</v>
      </c>
    </row>
    <row r="487" spans="24:25" x14ac:dyDescent="0.25">
      <c r="X487" s="21">
        <f t="shared" si="17"/>
        <v>27417</v>
      </c>
      <c r="Y487" s="23">
        <f t="shared" si="16"/>
        <v>34.844496999999997</v>
      </c>
    </row>
    <row r="488" spans="24:25" x14ac:dyDescent="0.25">
      <c r="X488" s="21">
        <f t="shared" si="17"/>
        <v>27474</v>
      </c>
      <c r="Y488" s="23">
        <f t="shared" si="16"/>
        <v>34.915233999999998</v>
      </c>
    </row>
    <row r="489" spans="24:25" x14ac:dyDescent="0.25">
      <c r="X489" s="21">
        <f t="shared" si="17"/>
        <v>27531</v>
      </c>
      <c r="Y489" s="23">
        <f t="shared" si="16"/>
        <v>34.985970999999999</v>
      </c>
    </row>
    <row r="490" spans="24:25" x14ac:dyDescent="0.25">
      <c r="X490" s="21">
        <f t="shared" si="17"/>
        <v>27588</v>
      </c>
      <c r="Y490" s="23">
        <f t="shared" si="16"/>
        <v>35.056708</v>
      </c>
    </row>
    <row r="491" spans="24:25" x14ac:dyDescent="0.25">
      <c r="X491" s="21">
        <f t="shared" si="17"/>
        <v>27645</v>
      </c>
      <c r="Y491" s="23">
        <f t="shared" si="16"/>
        <v>35.127444999999994</v>
      </c>
    </row>
    <row r="492" spans="24:25" x14ac:dyDescent="0.25">
      <c r="X492" s="21">
        <f t="shared" si="17"/>
        <v>27702</v>
      </c>
      <c r="Y492" s="23">
        <f t="shared" si="16"/>
        <v>35.198181999999996</v>
      </c>
    </row>
    <row r="493" spans="24:25" x14ac:dyDescent="0.25">
      <c r="X493" s="21">
        <f t="shared" si="17"/>
        <v>27759</v>
      </c>
      <c r="Y493" s="23">
        <f t="shared" si="16"/>
        <v>35.268918999999997</v>
      </c>
    </row>
    <row r="494" spans="24:25" x14ac:dyDescent="0.25">
      <c r="X494" s="21">
        <f t="shared" si="17"/>
        <v>27816</v>
      </c>
      <c r="Y494" s="23">
        <f t="shared" si="16"/>
        <v>35.339655999999998</v>
      </c>
    </row>
    <row r="495" spans="24:25" x14ac:dyDescent="0.25">
      <c r="X495" s="21">
        <f t="shared" si="17"/>
        <v>27873</v>
      </c>
      <c r="Y495" s="23">
        <f t="shared" si="16"/>
        <v>35.410392999999999</v>
      </c>
    </row>
    <row r="496" spans="24:25" x14ac:dyDescent="0.25">
      <c r="X496" s="21">
        <f t="shared" si="17"/>
        <v>27930</v>
      </c>
      <c r="Y496" s="23">
        <f t="shared" si="16"/>
        <v>35.48113</v>
      </c>
    </row>
    <row r="497" spans="24:25" x14ac:dyDescent="0.25">
      <c r="X497" s="21">
        <f t="shared" si="17"/>
        <v>27987</v>
      </c>
      <c r="Y497" s="23">
        <f t="shared" si="16"/>
        <v>35.551867000000001</v>
      </c>
    </row>
    <row r="498" spans="24:25" x14ac:dyDescent="0.25">
      <c r="X498" s="21">
        <f t="shared" si="17"/>
        <v>28044</v>
      </c>
      <c r="Y498" s="23">
        <f t="shared" si="16"/>
        <v>35.622603999999995</v>
      </c>
    </row>
    <row r="499" spans="24:25" x14ac:dyDescent="0.25">
      <c r="X499" s="21">
        <f t="shared" si="17"/>
        <v>28101</v>
      </c>
      <c r="Y499" s="23">
        <f t="shared" si="16"/>
        <v>35.693340999999997</v>
      </c>
    </row>
    <row r="500" spans="24:25" x14ac:dyDescent="0.25">
      <c r="X500" s="21">
        <f t="shared" si="17"/>
        <v>28158</v>
      </c>
      <c r="Y500" s="23">
        <f t="shared" si="16"/>
        <v>35.764077999999998</v>
      </c>
    </row>
    <row r="501" spans="24:25" x14ac:dyDescent="0.25">
      <c r="X501" s="21">
        <f t="shared" si="17"/>
        <v>28215</v>
      </c>
      <c r="Y501" s="23">
        <f t="shared" si="16"/>
        <v>35.834814999999999</v>
      </c>
    </row>
    <row r="502" spans="24:25" x14ac:dyDescent="0.25">
      <c r="X502" s="21">
        <f t="shared" si="17"/>
        <v>28272</v>
      </c>
      <c r="Y502" s="23">
        <f t="shared" si="16"/>
        <v>35.905552</v>
      </c>
    </row>
    <row r="503" spans="24:25" x14ac:dyDescent="0.25">
      <c r="X503" s="21">
        <f t="shared" si="17"/>
        <v>28329</v>
      </c>
      <c r="Y503" s="23">
        <f t="shared" si="16"/>
        <v>35.976289000000001</v>
      </c>
    </row>
    <row r="504" spans="24:25" x14ac:dyDescent="0.25">
      <c r="X504" s="21">
        <f t="shared" si="17"/>
        <v>28386</v>
      </c>
      <c r="Y504" s="23">
        <f t="shared" si="16"/>
        <v>36.047025999999995</v>
      </c>
    </row>
    <row r="505" spans="24:25" x14ac:dyDescent="0.25">
      <c r="X505" s="21">
        <f t="shared" si="17"/>
        <v>28443</v>
      </c>
      <c r="Y505" s="23">
        <f t="shared" si="16"/>
        <v>36.117762999999997</v>
      </c>
    </row>
    <row r="506" spans="24:25" ht="16.5" thickBot="1" x14ac:dyDescent="0.3">
      <c r="X506" s="22">
        <f t="shared" si="17"/>
        <v>28500</v>
      </c>
      <c r="Y506" s="23">
        <f t="shared" si="16"/>
        <v>36.188499999999998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1700-000000000000}"/>
  </hyperlinks>
  <pageMargins left="0.7" right="0.7" top="0.75" bottom="0.75" header="0.3" footer="0.3"/>
  <pageSetup scale="57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-0.249977111117893"/>
    <pageSetUpPr fitToPage="1"/>
  </sheetPr>
  <dimension ref="A1:AC506"/>
  <sheetViews>
    <sheetView zoomScale="80" zoomScaleNormal="80" workbookViewId="0">
      <selection activeCell="J6" sqref="J6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60</v>
      </c>
      <c r="K2" s="160" t="str">
        <f>VLOOKUP(J2,'Calcul financement'!B5:F100,2,FALSE)</f>
        <v>Techniques policières</v>
      </c>
      <c r="L2" s="160"/>
      <c r="M2" s="160"/>
      <c r="N2" s="161"/>
    </row>
    <row r="4" spans="9:29" ht="16.5" thickBot="1" x14ac:dyDescent="0.3">
      <c r="J4" s="16">
        <f>MAX(IF(K24=0,IF(K21=0,1000,K21*4),K24*2),K9:K15)</f>
        <v>18240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27.535440000000001</v>
      </c>
      <c r="K5" s="164" t="str">
        <f>CONCATENATE("ÉTC seront financés par les ",J4," PES ","du programme ",LEFT(J2,6))</f>
        <v>ÉTC seront financés par les 18240 PES du programme 310.A0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41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41</v>
      </c>
      <c r="Y7" s="23">
        <f t="shared" si="0"/>
        <v>6.3344999999999999E-2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82</v>
      </c>
      <c r="Y8" s="23">
        <f t="shared" si="0"/>
        <v>0.12669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5915</v>
      </c>
      <c r="L9" s="53">
        <f>IF(K9&gt;0,IF($K$24&gt;0,IF(K9&lt;$K$21,$K$20*K9,IF(K9&lt;$K$24,($K$22*K9)+$K$23,($K$25*K9)+$K$26)),IF(K9&lt;$K$21,$K$20*K9,($K$22*K9)+$K$23)),"")</f>
        <v>8.6658650000000002</v>
      </c>
      <c r="M9" s="54">
        <f>IF(K9&gt;0,L9/K9*1000,"")</f>
        <v>1.4650659340659342</v>
      </c>
      <c r="X9" s="21">
        <f t="shared" si="1"/>
        <v>123</v>
      </c>
      <c r="Y9" s="23">
        <f t="shared" si="0"/>
        <v>0.19003499999999998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5526</v>
      </c>
      <c r="L10" s="53">
        <f t="shared" ref="L10:L15" si="2">IF(K10&gt;0,IF($K$24&gt;0,IF(K10&lt;$K$21,$K$20*K10,IF(K10&lt;$K$24,($K$22*K10)+$K$23,($K$25*K10)+$K$26)),IF(K10&lt;$K$21,$K$20*K10,($K$22*K10)+$K$23)),"")</f>
        <v>8.0703060000000004</v>
      </c>
      <c r="M10" s="54">
        <f t="shared" ref="M10:M15" si="3">IF(K10&gt;0,L10/K10*1000,"")</f>
        <v>1.4604245385450598</v>
      </c>
      <c r="X10" s="21">
        <f t="shared" si="1"/>
        <v>164</v>
      </c>
      <c r="Y10" s="23">
        <f t="shared" si="0"/>
        <v>0.25337999999999999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5733</v>
      </c>
      <c r="L11" s="53">
        <f t="shared" si="2"/>
        <v>8.3872229999999988</v>
      </c>
      <c r="M11" s="54">
        <f t="shared" si="3"/>
        <v>1.4629727891156459</v>
      </c>
      <c r="X11" s="21">
        <f t="shared" si="1"/>
        <v>205</v>
      </c>
      <c r="Y11" s="23">
        <f t="shared" si="0"/>
        <v>0.31672499999999998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6024</v>
      </c>
      <c r="L12" s="53">
        <f t="shared" si="2"/>
        <v>8.8327439999999999</v>
      </c>
      <c r="M12" s="54">
        <f t="shared" si="3"/>
        <v>1.4662589641434263</v>
      </c>
      <c r="X12" s="21">
        <f t="shared" si="1"/>
        <v>246</v>
      </c>
      <c r="Y12" s="23">
        <f t="shared" si="0"/>
        <v>0.38006999999999996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287</v>
      </c>
      <c r="Y13" s="23">
        <f t="shared" si="0"/>
        <v>0.443415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328</v>
      </c>
      <c r="Y14" s="23">
        <f t="shared" si="0"/>
        <v>0.50675999999999999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369</v>
      </c>
      <c r="Y15" s="23">
        <f t="shared" si="0"/>
        <v>0.57010499999999997</v>
      </c>
    </row>
    <row r="16" spans="9:29" x14ac:dyDescent="0.25">
      <c r="K16" s="10"/>
      <c r="L16" s="10"/>
      <c r="X16" s="21">
        <f t="shared" si="1"/>
        <v>410</v>
      </c>
      <c r="Y16" s="23">
        <f t="shared" si="0"/>
        <v>0.63344999999999996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451</v>
      </c>
      <c r="Y17" s="23">
        <f t="shared" si="0"/>
        <v>0.69679499999999994</v>
      </c>
    </row>
    <row r="18" spans="1:25" x14ac:dyDescent="0.25">
      <c r="X18" s="21">
        <f t="shared" si="1"/>
        <v>492</v>
      </c>
      <c r="Y18" s="23">
        <f t="shared" si="0"/>
        <v>0.76013999999999993</v>
      </c>
    </row>
    <row r="19" spans="1:25" x14ac:dyDescent="0.25">
      <c r="X19" s="21">
        <f t="shared" si="1"/>
        <v>533</v>
      </c>
      <c r="Y19" s="23">
        <f t="shared" si="0"/>
        <v>0.82348499999999991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574</v>
      </c>
      <c r="Y20" s="23">
        <f t="shared" si="0"/>
        <v>0.88683000000000001</v>
      </c>
    </row>
    <row r="21" spans="1:25" x14ac:dyDescent="0.25">
      <c r="J21" s="2" t="s">
        <v>123</v>
      </c>
      <c r="K21" s="18">
        <f>VLOOKUP($J$2,Tableau_fin[],8,FALSE)</f>
        <v>4560</v>
      </c>
      <c r="X21" s="21">
        <f t="shared" si="1"/>
        <v>615</v>
      </c>
      <c r="Y21" s="23">
        <f t="shared" si="0"/>
        <v>0.95017499999999999</v>
      </c>
    </row>
    <row r="22" spans="1:25" x14ac:dyDescent="0.25">
      <c r="J22" s="26" t="s">
        <v>119</v>
      </c>
      <c r="K22" s="18">
        <f>VLOOKUP($J$2,Tableau_fin[],9,FALSE)</f>
        <v>1.531E-3</v>
      </c>
      <c r="X22" s="21">
        <f t="shared" si="1"/>
        <v>656</v>
      </c>
      <c r="Y22" s="23">
        <f t="shared" si="0"/>
        <v>1.01352</v>
      </c>
    </row>
    <row r="23" spans="1:25" x14ac:dyDescent="0.25">
      <c r="J23" s="26" t="s">
        <v>120</v>
      </c>
      <c r="K23" s="18">
        <f>VLOOKUP($J$2,Tableau_fin[],10,FALSE)</f>
        <v>-0.39</v>
      </c>
      <c r="X23" s="21">
        <f t="shared" si="1"/>
        <v>697</v>
      </c>
      <c r="Y23" s="23">
        <f t="shared" si="0"/>
        <v>1.076865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738</v>
      </c>
      <c r="Y24" s="23">
        <f t="shared" si="0"/>
        <v>1.1402099999999999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779</v>
      </c>
      <c r="Y25" s="23">
        <f t="shared" si="0"/>
        <v>1.2035549999999999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820</v>
      </c>
      <c r="Y26" s="23">
        <f t="shared" si="0"/>
        <v>1.2668999999999999</v>
      </c>
    </row>
    <row r="27" spans="1:25" x14ac:dyDescent="0.25">
      <c r="X27" s="21">
        <f t="shared" si="1"/>
        <v>861</v>
      </c>
      <c r="Y27" s="23">
        <f t="shared" si="0"/>
        <v>1.3302449999999999</v>
      </c>
    </row>
    <row r="28" spans="1:25" x14ac:dyDescent="0.25">
      <c r="X28" s="21">
        <f t="shared" si="1"/>
        <v>902</v>
      </c>
      <c r="Y28" s="23">
        <f t="shared" si="0"/>
        <v>1.3935899999999999</v>
      </c>
    </row>
    <row r="29" spans="1:25" x14ac:dyDescent="0.25">
      <c r="X29" s="21">
        <f t="shared" si="1"/>
        <v>943</v>
      </c>
      <c r="Y29" s="23">
        <f t="shared" si="0"/>
        <v>1.4569349999999999</v>
      </c>
    </row>
    <row r="30" spans="1:25" x14ac:dyDescent="0.25">
      <c r="X30" s="21">
        <f t="shared" si="1"/>
        <v>984</v>
      </c>
      <c r="Y30" s="23">
        <f t="shared" si="0"/>
        <v>1.5202799999999999</v>
      </c>
    </row>
    <row r="31" spans="1:25" x14ac:dyDescent="0.25">
      <c r="A31" s="29"/>
      <c r="B31" s="10"/>
      <c r="C31" s="10"/>
      <c r="X31" s="21">
        <f t="shared" si="1"/>
        <v>1025</v>
      </c>
      <c r="Y31" s="23">
        <f t="shared" si="0"/>
        <v>1.5836249999999998</v>
      </c>
    </row>
    <row r="32" spans="1:25" x14ac:dyDescent="0.25">
      <c r="B32" s="10"/>
      <c r="C32" s="10"/>
      <c r="X32" s="21">
        <f t="shared" si="1"/>
        <v>1066</v>
      </c>
      <c r="Y32" s="23">
        <f t="shared" si="0"/>
        <v>1.6469699999999998</v>
      </c>
    </row>
    <row r="33" spans="2:25" x14ac:dyDescent="0.25">
      <c r="B33" s="10"/>
      <c r="C33" s="10"/>
      <c r="X33" s="21">
        <f t="shared" si="1"/>
        <v>1107</v>
      </c>
      <c r="Y33" s="23">
        <f t="shared" si="0"/>
        <v>1.710315</v>
      </c>
    </row>
    <row r="34" spans="2:25" x14ac:dyDescent="0.25">
      <c r="X34" s="21">
        <f t="shared" si="1"/>
        <v>1148</v>
      </c>
      <c r="Y34" s="23">
        <f t="shared" si="0"/>
        <v>1.77366</v>
      </c>
    </row>
    <row r="35" spans="2:25" x14ac:dyDescent="0.25">
      <c r="X35" s="21">
        <f t="shared" si="1"/>
        <v>1189</v>
      </c>
      <c r="Y35" s="23">
        <f t="shared" si="0"/>
        <v>1.837005</v>
      </c>
    </row>
    <row r="36" spans="2:25" x14ac:dyDescent="0.25">
      <c r="X36" s="21">
        <f t="shared" si="1"/>
        <v>1230</v>
      </c>
      <c r="Y36" s="23">
        <f t="shared" si="0"/>
        <v>1.90035</v>
      </c>
    </row>
    <row r="37" spans="2:25" x14ac:dyDescent="0.25">
      <c r="X37" s="21">
        <f t="shared" si="1"/>
        <v>1271</v>
      </c>
      <c r="Y37" s="23">
        <f t="shared" si="0"/>
        <v>1.963695</v>
      </c>
    </row>
    <row r="38" spans="2:25" x14ac:dyDescent="0.25">
      <c r="X38" s="21">
        <f t="shared" si="1"/>
        <v>1312</v>
      </c>
      <c r="Y38" s="23">
        <f t="shared" si="0"/>
        <v>2.02704</v>
      </c>
    </row>
    <row r="39" spans="2:25" x14ac:dyDescent="0.25">
      <c r="X39" s="21">
        <f t="shared" si="1"/>
        <v>1353</v>
      </c>
      <c r="Y39" s="23">
        <f t="shared" si="0"/>
        <v>2.0903849999999999</v>
      </c>
    </row>
    <row r="40" spans="2:25" x14ac:dyDescent="0.25">
      <c r="X40" s="21">
        <f t="shared" si="1"/>
        <v>1394</v>
      </c>
      <c r="Y40" s="23">
        <f t="shared" si="0"/>
        <v>2.1537299999999999</v>
      </c>
    </row>
    <row r="41" spans="2:25" x14ac:dyDescent="0.25">
      <c r="X41" s="21">
        <f t="shared" si="1"/>
        <v>1435</v>
      </c>
      <c r="Y41" s="23">
        <f t="shared" si="0"/>
        <v>2.2170749999999999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1476</v>
      </c>
      <c r="Y42" s="23">
        <f t="shared" si="0"/>
        <v>2.2804199999999999</v>
      </c>
    </row>
    <row r="43" spans="2:25" x14ac:dyDescent="0.25">
      <c r="X43" s="21">
        <f t="shared" si="1"/>
        <v>1517</v>
      </c>
      <c r="Y43" s="23">
        <f t="shared" si="0"/>
        <v>2.3437649999999999</v>
      </c>
    </row>
    <row r="44" spans="2:25" x14ac:dyDescent="0.25">
      <c r="X44" s="21">
        <f t="shared" si="1"/>
        <v>1558</v>
      </c>
      <c r="Y44" s="23">
        <f t="shared" si="0"/>
        <v>2.4071099999999999</v>
      </c>
    </row>
    <row r="45" spans="2:25" x14ac:dyDescent="0.25">
      <c r="X45" s="21">
        <f t="shared" si="1"/>
        <v>1599</v>
      </c>
      <c r="Y45" s="23">
        <f t="shared" si="0"/>
        <v>2.4704549999999998</v>
      </c>
    </row>
    <row r="46" spans="2:25" x14ac:dyDescent="0.25">
      <c r="X46" s="21">
        <f t="shared" si="1"/>
        <v>1640</v>
      </c>
      <c r="Y46" s="23">
        <f t="shared" si="0"/>
        <v>2.5337999999999998</v>
      </c>
    </row>
    <row r="47" spans="2:25" x14ac:dyDescent="0.25">
      <c r="X47" s="21">
        <f t="shared" si="1"/>
        <v>1681</v>
      </c>
      <c r="Y47" s="23">
        <f t="shared" si="0"/>
        <v>2.5971449999999998</v>
      </c>
    </row>
    <row r="48" spans="2:25" x14ac:dyDescent="0.25">
      <c r="X48" s="21">
        <f t="shared" si="1"/>
        <v>1722</v>
      </c>
      <c r="Y48" s="23">
        <f t="shared" si="0"/>
        <v>2.6604899999999998</v>
      </c>
    </row>
    <row r="49" spans="24:25" x14ac:dyDescent="0.25">
      <c r="X49" s="21">
        <f t="shared" si="1"/>
        <v>1763</v>
      </c>
      <c r="Y49" s="23">
        <f t="shared" si="0"/>
        <v>2.7238349999999998</v>
      </c>
    </row>
    <row r="50" spans="24:25" x14ac:dyDescent="0.25">
      <c r="X50" s="21">
        <f t="shared" si="1"/>
        <v>1804</v>
      </c>
      <c r="Y50" s="23">
        <f t="shared" si="0"/>
        <v>2.7871799999999998</v>
      </c>
    </row>
    <row r="51" spans="24:25" x14ac:dyDescent="0.25">
      <c r="X51" s="21">
        <f t="shared" si="1"/>
        <v>1845</v>
      </c>
      <c r="Y51" s="23">
        <f t="shared" si="0"/>
        <v>2.8505249999999998</v>
      </c>
    </row>
    <row r="52" spans="24:25" x14ac:dyDescent="0.25">
      <c r="X52" s="21">
        <f t="shared" si="1"/>
        <v>1886</v>
      </c>
      <c r="Y52" s="23">
        <f t="shared" si="0"/>
        <v>2.9138699999999997</v>
      </c>
    </row>
    <row r="53" spans="24:25" x14ac:dyDescent="0.25">
      <c r="X53" s="21">
        <f t="shared" si="1"/>
        <v>1927</v>
      </c>
      <c r="Y53" s="23">
        <f t="shared" si="0"/>
        <v>2.9772149999999997</v>
      </c>
    </row>
    <row r="54" spans="24:25" x14ac:dyDescent="0.25">
      <c r="X54" s="21">
        <f t="shared" si="1"/>
        <v>1968</v>
      </c>
      <c r="Y54" s="23">
        <f t="shared" si="0"/>
        <v>3.0405599999999997</v>
      </c>
    </row>
    <row r="55" spans="24:25" x14ac:dyDescent="0.25">
      <c r="X55" s="21">
        <f t="shared" si="1"/>
        <v>2009</v>
      </c>
      <c r="Y55" s="23">
        <f t="shared" si="0"/>
        <v>3.1039049999999997</v>
      </c>
    </row>
    <row r="56" spans="24:25" x14ac:dyDescent="0.25">
      <c r="X56" s="21">
        <f t="shared" si="1"/>
        <v>2050</v>
      </c>
      <c r="Y56" s="23">
        <f t="shared" si="0"/>
        <v>3.1672499999999997</v>
      </c>
    </row>
    <row r="57" spans="24:25" x14ac:dyDescent="0.25">
      <c r="X57" s="21">
        <f t="shared" si="1"/>
        <v>2091</v>
      </c>
      <c r="Y57" s="23">
        <f t="shared" si="0"/>
        <v>3.2305949999999997</v>
      </c>
    </row>
    <row r="58" spans="24:25" x14ac:dyDescent="0.25">
      <c r="X58" s="21">
        <f t="shared" si="1"/>
        <v>2132</v>
      </c>
      <c r="Y58" s="23">
        <f t="shared" si="0"/>
        <v>3.2939399999999996</v>
      </c>
    </row>
    <row r="59" spans="24:25" x14ac:dyDescent="0.25">
      <c r="X59" s="21">
        <f t="shared" si="1"/>
        <v>2173</v>
      </c>
      <c r="Y59" s="23">
        <f t="shared" si="0"/>
        <v>3.3572850000000001</v>
      </c>
    </row>
    <row r="60" spans="24:25" x14ac:dyDescent="0.25">
      <c r="X60" s="21">
        <f t="shared" si="1"/>
        <v>2214</v>
      </c>
      <c r="Y60" s="23">
        <f t="shared" si="0"/>
        <v>3.4206300000000001</v>
      </c>
    </row>
    <row r="61" spans="24:25" x14ac:dyDescent="0.25">
      <c r="X61" s="21">
        <f t="shared" si="1"/>
        <v>2255</v>
      </c>
      <c r="Y61" s="23">
        <f t="shared" si="0"/>
        <v>3.483975</v>
      </c>
    </row>
    <row r="62" spans="24:25" x14ac:dyDescent="0.25">
      <c r="X62" s="21">
        <f t="shared" si="1"/>
        <v>2296</v>
      </c>
      <c r="Y62" s="23">
        <f t="shared" si="0"/>
        <v>3.54732</v>
      </c>
    </row>
    <row r="63" spans="24:25" x14ac:dyDescent="0.25">
      <c r="X63" s="21">
        <f t="shared" si="1"/>
        <v>2337</v>
      </c>
      <c r="Y63" s="23">
        <f t="shared" si="0"/>
        <v>3.610665</v>
      </c>
    </row>
    <row r="64" spans="24:25" x14ac:dyDescent="0.25">
      <c r="X64" s="21">
        <f t="shared" si="1"/>
        <v>2378</v>
      </c>
      <c r="Y64" s="23">
        <f t="shared" si="0"/>
        <v>3.67401</v>
      </c>
    </row>
    <row r="65" spans="24:25" x14ac:dyDescent="0.25">
      <c r="X65" s="21">
        <f t="shared" si="1"/>
        <v>2419</v>
      </c>
      <c r="Y65" s="23">
        <f t="shared" si="0"/>
        <v>3.737355</v>
      </c>
    </row>
    <row r="66" spans="24:25" x14ac:dyDescent="0.25">
      <c r="X66" s="21">
        <f t="shared" si="1"/>
        <v>2460</v>
      </c>
      <c r="Y66" s="23">
        <f t="shared" si="0"/>
        <v>3.8007</v>
      </c>
    </row>
    <row r="67" spans="24:25" x14ac:dyDescent="0.25">
      <c r="X67" s="21">
        <f t="shared" si="1"/>
        <v>2501</v>
      </c>
      <c r="Y67" s="23">
        <f t="shared" si="0"/>
        <v>3.864045</v>
      </c>
    </row>
    <row r="68" spans="24:25" x14ac:dyDescent="0.25">
      <c r="X68" s="21">
        <f t="shared" si="1"/>
        <v>2542</v>
      </c>
      <c r="Y68" s="23">
        <f t="shared" si="0"/>
        <v>3.9273899999999999</v>
      </c>
    </row>
    <row r="69" spans="24:25" x14ac:dyDescent="0.25">
      <c r="X69" s="21">
        <f t="shared" si="1"/>
        <v>2583</v>
      </c>
      <c r="Y69" s="23">
        <f t="shared" si="0"/>
        <v>3.9907349999999999</v>
      </c>
    </row>
    <row r="70" spans="24:25" x14ac:dyDescent="0.25">
      <c r="X70" s="21">
        <f t="shared" si="1"/>
        <v>2624</v>
      </c>
      <c r="Y70" s="23">
        <f t="shared" ref="Y70:Y133" si="4">IF($K$24&gt;0,IF(X70&lt;$K$21,$K$20*X70,IF(X70&lt;$K$24,($K$22*X70)+$K$23,($K$25*X70)+$K$26)),IF(X70&lt;$K$21,$K$20*X70,($K$22*X70)+$K$23))</f>
        <v>4.0540799999999999</v>
      </c>
    </row>
    <row r="71" spans="24:25" x14ac:dyDescent="0.25">
      <c r="X71" s="21">
        <f t="shared" ref="X71:X134" si="5">X70+$AC$5</f>
        <v>2665</v>
      </c>
      <c r="Y71" s="23">
        <f t="shared" si="4"/>
        <v>4.1174249999999999</v>
      </c>
    </row>
    <row r="72" spans="24:25" x14ac:dyDescent="0.25">
      <c r="X72" s="21">
        <f t="shared" si="5"/>
        <v>2706</v>
      </c>
      <c r="Y72" s="23">
        <f t="shared" si="4"/>
        <v>4.1807699999999999</v>
      </c>
    </row>
    <row r="73" spans="24:25" x14ac:dyDescent="0.25">
      <c r="X73" s="21">
        <f t="shared" si="5"/>
        <v>2747</v>
      </c>
      <c r="Y73" s="23">
        <f t="shared" si="4"/>
        <v>4.2441149999999999</v>
      </c>
    </row>
    <row r="74" spans="24:25" x14ac:dyDescent="0.25">
      <c r="X74" s="21">
        <f t="shared" si="5"/>
        <v>2788</v>
      </c>
      <c r="Y74" s="23">
        <f t="shared" si="4"/>
        <v>4.3074599999999998</v>
      </c>
    </row>
    <row r="75" spans="24:25" x14ac:dyDescent="0.25">
      <c r="X75" s="21">
        <f t="shared" si="5"/>
        <v>2829</v>
      </c>
      <c r="Y75" s="23">
        <f t="shared" si="4"/>
        <v>4.3708049999999998</v>
      </c>
    </row>
    <row r="76" spans="24:25" x14ac:dyDescent="0.25">
      <c r="X76" s="21">
        <f t="shared" si="5"/>
        <v>2870</v>
      </c>
      <c r="Y76" s="23">
        <f t="shared" si="4"/>
        <v>4.4341499999999998</v>
      </c>
    </row>
    <row r="77" spans="24:25" x14ac:dyDescent="0.25">
      <c r="X77" s="21">
        <f t="shared" si="5"/>
        <v>2911</v>
      </c>
      <c r="Y77" s="23">
        <f t="shared" si="4"/>
        <v>4.4974949999999998</v>
      </c>
    </row>
    <row r="78" spans="24:25" x14ac:dyDescent="0.25">
      <c r="X78" s="21">
        <f t="shared" si="5"/>
        <v>2952</v>
      </c>
      <c r="Y78" s="23">
        <f t="shared" si="4"/>
        <v>4.5608399999999998</v>
      </c>
    </row>
    <row r="79" spans="24:25" x14ac:dyDescent="0.25">
      <c r="X79" s="21">
        <f t="shared" si="5"/>
        <v>2993</v>
      </c>
      <c r="Y79" s="23">
        <f t="shared" si="4"/>
        <v>4.6241849999999998</v>
      </c>
    </row>
    <row r="80" spans="24:25" x14ac:dyDescent="0.25">
      <c r="X80" s="21">
        <f t="shared" si="5"/>
        <v>3034</v>
      </c>
      <c r="Y80" s="23">
        <f t="shared" si="4"/>
        <v>4.6875299999999998</v>
      </c>
    </row>
    <row r="81" spans="24:25" x14ac:dyDescent="0.25">
      <c r="X81" s="21">
        <f t="shared" si="5"/>
        <v>3075</v>
      </c>
      <c r="Y81" s="23">
        <f t="shared" si="4"/>
        <v>4.7508749999999997</v>
      </c>
    </row>
    <row r="82" spans="24:25" x14ac:dyDescent="0.25">
      <c r="X82" s="21">
        <f t="shared" si="5"/>
        <v>3116</v>
      </c>
      <c r="Y82" s="23">
        <f t="shared" si="4"/>
        <v>4.8142199999999997</v>
      </c>
    </row>
    <row r="83" spans="24:25" x14ac:dyDescent="0.25">
      <c r="X83" s="21">
        <f t="shared" si="5"/>
        <v>3157</v>
      </c>
      <c r="Y83" s="23">
        <f t="shared" si="4"/>
        <v>4.8775649999999997</v>
      </c>
    </row>
    <row r="84" spans="24:25" x14ac:dyDescent="0.25">
      <c r="X84" s="21">
        <f t="shared" si="5"/>
        <v>3198</v>
      </c>
      <c r="Y84" s="23">
        <f t="shared" si="4"/>
        <v>4.9409099999999997</v>
      </c>
    </row>
    <row r="85" spans="24:25" x14ac:dyDescent="0.25">
      <c r="X85" s="21">
        <f t="shared" si="5"/>
        <v>3239</v>
      </c>
      <c r="Y85" s="23">
        <f t="shared" si="4"/>
        <v>5.0042549999999997</v>
      </c>
    </row>
    <row r="86" spans="24:25" x14ac:dyDescent="0.25">
      <c r="X86" s="21">
        <f t="shared" si="5"/>
        <v>3280</v>
      </c>
      <c r="Y86" s="23">
        <f t="shared" si="4"/>
        <v>5.0675999999999997</v>
      </c>
    </row>
    <row r="87" spans="24:25" x14ac:dyDescent="0.25">
      <c r="X87" s="21">
        <f t="shared" si="5"/>
        <v>3321</v>
      </c>
      <c r="Y87" s="23">
        <f t="shared" si="4"/>
        <v>5.1309449999999996</v>
      </c>
    </row>
    <row r="88" spans="24:25" x14ac:dyDescent="0.25">
      <c r="X88" s="21">
        <f t="shared" si="5"/>
        <v>3362</v>
      </c>
      <c r="Y88" s="23">
        <f t="shared" si="4"/>
        <v>5.1942899999999996</v>
      </c>
    </row>
    <row r="89" spans="24:25" x14ac:dyDescent="0.25">
      <c r="X89" s="21">
        <f t="shared" si="5"/>
        <v>3403</v>
      </c>
      <c r="Y89" s="23">
        <f t="shared" si="4"/>
        <v>5.2576349999999996</v>
      </c>
    </row>
    <row r="90" spans="24:25" x14ac:dyDescent="0.25">
      <c r="X90" s="21">
        <f t="shared" si="5"/>
        <v>3444</v>
      </c>
      <c r="Y90" s="23">
        <f t="shared" si="4"/>
        <v>5.3209799999999996</v>
      </c>
    </row>
    <row r="91" spans="24:25" x14ac:dyDescent="0.25">
      <c r="X91" s="21">
        <f t="shared" si="5"/>
        <v>3485</v>
      </c>
      <c r="Y91" s="23">
        <f t="shared" si="4"/>
        <v>5.3843249999999996</v>
      </c>
    </row>
    <row r="92" spans="24:25" x14ac:dyDescent="0.25">
      <c r="X92" s="21">
        <f t="shared" si="5"/>
        <v>3526</v>
      </c>
      <c r="Y92" s="23">
        <f t="shared" si="4"/>
        <v>5.4476699999999996</v>
      </c>
    </row>
    <row r="93" spans="24:25" x14ac:dyDescent="0.25">
      <c r="X93" s="21">
        <f t="shared" si="5"/>
        <v>3567</v>
      </c>
      <c r="Y93" s="23">
        <f t="shared" si="4"/>
        <v>5.5110149999999996</v>
      </c>
    </row>
    <row r="94" spans="24:25" x14ac:dyDescent="0.25">
      <c r="X94" s="21">
        <f t="shared" si="5"/>
        <v>3608</v>
      </c>
      <c r="Y94" s="23">
        <f t="shared" si="4"/>
        <v>5.5743599999999995</v>
      </c>
    </row>
    <row r="95" spans="24:25" x14ac:dyDescent="0.25">
      <c r="X95" s="21">
        <f t="shared" si="5"/>
        <v>3649</v>
      </c>
      <c r="Y95" s="23">
        <f t="shared" si="4"/>
        <v>5.6377049999999995</v>
      </c>
    </row>
    <row r="96" spans="24:25" x14ac:dyDescent="0.25">
      <c r="X96" s="21">
        <f t="shared" si="5"/>
        <v>3690</v>
      </c>
      <c r="Y96" s="23">
        <f t="shared" si="4"/>
        <v>5.7010499999999995</v>
      </c>
    </row>
    <row r="97" spans="24:25" x14ac:dyDescent="0.25">
      <c r="X97" s="21">
        <f t="shared" si="5"/>
        <v>3731</v>
      </c>
      <c r="Y97" s="23">
        <f t="shared" si="4"/>
        <v>5.7643949999999995</v>
      </c>
    </row>
    <row r="98" spans="24:25" x14ac:dyDescent="0.25">
      <c r="X98" s="21">
        <f t="shared" si="5"/>
        <v>3772</v>
      </c>
      <c r="Y98" s="23">
        <f t="shared" si="4"/>
        <v>5.8277399999999995</v>
      </c>
    </row>
    <row r="99" spans="24:25" x14ac:dyDescent="0.25">
      <c r="X99" s="21">
        <f t="shared" si="5"/>
        <v>3813</v>
      </c>
      <c r="Y99" s="23">
        <f t="shared" si="4"/>
        <v>5.8910849999999995</v>
      </c>
    </row>
    <row r="100" spans="24:25" x14ac:dyDescent="0.25">
      <c r="X100" s="21">
        <f t="shared" si="5"/>
        <v>3854</v>
      </c>
      <c r="Y100" s="23">
        <f t="shared" si="4"/>
        <v>5.9544299999999994</v>
      </c>
    </row>
    <row r="101" spans="24:25" x14ac:dyDescent="0.25">
      <c r="X101" s="21">
        <f t="shared" si="5"/>
        <v>3895</v>
      </c>
      <c r="Y101" s="23">
        <f t="shared" si="4"/>
        <v>6.0177749999999994</v>
      </c>
    </row>
    <row r="102" spans="24:25" x14ac:dyDescent="0.25">
      <c r="X102" s="21">
        <f t="shared" si="5"/>
        <v>3936</v>
      </c>
      <c r="Y102" s="23">
        <f t="shared" si="4"/>
        <v>6.0811199999999994</v>
      </c>
    </row>
    <row r="103" spans="24:25" x14ac:dyDescent="0.25">
      <c r="X103" s="21">
        <f t="shared" si="5"/>
        <v>3977</v>
      </c>
      <c r="Y103" s="23">
        <f t="shared" si="4"/>
        <v>6.1444649999999994</v>
      </c>
    </row>
    <row r="104" spans="24:25" x14ac:dyDescent="0.25">
      <c r="X104" s="21">
        <f t="shared" si="5"/>
        <v>4018</v>
      </c>
      <c r="Y104" s="23">
        <f t="shared" si="4"/>
        <v>6.2078099999999994</v>
      </c>
    </row>
    <row r="105" spans="24:25" x14ac:dyDescent="0.25">
      <c r="X105" s="21">
        <f t="shared" si="5"/>
        <v>4059</v>
      </c>
      <c r="Y105" s="23">
        <f t="shared" si="4"/>
        <v>6.2711549999999994</v>
      </c>
    </row>
    <row r="106" spans="24:25" x14ac:dyDescent="0.25">
      <c r="X106" s="21">
        <f t="shared" si="5"/>
        <v>4100</v>
      </c>
      <c r="Y106" s="23">
        <f t="shared" si="4"/>
        <v>6.3344999999999994</v>
      </c>
    </row>
    <row r="107" spans="24:25" x14ac:dyDescent="0.25">
      <c r="X107" s="21">
        <f t="shared" si="5"/>
        <v>4141</v>
      </c>
      <c r="Y107" s="23">
        <f t="shared" si="4"/>
        <v>6.3978449999999993</v>
      </c>
    </row>
    <row r="108" spans="24:25" x14ac:dyDescent="0.25">
      <c r="X108" s="21">
        <f t="shared" si="5"/>
        <v>4182</v>
      </c>
      <c r="Y108" s="23">
        <f t="shared" si="4"/>
        <v>6.4611899999999993</v>
      </c>
    </row>
    <row r="109" spans="24:25" x14ac:dyDescent="0.25">
      <c r="X109" s="21">
        <f t="shared" si="5"/>
        <v>4223</v>
      </c>
      <c r="Y109" s="23">
        <f t="shared" si="4"/>
        <v>6.5245349999999993</v>
      </c>
    </row>
    <row r="110" spans="24:25" x14ac:dyDescent="0.25">
      <c r="X110" s="21">
        <f t="shared" si="5"/>
        <v>4264</v>
      </c>
      <c r="Y110" s="23">
        <f t="shared" si="4"/>
        <v>6.5878799999999993</v>
      </c>
    </row>
    <row r="111" spans="24:25" x14ac:dyDescent="0.25">
      <c r="X111" s="21">
        <f t="shared" si="5"/>
        <v>4305</v>
      </c>
      <c r="Y111" s="23">
        <f t="shared" si="4"/>
        <v>6.6512249999999993</v>
      </c>
    </row>
    <row r="112" spans="24:25" x14ac:dyDescent="0.25">
      <c r="X112" s="21">
        <f t="shared" si="5"/>
        <v>4346</v>
      </c>
      <c r="Y112" s="23">
        <f t="shared" si="4"/>
        <v>6.7145700000000001</v>
      </c>
    </row>
    <row r="113" spans="24:25" x14ac:dyDescent="0.25">
      <c r="X113" s="21">
        <f t="shared" si="5"/>
        <v>4387</v>
      </c>
      <c r="Y113" s="23">
        <f t="shared" si="4"/>
        <v>6.7779150000000001</v>
      </c>
    </row>
    <row r="114" spans="24:25" x14ac:dyDescent="0.25">
      <c r="X114" s="21">
        <f t="shared" si="5"/>
        <v>4428</v>
      </c>
      <c r="Y114" s="23">
        <f t="shared" si="4"/>
        <v>6.8412600000000001</v>
      </c>
    </row>
    <row r="115" spans="24:25" x14ac:dyDescent="0.25">
      <c r="X115" s="21">
        <f t="shared" si="5"/>
        <v>4469</v>
      </c>
      <c r="Y115" s="23">
        <f t="shared" si="4"/>
        <v>6.9046050000000001</v>
      </c>
    </row>
    <row r="116" spans="24:25" x14ac:dyDescent="0.25">
      <c r="X116" s="21">
        <f t="shared" si="5"/>
        <v>4510</v>
      </c>
      <c r="Y116" s="23">
        <f t="shared" si="4"/>
        <v>6.9679500000000001</v>
      </c>
    </row>
    <row r="117" spans="24:25" x14ac:dyDescent="0.25">
      <c r="X117" s="21">
        <f t="shared" si="5"/>
        <v>4551</v>
      </c>
      <c r="Y117" s="23">
        <f t="shared" si="4"/>
        <v>7.0312950000000001</v>
      </c>
    </row>
    <row r="118" spans="24:25" x14ac:dyDescent="0.25">
      <c r="X118" s="21">
        <f t="shared" si="5"/>
        <v>4592</v>
      </c>
      <c r="Y118" s="23">
        <f t="shared" si="4"/>
        <v>6.640352</v>
      </c>
    </row>
    <row r="119" spans="24:25" x14ac:dyDescent="0.25">
      <c r="X119" s="21">
        <f t="shared" si="5"/>
        <v>4633</v>
      </c>
      <c r="Y119" s="23">
        <f t="shared" si="4"/>
        <v>6.7031230000000006</v>
      </c>
    </row>
    <row r="120" spans="24:25" x14ac:dyDescent="0.25">
      <c r="X120" s="21">
        <f t="shared" si="5"/>
        <v>4674</v>
      </c>
      <c r="Y120" s="23">
        <f t="shared" si="4"/>
        <v>6.7658940000000003</v>
      </c>
    </row>
    <row r="121" spans="24:25" x14ac:dyDescent="0.25">
      <c r="X121" s="21">
        <f t="shared" si="5"/>
        <v>4715</v>
      </c>
      <c r="Y121" s="23">
        <f t="shared" si="4"/>
        <v>6.8286650000000009</v>
      </c>
    </row>
    <row r="122" spans="24:25" x14ac:dyDescent="0.25">
      <c r="X122" s="21">
        <f t="shared" si="5"/>
        <v>4756</v>
      </c>
      <c r="Y122" s="23">
        <f t="shared" si="4"/>
        <v>6.8914360000000006</v>
      </c>
    </row>
    <row r="123" spans="24:25" x14ac:dyDescent="0.25">
      <c r="X123" s="21">
        <f t="shared" si="5"/>
        <v>4797</v>
      </c>
      <c r="Y123" s="23">
        <f t="shared" si="4"/>
        <v>6.9542070000000002</v>
      </c>
    </row>
    <row r="124" spans="24:25" x14ac:dyDescent="0.25">
      <c r="X124" s="21">
        <f t="shared" si="5"/>
        <v>4838</v>
      </c>
      <c r="Y124" s="23">
        <f t="shared" si="4"/>
        <v>7.0169780000000008</v>
      </c>
    </row>
    <row r="125" spans="24:25" x14ac:dyDescent="0.25">
      <c r="X125" s="21">
        <f t="shared" si="5"/>
        <v>4879</v>
      </c>
      <c r="Y125" s="23">
        <f t="shared" si="4"/>
        <v>7.0797490000000005</v>
      </c>
    </row>
    <row r="126" spans="24:25" x14ac:dyDescent="0.25">
      <c r="X126" s="21">
        <f t="shared" si="5"/>
        <v>4920</v>
      </c>
      <c r="Y126" s="23">
        <f t="shared" si="4"/>
        <v>7.1425200000000002</v>
      </c>
    </row>
    <row r="127" spans="24:25" x14ac:dyDescent="0.25">
      <c r="X127" s="21">
        <f t="shared" si="5"/>
        <v>4961</v>
      </c>
      <c r="Y127" s="23">
        <f t="shared" si="4"/>
        <v>7.2052910000000008</v>
      </c>
    </row>
    <row r="128" spans="24:25" x14ac:dyDescent="0.25">
      <c r="X128" s="21">
        <f t="shared" si="5"/>
        <v>5002</v>
      </c>
      <c r="Y128" s="23">
        <f t="shared" si="4"/>
        <v>7.2680620000000005</v>
      </c>
    </row>
    <row r="129" spans="24:25" x14ac:dyDescent="0.25">
      <c r="X129" s="21">
        <f t="shared" si="5"/>
        <v>5043</v>
      </c>
      <c r="Y129" s="23">
        <f t="shared" si="4"/>
        <v>7.3308330000000002</v>
      </c>
    </row>
    <row r="130" spans="24:25" x14ac:dyDescent="0.25">
      <c r="X130" s="21">
        <f t="shared" si="5"/>
        <v>5084</v>
      </c>
      <c r="Y130" s="23">
        <f t="shared" si="4"/>
        <v>7.3936040000000007</v>
      </c>
    </row>
    <row r="131" spans="24:25" x14ac:dyDescent="0.25">
      <c r="X131" s="21">
        <f t="shared" si="5"/>
        <v>5125</v>
      </c>
      <c r="Y131" s="23">
        <f t="shared" si="4"/>
        <v>7.4563750000000004</v>
      </c>
    </row>
    <row r="132" spans="24:25" x14ac:dyDescent="0.25">
      <c r="X132" s="21">
        <f t="shared" si="5"/>
        <v>5166</v>
      </c>
      <c r="Y132" s="23">
        <f t="shared" si="4"/>
        <v>7.5191460000000001</v>
      </c>
    </row>
    <row r="133" spans="24:25" x14ac:dyDescent="0.25">
      <c r="X133" s="21">
        <f t="shared" si="5"/>
        <v>5207</v>
      </c>
      <c r="Y133" s="23">
        <f t="shared" si="4"/>
        <v>7.5819170000000007</v>
      </c>
    </row>
    <row r="134" spans="24:25" x14ac:dyDescent="0.25">
      <c r="X134" s="21">
        <f t="shared" si="5"/>
        <v>5248</v>
      </c>
      <c r="Y134" s="23">
        <f t="shared" ref="Y134:Y197" si="6">IF($K$24&gt;0,IF(X134&lt;$K$21,$K$20*X134,IF(X134&lt;$K$24,($K$22*X134)+$K$23,($K$25*X134)+$K$26)),IF(X134&lt;$K$21,$K$20*X134,($K$22*X134)+$K$23))</f>
        <v>7.6446880000000013</v>
      </c>
    </row>
    <row r="135" spans="24:25" x14ac:dyDescent="0.25">
      <c r="X135" s="21">
        <f t="shared" ref="X135:X198" si="7">X134+$AC$5</f>
        <v>5289</v>
      </c>
      <c r="Y135" s="23">
        <f t="shared" si="6"/>
        <v>7.7074590000000009</v>
      </c>
    </row>
    <row r="136" spans="24:25" x14ac:dyDescent="0.25">
      <c r="X136" s="21">
        <f t="shared" si="7"/>
        <v>5330</v>
      </c>
      <c r="Y136" s="23">
        <f t="shared" si="6"/>
        <v>7.7702300000000006</v>
      </c>
    </row>
    <row r="137" spans="24:25" x14ac:dyDescent="0.25">
      <c r="X137" s="21">
        <f t="shared" si="7"/>
        <v>5371</v>
      </c>
      <c r="Y137" s="23">
        <f t="shared" si="6"/>
        <v>7.8330010000000003</v>
      </c>
    </row>
    <row r="138" spans="24:25" x14ac:dyDescent="0.25">
      <c r="X138" s="21">
        <f t="shared" si="7"/>
        <v>5412</v>
      </c>
      <c r="Y138" s="23">
        <f t="shared" si="6"/>
        <v>7.895772</v>
      </c>
    </row>
    <row r="139" spans="24:25" x14ac:dyDescent="0.25">
      <c r="X139" s="21">
        <f t="shared" si="7"/>
        <v>5453</v>
      </c>
      <c r="Y139" s="23">
        <f t="shared" si="6"/>
        <v>7.9585429999999997</v>
      </c>
    </row>
    <row r="140" spans="24:25" x14ac:dyDescent="0.25">
      <c r="X140" s="21">
        <f t="shared" si="7"/>
        <v>5494</v>
      </c>
      <c r="Y140" s="23">
        <f t="shared" si="6"/>
        <v>8.0213140000000003</v>
      </c>
    </row>
    <row r="141" spans="24:25" x14ac:dyDescent="0.25">
      <c r="X141" s="21">
        <f t="shared" si="7"/>
        <v>5535</v>
      </c>
      <c r="Y141" s="23">
        <f t="shared" si="6"/>
        <v>8.084085</v>
      </c>
    </row>
    <row r="142" spans="24:25" x14ac:dyDescent="0.25">
      <c r="X142" s="21">
        <f t="shared" si="7"/>
        <v>5576</v>
      </c>
      <c r="Y142" s="23">
        <f t="shared" si="6"/>
        <v>8.1468559999999997</v>
      </c>
    </row>
    <row r="143" spans="24:25" x14ac:dyDescent="0.25">
      <c r="X143" s="21">
        <f t="shared" si="7"/>
        <v>5617</v>
      </c>
      <c r="Y143" s="23">
        <f t="shared" si="6"/>
        <v>8.2096269999999993</v>
      </c>
    </row>
    <row r="144" spans="24:25" x14ac:dyDescent="0.25">
      <c r="X144" s="21">
        <f t="shared" si="7"/>
        <v>5658</v>
      </c>
      <c r="Y144" s="23">
        <f t="shared" si="6"/>
        <v>8.272397999999999</v>
      </c>
    </row>
    <row r="145" spans="24:25" x14ac:dyDescent="0.25">
      <c r="X145" s="21">
        <f t="shared" si="7"/>
        <v>5699</v>
      </c>
      <c r="Y145" s="23">
        <f t="shared" si="6"/>
        <v>8.3351689999999987</v>
      </c>
    </row>
    <row r="146" spans="24:25" x14ac:dyDescent="0.25">
      <c r="X146" s="21">
        <f t="shared" si="7"/>
        <v>5740</v>
      </c>
      <c r="Y146" s="23">
        <f t="shared" si="6"/>
        <v>8.3979400000000002</v>
      </c>
    </row>
    <row r="147" spans="24:25" x14ac:dyDescent="0.25">
      <c r="X147" s="21">
        <f t="shared" si="7"/>
        <v>5781</v>
      </c>
      <c r="Y147" s="23">
        <f t="shared" si="6"/>
        <v>8.4607109999999999</v>
      </c>
    </row>
    <row r="148" spans="24:25" x14ac:dyDescent="0.25">
      <c r="X148" s="21">
        <f t="shared" si="7"/>
        <v>5822</v>
      </c>
      <c r="Y148" s="23">
        <f t="shared" si="6"/>
        <v>8.5234819999999996</v>
      </c>
    </row>
    <row r="149" spans="24:25" x14ac:dyDescent="0.25">
      <c r="X149" s="21">
        <f t="shared" si="7"/>
        <v>5863</v>
      </c>
      <c r="Y149" s="23">
        <f t="shared" si="6"/>
        <v>8.5862529999999992</v>
      </c>
    </row>
    <row r="150" spans="24:25" x14ac:dyDescent="0.25">
      <c r="X150" s="21">
        <f t="shared" si="7"/>
        <v>5904</v>
      </c>
      <c r="Y150" s="23">
        <f t="shared" si="6"/>
        <v>8.6490239999999989</v>
      </c>
    </row>
    <row r="151" spans="24:25" x14ac:dyDescent="0.25">
      <c r="X151" s="21">
        <f t="shared" si="7"/>
        <v>5945</v>
      </c>
      <c r="Y151" s="23">
        <f t="shared" si="6"/>
        <v>8.7117950000000004</v>
      </c>
    </row>
    <row r="152" spans="24:25" x14ac:dyDescent="0.25">
      <c r="X152" s="21">
        <f t="shared" si="7"/>
        <v>5986</v>
      </c>
      <c r="Y152" s="23">
        <f t="shared" si="6"/>
        <v>8.7745660000000001</v>
      </c>
    </row>
    <row r="153" spans="24:25" x14ac:dyDescent="0.25">
      <c r="X153" s="21">
        <f t="shared" si="7"/>
        <v>6027</v>
      </c>
      <c r="Y153" s="23">
        <f t="shared" si="6"/>
        <v>8.8373369999999998</v>
      </c>
    </row>
    <row r="154" spans="24:25" x14ac:dyDescent="0.25">
      <c r="X154" s="21">
        <f t="shared" si="7"/>
        <v>6068</v>
      </c>
      <c r="Y154" s="23">
        <f t="shared" si="6"/>
        <v>8.9001079999999995</v>
      </c>
    </row>
    <row r="155" spans="24:25" x14ac:dyDescent="0.25">
      <c r="X155" s="21">
        <f t="shared" si="7"/>
        <v>6109</v>
      </c>
      <c r="Y155" s="23">
        <f t="shared" si="6"/>
        <v>8.9628789999999992</v>
      </c>
    </row>
    <row r="156" spans="24:25" x14ac:dyDescent="0.25">
      <c r="X156" s="21">
        <f t="shared" si="7"/>
        <v>6150</v>
      </c>
      <c r="Y156" s="23">
        <f t="shared" si="6"/>
        <v>9.0256499999999988</v>
      </c>
    </row>
    <row r="157" spans="24:25" x14ac:dyDescent="0.25">
      <c r="X157" s="21">
        <f t="shared" si="7"/>
        <v>6191</v>
      </c>
      <c r="Y157" s="23">
        <f t="shared" si="6"/>
        <v>9.0884210000000003</v>
      </c>
    </row>
    <row r="158" spans="24:25" x14ac:dyDescent="0.25">
      <c r="X158" s="21">
        <f t="shared" si="7"/>
        <v>6232</v>
      </c>
      <c r="Y158" s="23">
        <f t="shared" si="6"/>
        <v>9.151192</v>
      </c>
    </row>
    <row r="159" spans="24:25" x14ac:dyDescent="0.25">
      <c r="X159" s="21">
        <f t="shared" si="7"/>
        <v>6273</v>
      </c>
      <c r="Y159" s="23">
        <f t="shared" si="6"/>
        <v>9.2139629999999997</v>
      </c>
    </row>
    <row r="160" spans="24:25" x14ac:dyDescent="0.25">
      <c r="X160" s="21">
        <f t="shared" si="7"/>
        <v>6314</v>
      </c>
      <c r="Y160" s="23">
        <f t="shared" si="6"/>
        <v>9.2767339999999994</v>
      </c>
    </row>
    <row r="161" spans="24:25" x14ac:dyDescent="0.25">
      <c r="X161" s="21">
        <f t="shared" si="7"/>
        <v>6355</v>
      </c>
      <c r="Y161" s="23">
        <f t="shared" si="6"/>
        <v>9.3395049999999991</v>
      </c>
    </row>
    <row r="162" spans="24:25" x14ac:dyDescent="0.25">
      <c r="X162" s="21">
        <f t="shared" si="7"/>
        <v>6396</v>
      </c>
      <c r="Y162" s="23">
        <f t="shared" si="6"/>
        <v>9.4022759999999987</v>
      </c>
    </row>
    <row r="163" spans="24:25" x14ac:dyDescent="0.25">
      <c r="X163" s="21">
        <f t="shared" si="7"/>
        <v>6437</v>
      </c>
      <c r="Y163" s="23">
        <f t="shared" si="6"/>
        <v>9.4650470000000002</v>
      </c>
    </row>
    <row r="164" spans="24:25" x14ac:dyDescent="0.25">
      <c r="X164" s="21">
        <f t="shared" si="7"/>
        <v>6478</v>
      </c>
      <c r="Y164" s="23">
        <f t="shared" si="6"/>
        <v>9.5278179999999999</v>
      </c>
    </row>
    <row r="165" spans="24:25" x14ac:dyDescent="0.25">
      <c r="X165" s="21">
        <f t="shared" si="7"/>
        <v>6519</v>
      </c>
      <c r="Y165" s="23">
        <f t="shared" si="6"/>
        <v>9.5905889999999996</v>
      </c>
    </row>
    <row r="166" spans="24:25" x14ac:dyDescent="0.25">
      <c r="X166" s="21">
        <f t="shared" si="7"/>
        <v>6560</v>
      </c>
      <c r="Y166" s="23">
        <f t="shared" si="6"/>
        <v>9.6533599999999993</v>
      </c>
    </row>
    <row r="167" spans="24:25" x14ac:dyDescent="0.25">
      <c r="X167" s="21">
        <f t="shared" si="7"/>
        <v>6601</v>
      </c>
      <c r="Y167" s="23">
        <f t="shared" si="6"/>
        <v>9.716130999999999</v>
      </c>
    </row>
    <row r="168" spans="24:25" x14ac:dyDescent="0.25">
      <c r="X168" s="21">
        <f t="shared" si="7"/>
        <v>6642</v>
      </c>
      <c r="Y168" s="23">
        <f t="shared" si="6"/>
        <v>9.7789020000000004</v>
      </c>
    </row>
    <row r="169" spans="24:25" x14ac:dyDescent="0.25">
      <c r="X169" s="21">
        <f t="shared" si="7"/>
        <v>6683</v>
      </c>
      <c r="Y169" s="23">
        <f t="shared" si="6"/>
        <v>9.8416730000000001</v>
      </c>
    </row>
    <row r="170" spans="24:25" x14ac:dyDescent="0.25">
      <c r="X170" s="21">
        <f t="shared" si="7"/>
        <v>6724</v>
      </c>
      <c r="Y170" s="23">
        <f t="shared" si="6"/>
        <v>9.9044439999999998</v>
      </c>
    </row>
    <row r="171" spans="24:25" x14ac:dyDescent="0.25">
      <c r="X171" s="21">
        <f t="shared" si="7"/>
        <v>6765</v>
      </c>
      <c r="Y171" s="23">
        <f t="shared" si="6"/>
        <v>9.9672149999999995</v>
      </c>
    </row>
    <row r="172" spans="24:25" x14ac:dyDescent="0.25">
      <c r="X172" s="21">
        <f t="shared" si="7"/>
        <v>6806</v>
      </c>
      <c r="Y172" s="23">
        <f t="shared" si="6"/>
        <v>10.029985999999999</v>
      </c>
    </row>
    <row r="173" spans="24:25" x14ac:dyDescent="0.25">
      <c r="X173" s="21">
        <f t="shared" si="7"/>
        <v>6847</v>
      </c>
      <c r="Y173" s="23">
        <f t="shared" si="6"/>
        <v>10.092756999999999</v>
      </c>
    </row>
    <row r="174" spans="24:25" x14ac:dyDescent="0.25">
      <c r="X174" s="21">
        <f t="shared" si="7"/>
        <v>6888</v>
      </c>
      <c r="Y174" s="23">
        <f t="shared" si="6"/>
        <v>10.155528</v>
      </c>
    </row>
    <row r="175" spans="24:25" x14ac:dyDescent="0.25">
      <c r="X175" s="21">
        <f t="shared" si="7"/>
        <v>6929</v>
      </c>
      <c r="Y175" s="23">
        <f t="shared" si="6"/>
        <v>10.218299</v>
      </c>
    </row>
    <row r="176" spans="24:25" x14ac:dyDescent="0.25">
      <c r="X176" s="21">
        <f t="shared" si="7"/>
        <v>6970</v>
      </c>
      <c r="Y176" s="23">
        <f t="shared" si="6"/>
        <v>10.28107</v>
      </c>
    </row>
    <row r="177" spans="24:25" x14ac:dyDescent="0.25">
      <c r="X177" s="21">
        <f t="shared" si="7"/>
        <v>7011</v>
      </c>
      <c r="Y177" s="23">
        <f t="shared" si="6"/>
        <v>10.343840999999999</v>
      </c>
    </row>
    <row r="178" spans="24:25" x14ac:dyDescent="0.25">
      <c r="X178" s="21">
        <f t="shared" si="7"/>
        <v>7052</v>
      </c>
      <c r="Y178" s="23">
        <f t="shared" si="6"/>
        <v>10.406611999999999</v>
      </c>
    </row>
    <row r="179" spans="24:25" x14ac:dyDescent="0.25">
      <c r="X179" s="21">
        <f t="shared" si="7"/>
        <v>7093</v>
      </c>
      <c r="Y179" s="23">
        <f t="shared" si="6"/>
        <v>10.469382999999999</v>
      </c>
    </row>
    <row r="180" spans="24:25" x14ac:dyDescent="0.25">
      <c r="X180" s="21">
        <f t="shared" si="7"/>
        <v>7134</v>
      </c>
      <c r="Y180" s="23">
        <f t="shared" si="6"/>
        <v>10.532154</v>
      </c>
    </row>
    <row r="181" spans="24:25" x14ac:dyDescent="0.25">
      <c r="X181" s="21">
        <f t="shared" si="7"/>
        <v>7175</v>
      </c>
      <c r="Y181" s="23">
        <f t="shared" si="6"/>
        <v>10.594925</v>
      </c>
    </row>
    <row r="182" spans="24:25" x14ac:dyDescent="0.25">
      <c r="X182" s="21">
        <f t="shared" si="7"/>
        <v>7216</v>
      </c>
      <c r="Y182" s="23">
        <f t="shared" si="6"/>
        <v>10.657696</v>
      </c>
    </row>
    <row r="183" spans="24:25" x14ac:dyDescent="0.25">
      <c r="X183" s="21">
        <f t="shared" si="7"/>
        <v>7257</v>
      </c>
      <c r="Y183" s="23">
        <f t="shared" si="6"/>
        <v>10.720466999999999</v>
      </c>
    </row>
    <row r="184" spans="24:25" x14ac:dyDescent="0.25">
      <c r="X184" s="21">
        <f t="shared" si="7"/>
        <v>7298</v>
      </c>
      <c r="Y184" s="23">
        <f t="shared" si="6"/>
        <v>10.783237999999999</v>
      </c>
    </row>
    <row r="185" spans="24:25" x14ac:dyDescent="0.25">
      <c r="X185" s="21">
        <f t="shared" si="7"/>
        <v>7339</v>
      </c>
      <c r="Y185" s="23">
        <f t="shared" si="6"/>
        <v>10.846009</v>
      </c>
    </row>
    <row r="186" spans="24:25" x14ac:dyDescent="0.25">
      <c r="X186" s="21">
        <f t="shared" si="7"/>
        <v>7380</v>
      </c>
      <c r="Y186" s="23">
        <f t="shared" si="6"/>
        <v>10.90878</v>
      </c>
    </row>
    <row r="187" spans="24:25" x14ac:dyDescent="0.25">
      <c r="X187" s="21">
        <f t="shared" si="7"/>
        <v>7421</v>
      </c>
      <c r="Y187" s="23">
        <f t="shared" si="6"/>
        <v>10.971551</v>
      </c>
    </row>
    <row r="188" spans="24:25" x14ac:dyDescent="0.25">
      <c r="X188" s="21">
        <f t="shared" si="7"/>
        <v>7462</v>
      </c>
      <c r="Y188" s="23">
        <f t="shared" si="6"/>
        <v>11.034322</v>
      </c>
    </row>
    <row r="189" spans="24:25" x14ac:dyDescent="0.25">
      <c r="X189" s="21">
        <f t="shared" si="7"/>
        <v>7503</v>
      </c>
      <c r="Y189" s="23">
        <f t="shared" si="6"/>
        <v>11.097092999999999</v>
      </c>
    </row>
    <row r="190" spans="24:25" x14ac:dyDescent="0.25">
      <c r="X190" s="21">
        <f t="shared" si="7"/>
        <v>7544</v>
      </c>
      <c r="Y190" s="23">
        <f t="shared" si="6"/>
        <v>11.159863999999999</v>
      </c>
    </row>
    <row r="191" spans="24:25" x14ac:dyDescent="0.25">
      <c r="X191" s="21">
        <f t="shared" si="7"/>
        <v>7585</v>
      </c>
      <c r="Y191" s="23">
        <f t="shared" si="6"/>
        <v>11.222635</v>
      </c>
    </row>
    <row r="192" spans="24:25" x14ac:dyDescent="0.25">
      <c r="X192" s="21">
        <f t="shared" si="7"/>
        <v>7626</v>
      </c>
      <c r="Y192" s="23">
        <f t="shared" si="6"/>
        <v>11.285406</v>
      </c>
    </row>
    <row r="193" spans="24:25" x14ac:dyDescent="0.25">
      <c r="X193" s="21">
        <f t="shared" si="7"/>
        <v>7667</v>
      </c>
      <c r="Y193" s="23">
        <f t="shared" si="6"/>
        <v>11.348177</v>
      </c>
    </row>
    <row r="194" spans="24:25" x14ac:dyDescent="0.25">
      <c r="X194" s="21">
        <f t="shared" si="7"/>
        <v>7708</v>
      </c>
      <c r="Y194" s="23">
        <f t="shared" si="6"/>
        <v>11.410947999999999</v>
      </c>
    </row>
    <row r="195" spans="24:25" x14ac:dyDescent="0.25">
      <c r="X195" s="21">
        <f t="shared" si="7"/>
        <v>7749</v>
      </c>
      <c r="Y195" s="23">
        <f t="shared" si="6"/>
        <v>11.473718999999999</v>
      </c>
    </row>
    <row r="196" spans="24:25" x14ac:dyDescent="0.25">
      <c r="X196" s="21">
        <f t="shared" si="7"/>
        <v>7790</v>
      </c>
      <c r="Y196" s="23">
        <f t="shared" si="6"/>
        <v>11.536489999999999</v>
      </c>
    </row>
    <row r="197" spans="24:25" x14ac:dyDescent="0.25">
      <c r="X197" s="21">
        <f t="shared" si="7"/>
        <v>7831</v>
      </c>
      <c r="Y197" s="23">
        <f t="shared" si="6"/>
        <v>11.599261</v>
      </c>
    </row>
    <row r="198" spans="24:25" x14ac:dyDescent="0.25">
      <c r="X198" s="21">
        <f t="shared" si="7"/>
        <v>7872</v>
      </c>
      <c r="Y198" s="23">
        <f t="shared" ref="Y198:Y261" si="8">IF($K$24&gt;0,IF(X198&lt;$K$21,$K$20*X198,IF(X198&lt;$K$24,($K$22*X198)+$K$23,($K$25*X198)+$K$26)),IF(X198&lt;$K$21,$K$20*X198,($K$22*X198)+$K$23))</f>
        <v>11.662032</v>
      </c>
    </row>
    <row r="199" spans="24:25" x14ac:dyDescent="0.25">
      <c r="X199" s="21">
        <f t="shared" ref="X199:X262" si="9">X198+$AC$5</f>
        <v>7913</v>
      </c>
      <c r="Y199" s="23">
        <f t="shared" si="8"/>
        <v>11.724803</v>
      </c>
    </row>
    <row r="200" spans="24:25" x14ac:dyDescent="0.25">
      <c r="X200" s="21">
        <f t="shared" si="9"/>
        <v>7954</v>
      </c>
      <c r="Y200" s="23">
        <f t="shared" si="8"/>
        <v>11.787573999999999</v>
      </c>
    </row>
    <row r="201" spans="24:25" x14ac:dyDescent="0.25">
      <c r="X201" s="21">
        <f t="shared" si="9"/>
        <v>7995</v>
      </c>
      <c r="Y201" s="23">
        <f t="shared" si="8"/>
        <v>11.850344999999999</v>
      </c>
    </row>
    <row r="202" spans="24:25" x14ac:dyDescent="0.25">
      <c r="X202" s="21">
        <f t="shared" si="9"/>
        <v>8036</v>
      </c>
      <c r="Y202" s="23">
        <f t="shared" si="8"/>
        <v>11.913116</v>
      </c>
    </row>
    <row r="203" spans="24:25" x14ac:dyDescent="0.25">
      <c r="X203" s="21">
        <f t="shared" si="9"/>
        <v>8077</v>
      </c>
      <c r="Y203" s="23">
        <f t="shared" si="8"/>
        <v>11.975887</v>
      </c>
    </row>
    <row r="204" spans="24:25" x14ac:dyDescent="0.25">
      <c r="X204" s="21">
        <f t="shared" si="9"/>
        <v>8118</v>
      </c>
      <c r="Y204" s="23">
        <f t="shared" si="8"/>
        <v>12.038658</v>
      </c>
    </row>
    <row r="205" spans="24:25" x14ac:dyDescent="0.25">
      <c r="X205" s="21">
        <f t="shared" si="9"/>
        <v>8159</v>
      </c>
      <c r="Y205" s="23">
        <f t="shared" si="8"/>
        <v>12.101429</v>
      </c>
    </row>
    <row r="206" spans="24:25" x14ac:dyDescent="0.25">
      <c r="X206" s="21">
        <f t="shared" si="9"/>
        <v>8200</v>
      </c>
      <c r="Y206" s="23">
        <f t="shared" si="8"/>
        <v>12.164199999999999</v>
      </c>
    </row>
    <row r="207" spans="24:25" x14ac:dyDescent="0.25">
      <c r="X207" s="21">
        <f t="shared" si="9"/>
        <v>8241</v>
      </c>
      <c r="Y207" s="23">
        <f t="shared" si="8"/>
        <v>12.226970999999999</v>
      </c>
    </row>
    <row r="208" spans="24:25" x14ac:dyDescent="0.25">
      <c r="X208" s="21">
        <f t="shared" si="9"/>
        <v>8282</v>
      </c>
      <c r="Y208" s="23">
        <f t="shared" si="8"/>
        <v>12.289742</v>
      </c>
    </row>
    <row r="209" spans="24:25" x14ac:dyDescent="0.25">
      <c r="X209" s="21">
        <f t="shared" si="9"/>
        <v>8323</v>
      </c>
      <c r="Y209" s="23">
        <f t="shared" si="8"/>
        <v>12.352513</v>
      </c>
    </row>
    <row r="210" spans="24:25" x14ac:dyDescent="0.25">
      <c r="X210" s="21">
        <f t="shared" si="9"/>
        <v>8364</v>
      </c>
      <c r="Y210" s="23">
        <f t="shared" si="8"/>
        <v>12.415284</v>
      </c>
    </row>
    <row r="211" spans="24:25" x14ac:dyDescent="0.25">
      <c r="X211" s="21">
        <f t="shared" si="9"/>
        <v>8405</v>
      </c>
      <c r="Y211" s="23">
        <f t="shared" si="8"/>
        <v>12.478054999999999</v>
      </c>
    </row>
    <row r="212" spans="24:25" x14ac:dyDescent="0.25">
      <c r="X212" s="21">
        <f t="shared" si="9"/>
        <v>8446</v>
      </c>
      <c r="Y212" s="23">
        <f t="shared" si="8"/>
        <v>12.540825999999999</v>
      </c>
    </row>
    <row r="213" spans="24:25" x14ac:dyDescent="0.25">
      <c r="X213" s="21">
        <f t="shared" si="9"/>
        <v>8487</v>
      </c>
      <c r="Y213" s="23">
        <f t="shared" si="8"/>
        <v>12.603596999999999</v>
      </c>
    </row>
    <row r="214" spans="24:25" x14ac:dyDescent="0.25">
      <c r="X214" s="21">
        <f t="shared" si="9"/>
        <v>8528</v>
      </c>
      <c r="Y214" s="23">
        <f t="shared" si="8"/>
        <v>12.666368</v>
      </c>
    </row>
    <row r="215" spans="24:25" x14ac:dyDescent="0.25">
      <c r="X215" s="21">
        <f t="shared" si="9"/>
        <v>8569</v>
      </c>
      <c r="Y215" s="23">
        <f t="shared" si="8"/>
        <v>12.729139</v>
      </c>
    </row>
    <row r="216" spans="24:25" x14ac:dyDescent="0.25">
      <c r="X216" s="21">
        <f t="shared" si="9"/>
        <v>8610</v>
      </c>
      <c r="Y216" s="23">
        <f t="shared" si="8"/>
        <v>12.79191</v>
      </c>
    </row>
    <row r="217" spans="24:25" x14ac:dyDescent="0.25">
      <c r="X217" s="21">
        <f t="shared" si="9"/>
        <v>8651</v>
      </c>
      <c r="Y217" s="23">
        <f t="shared" si="8"/>
        <v>12.854680999999999</v>
      </c>
    </row>
    <row r="218" spans="24:25" x14ac:dyDescent="0.25">
      <c r="X218" s="21">
        <f t="shared" si="9"/>
        <v>8692</v>
      </c>
      <c r="Y218" s="23">
        <f t="shared" si="8"/>
        <v>12.917451999999999</v>
      </c>
    </row>
    <row r="219" spans="24:25" x14ac:dyDescent="0.25">
      <c r="X219" s="21">
        <f t="shared" si="9"/>
        <v>8733</v>
      </c>
      <c r="Y219" s="23">
        <f t="shared" si="8"/>
        <v>12.980223000000001</v>
      </c>
    </row>
    <row r="220" spans="24:25" x14ac:dyDescent="0.25">
      <c r="X220" s="21">
        <f t="shared" si="9"/>
        <v>8774</v>
      </c>
      <c r="Y220" s="23">
        <f t="shared" si="8"/>
        <v>13.042994</v>
      </c>
    </row>
    <row r="221" spans="24:25" x14ac:dyDescent="0.25">
      <c r="X221" s="21">
        <f t="shared" si="9"/>
        <v>8815</v>
      </c>
      <c r="Y221" s="23">
        <f t="shared" si="8"/>
        <v>13.105765</v>
      </c>
    </row>
    <row r="222" spans="24:25" x14ac:dyDescent="0.25">
      <c r="X222" s="21">
        <f t="shared" si="9"/>
        <v>8856</v>
      </c>
      <c r="Y222" s="23">
        <f t="shared" si="8"/>
        <v>13.168536</v>
      </c>
    </row>
    <row r="223" spans="24:25" x14ac:dyDescent="0.25">
      <c r="X223" s="21">
        <f t="shared" si="9"/>
        <v>8897</v>
      </c>
      <c r="Y223" s="23">
        <f t="shared" si="8"/>
        <v>13.231306999999999</v>
      </c>
    </row>
    <row r="224" spans="24:25" x14ac:dyDescent="0.25">
      <c r="X224" s="21">
        <f t="shared" si="9"/>
        <v>8938</v>
      </c>
      <c r="Y224" s="23">
        <f t="shared" si="8"/>
        <v>13.294077999999999</v>
      </c>
    </row>
    <row r="225" spans="24:25" x14ac:dyDescent="0.25">
      <c r="X225" s="21">
        <f t="shared" si="9"/>
        <v>8979</v>
      </c>
      <c r="Y225" s="23">
        <f t="shared" si="8"/>
        <v>13.356849</v>
      </c>
    </row>
    <row r="226" spans="24:25" x14ac:dyDescent="0.25">
      <c r="X226" s="21">
        <f t="shared" si="9"/>
        <v>9020</v>
      </c>
      <c r="Y226" s="23">
        <f t="shared" si="8"/>
        <v>13.41962</v>
      </c>
    </row>
    <row r="227" spans="24:25" x14ac:dyDescent="0.25">
      <c r="X227" s="21">
        <f t="shared" si="9"/>
        <v>9061</v>
      </c>
      <c r="Y227" s="23">
        <f t="shared" si="8"/>
        <v>13.482391</v>
      </c>
    </row>
    <row r="228" spans="24:25" x14ac:dyDescent="0.25">
      <c r="X228" s="21">
        <f t="shared" si="9"/>
        <v>9102</v>
      </c>
      <c r="Y228" s="23">
        <f t="shared" si="8"/>
        <v>13.545161999999999</v>
      </c>
    </row>
    <row r="229" spans="24:25" x14ac:dyDescent="0.25">
      <c r="X229" s="21">
        <f t="shared" si="9"/>
        <v>9143</v>
      </c>
      <c r="Y229" s="23">
        <f t="shared" si="8"/>
        <v>13.607932999999999</v>
      </c>
    </row>
    <row r="230" spans="24:25" x14ac:dyDescent="0.25">
      <c r="X230" s="21">
        <f t="shared" si="9"/>
        <v>9184</v>
      </c>
      <c r="Y230" s="23">
        <f t="shared" si="8"/>
        <v>13.670703999999999</v>
      </c>
    </row>
    <row r="231" spans="24:25" x14ac:dyDescent="0.25">
      <c r="X231" s="21">
        <f t="shared" si="9"/>
        <v>9225</v>
      </c>
      <c r="Y231" s="23">
        <f t="shared" si="8"/>
        <v>13.733475</v>
      </c>
    </row>
    <row r="232" spans="24:25" x14ac:dyDescent="0.25">
      <c r="X232" s="21">
        <f t="shared" si="9"/>
        <v>9266</v>
      </c>
      <c r="Y232" s="23">
        <f t="shared" si="8"/>
        <v>13.796246</v>
      </c>
    </row>
    <row r="233" spans="24:25" x14ac:dyDescent="0.25">
      <c r="X233" s="21">
        <f t="shared" si="9"/>
        <v>9307</v>
      </c>
      <c r="Y233" s="23">
        <f t="shared" si="8"/>
        <v>13.859017</v>
      </c>
    </row>
    <row r="234" spans="24:25" x14ac:dyDescent="0.25">
      <c r="X234" s="21">
        <f t="shared" si="9"/>
        <v>9348</v>
      </c>
      <c r="Y234" s="23">
        <f t="shared" si="8"/>
        <v>13.921787999999999</v>
      </c>
    </row>
    <row r="235" spans="24:25" x14ac:dyDescent="0.25">
      <c r="X235" s="21">
        <f t="shared" si="9"/>
        <v>9389</v>
      </c>
      <c r="Y235" s="23">
        <f t="shared" si="8"/>
        <v>13.984558999999999</v>
      </c>
    </row>
    <row r="236" spans="24:25" x14ac:dyDescent="0.25">
      <c r="X236" s="21">
        <f t="shared" si="9"/>
        <v>9430</v>
      </c>
      <c r="Y236" s="23">
        <f t="shared" si="8"/>
        <v>14.047330000000001</v>
      </c>
    </row>
    <row r="237" spans="24:25" x14ac:dyDescent="0.25">
      <c r="X237" s="21">
        <f t="shared" si="9"/>
        <v>9471</v>
      </c>
      <c r="Y237" s="23">
        <f t="shared" si="8"/>
        <v>14.110101</v>
      </c>
    </row>
    <row r="238" spans="24:25" x14ac:dyDescent="0.25">
      <c r="X238" s="21">
        <f t="shared" si="9"/>
        <v>9512</v>
      </c>
      <c r="Y238" s="23">
        <f t="shared" si="8"/>
        <v>14.172872</v>
      </c>
    </row>
    <row r="239" spans="24:25" x14ac:dyDescent="0.25">
      <c r="X239" s="21">
        <f t="shared" si="9"/>
        <v>9553</v>
      </c>
      <c r="Y239" s="23">
        <f t="shared" si="8"/>
        <v>14.235643</v>
      </c>
    </row>
    <row r="240" spans="24:25" x14ac:dyDescent="0.25">
      <c r="X240" s="21">
        <f t="shared" si="9"/>
        <v>9594</v>
      </c>
      <c r="Y240" s="23">
        <f t="shared" si="8"/>
        <v>14.298413999999999</v>
      </c>
    </row>
    <row r="241" spans="24:25" x14ac:dyDescent="0.25">
      <c r="X241" s="21">
        <f t="shared" si="9"/>
        <v>9635</v>
      </c>
      <c r="Y241" s="23">
        <f t="shared" si="8"/>
        <v>14.361184999999999</v>
      </c>
    </row>
    <row r="242" spans="24:25" x14ac:dyDescent="0.25">
      <c r="X242" s="21">
        <f t="shared" si="9"/>
        <v>9676</v>
      </c>
      <c r="Y242" s="23">
        <f t="shared" si="8"/>
        <v>14.423956</v>
      </c>
    </row>
    <row r="243" spans="24:25" x14ac:dyDescent="0.25">
      <c r="X243" s="21">
        <f t="shared" si="9"/>
        <v>9717</v>
      </c>
      <c r="Y243" s="23">
        <f t="shared" si="8"/>
        <v>14.486727</v>
      </c>
    </row>
    <row r="244" spans="24:25" x14ac:dyDescent="0.25">
      <c r="X244" s="21">
        <f t="shared" si="9"/>
        <v>9758</v>
      </c>
      <c r="Y244" s="23">
        <f t="shared" si="8"/>
        <v>14.549498</v>
      </c>
    </row>
    <row r="245" spans="24:25" x14ac:dyDescent="0.25">
      <c r="X245" s="21">
        <f t="shared" si="9"/>
        <v>9799</v>
      </c>
      <c r="Y245" s="23">
        <f t="shared" si="8"/>
        <v>14.612269</v>
      </c>
    </row>
    <row r="246" spans="24:25" x14ac:dyDescent="0.25">
      <c r="X246" s="21">
        <f t="shared" si="9"/>
        <v>9840</v>
      </c>
      <c r="Y246" s="23">
        <f t="shared" si="8"/>
        <v>14.675039999999999</v>
      </c>
    </row>
    <row r="247" spans="24:25" x14ac:dyDescent="0.25">
      <c r="X247" s="21">
        <f t="shared" si="9"/>
        <v>9881</v>
      </c>
      <c r="Y247" s="23">
        <f t="shared" si="8"/>
        <v>14.737810999999999</v>
      </c>
    </row>
    <row r="248" spans="24:25" x14ac:dyDescent="0.25">
      <c r="X248" s="21">
        <f t="shared" si="9"/>
        <v>9922</v>
      </c>
      <c r="Y248" s="23">
        <f t="shared" si="8"/>
        <v>14.800582</v>
      </c>
    </row>
    <row r="249" spans="24:25" x14ac:dyDescent="0.25">
      <c r="X249" s="21">
        <f t="shared" si="9"/>
        <v>9963</v>
      </c>
      <c r="Y249" s="23">
        <f t="shared" si="8"/>
        <v>14.863353</v>
      </c>
    </row>
    <row r="250" spans="24:25" x14ac:dyDescent="0.25">
      <c r="X250" s="21">
        <f t="shared" si="9"/>
        <v>10004</v>
      </c>
      <c r="Y250" s="23">
        <f t="shared" si="8"/>
        <v>14.926124</v>
      </c>
    </row>
    <row r="251" spans="24:25" x14ac:dyDescent="0.25">
      <c r="X251" s="21">
        <f t="shared" si="9"/>
        <v>10045</v>
      </c>
      <c r="Y251" s="23">
        <f t="shared" si="8"/>
        <v>14.988894999999999</v>
      </c>
    </row>
    <row r="252" spans="24:25" x14ac:dyDescent="0.25">
      <c r="X252" s="21">
        <f t="shared" si="9"/>
        <v>10086</v>
      </c>
      <c r="Y252" s="23">
        <f t="shared" si="8"/>
        <v>15.051665999999999</v>
      </c>
    </row>
    <row r="253" spans="24:25" x14ac:dyDescent="0.25">
      <c r="X253" s="21">
        <f t="shared" si="9"/>
        <v>10127</v>
      </c>
      <c r="Y253" s="23">
        <f t="shared" si="8"/>
        <v>15.114437000000001</v>
      </c>
    </row>
    <row r="254" spans="24:25" x14ac:dyDescent="0.25">
      <c r="X254" s="21">
        <f t="shared" si="9"/>
        <v>10168</v>
      </c>
      <c r="Y254" s="23">
        <f t="shared" si="8"/>
        <v>15.177208</v>
      </c>
    </row>
    <row r="255" spans="24:25" x14ac:dyDescent="0.25">
      <c r="X255" s="21">
        <f t="shared" si="9"/>
        <v>10209</v>
      </c>
      <c r="Y255" s="23">
        <f t="shared" si="8"/>
        <v>15.239979</v>
      </c>
    </row>
    <row r="256" spans="24:25" x14ac:dyDescent="0.25">
      <c r="X256" s="21">
        <f t="shared" si="9"/>
        <v>10250</v>
      </c>
      <c r="Y256" s="23">
        <f t="shared" si="8"/>
        <v>15.30275</v>
      </c>
    </row>
    <row r="257" spans="24:25" x14ac:dyDescent="0.25">
      <c r="X257" s="21">
        <f t="shared" si="9"/>
        <v>10291</v>
      </c>
      <c r="Y257" s="23">
        <f t="shared" si="8"/>
        <v>15.365520999999999</v>
      </c>
    </row>
    <row r="258" spans="24:25" x14ac:dyDescent="0.25">
      <c r="X258" s="21">
        <f t="shared" si="9"/>
        <v>10332</v>
      </c>
      <c r="Y258" s="23">
        <f t="shared" si="8"/>
        <v>15.428291999999999</v>
      </c>
    </row>
    <row r="259" spans="24:25" x14ac:dyDescent="0.25">
      <c r="X259" s="21">
        <f t="shared" si="9"/>
        <v>10373</v>
      </c>
      <c r="Y259" s="23">
        <f t="shared" si="8"/>
        <v>15.491063</v>
      </c>
    </row>
    <row r="260" spans="24:25" x14ac:dyDescent="0.25">
      <c r="X260" s="21">
        <f t="shared" si="9"/>
        <v>10414</v>
      </c>
      <c r="Y260" s="23">
        <f t="shared" si="8"/>
        <v>15.553834</v>
      </c>
    </row>
    <row r="261" spans="24:25" x14ac:dyDescent="0.25">
      <c r="X261" s="21">
        <f t="shared" si="9"/>
        <v>10455</v>
      </c>
      <c r="Y261" s="23">
        <f t="shared" si="8"/>
        <v>15.616605</v>
      </c>
    </row>
    <row r="262" spans="24:25" x14ac:dyDescent="0.25">
      <c r="X262" s="21">
        <f t="shared" si="9"/>
        <v>10496</v>
      </c>
      <c r="Y262" s="23">
        <f t="shared" ref="Y262:Y325" si="10">IF($K$24&gt;0,IF(X262&lt;$K$21,$K$20*X262,IF(X262&lt;$K$24,($K$22*X262)+$K$23,($K$25*X262)+$K$26)),IF(X262&lt;$K$21,$K$20*X262,($K$22*X262)+$K$23))</f>
        <v>15.679376000000001</v>
      </c>
    </row>
    <row r="263" spans="24:25" x14ac:dyDescent="0.25">
      <c r="X263" s="21">
        <f t="shared" ref="X263:X326" si="11">X262+$AC$5</f>
        <v>10537</v>
      </c>
      <c r="Y263" s="23">
        <f t="shared" si="10"/>
        <v>15.742146999999999</v>
      </c>
    </row>
    <row r="264" spans="24:25" x14ac:dyDescent="0.25">
      <c r="X264" s="21">
        <f t="shared" si="11"/>
        <v>10578</v>
      </c>
      <c r="Y264" s="23">
        <f t="shared" si="10"/>
        <v>15.804918000000001</v>
      </c>
    </row>
    <row r="265" spans="24:25" x14ac:dyDescent="0.25">
      <c r="X265" s="21">
        <f t="shared" si="11"/>
        <v>10619</v>
      </c>
      <c r="Y265" s="23">
        <f t="shared" si="10"/>
        <v>15.867688999999999</v>
      </c>
    </row>
    <row r="266" spans="24:25" x14ac:dyDescent="0.25">
      <c r="X266" s="21">
        <f t="shared" si="11"/>
        <v>10660</v>
      </c>
      <c r="Y266" s="23">
        <f t="shared" si="10"/>
        <v>15.93046</v>
      </c>
    </row>
    <row r="267" spans="24:25" x14ac:dyDescent="0.25">
      <c r="X267" s="21">
        <f t="shared" si="11"/>
        <v>10701</v>
      </c>
      <c r="Y267" s="23">
        <f t="shared" si="10"/>
        <v>15.993230999999998</v>
      </c>
    </row>
    <row r="268" spans="24:25" x14ac:dyDescent="0.25">
      <c r="X268" s="21">
        <f t="shared" si="11"/>
        <v>10742</v>
      </c>
      <c r="Y268" s="23">
        <f t="shared" si="10"/>
        <v>16.056001999999999</v>
      </c>
    </row>
    <row r="269" spans="24:25" x14ac:dyDescent="0.25">
      <c r="X269" s="21">
        <f t="shared" si="11"/>
        <v>10783</v>
      </c>
      <c r="Y269" s="23">
        <f t="shared" si="10"/>
        <v>16.118773000000001</v>
      </c>
    </row>
    <row r="270" spans="24:25" x14ac:dyDescent="0.25">
      <c r="X270" s="21">
        <f t="shared" si="11"/>
        <v>10824</v>
      </c>
      <c r="Y270" s="23">
        <f t="shared" si="10"/>
        <v>16.181543999999999</v>
      </c>
    </row>
    <row r="271" spans="24:25" x14ac:dyDescent="0.25">
      <c r="X271" s="21">
        <f t="shared" si="11"/>
        <v>10865</v>
      </c>
      <c r="Y271" s="23">
        <f t="shared" si="10"/>
        <v>16.244315</v>
      </c>
    </row>
    <row r="272" spans="24:25" x14ac:dyDescent="0.25">
      <c r="X272" s="21">
        <f t="shared" si="11"/>
        <v>10906</v>
      </c>
      <c r="Y272" s="23">
        <f t="shared" si="10"/>
        <v>16.307085999999998</v>
      </c>
    </row>
    <row r="273" spans="24:25" x14ac:dyDescent="0.25">
      <c r="X273" s="21">
        <f t="shared" si="11"/>
        <v>10947</v>
      </c>
      <c r="Y273" s="23">
        <f t="shared" si="10"/>
        <v>16.369857</v>
      </c>
    </row>
    <row r="274" spans="24:25" x14ac:dyDescent="0.25">
      <c r="X274" s="21">
        <f t="shared" si="11"/>
        <v>10988</v>
      </c>
      <c r="Y274" s="23">
        <f t="shared" si="10"/>
        <v>16.432628000000001</v>
      </c>
    </row>
    <row r="275" spans="24:25" x14ac:dyDescent="0.25">
      <c r="X275" s="21">
        <f t="shared" si="11"/>
        <v>11029</v>
      </c>
      <c r="Y275" s="23">
        <f t="shared" si="10"/>
        <v>16.495398999999999</v>
      </c>
    </row>
    <row r="276" spans="24:25" x14ac:dyDescent="0.25">
      <c r="X276" s="21">
        <f t="shared" si="11"/>
        <v>11070</v>
      </c>
      <c r="Y276" s="23">
        <f t="shared" si="10"/>
        <v>16.55817</v>
      </c>
    </row>
    <row r="277" spans="24:25" x14ac:dyDescent="0.25">
      <c r="X277" s="21">
        <f t="shared" si="11"/>
        <v>11111</v>
      </c>
      <c r="Y277" s="23">
        <f t="shared" si="10"/>
        <v>16.620940999999998</v>
      </c>
    </row>
    <row r="278" spans="24:25" x14ac:dyDescent="0.25">
      <c r="X278" s="21">
        <f t="shared" si="11"/>
        <v>11152</v>
      </c>
      <c r="Y278" s="23">
        <f t="shared" si="10"/>
        <v>16.683712</v>
      </c>
    </row>
    <row r="279" spans="24:25" x14ac:dyDescent="0.25">
      <c r="X279" s="21">
        <f t="shared" si="11"/>
        <v>11193</v>
      </c>
      <c r="Y279" s="23">
        <f t="shared" si="10"/>
        <v>16.746483000000001</v>
      </c>
    </row>
    <row r="280" spans="24:25" x14ac:dyDescent="0.25">
      <c r="X280" s="21">
        <f t="shared" si="11"/>
        <v>11234</v>
      </c>
      <c r="Y280" s="23">
        <f t="shared" si="10"/>
        <v>16.809253999999999</v>
      </c>
    </row>
    <row r="281" spans="24:25" x14ac:dyDescent="0.25">
      <c r="X281" s="21">
        <f t="shared" si="11"/>
        <v>11275</v>
      </c>
      <c r="Y281" s="23">
        <f t="shared" si="10"/>
        <v>16.872025000000001</v>
      </c>
    </row>
    <row r="282" spans="24:25" x14ac:dyDescent="0.25">
      <c r="X282" s="21">
        <f t="shared" si="11"/>
        <v>11316</v>
      </c>
      <c r="Y282" s="23">
        <f t="shared" si="10"/>
        <v>16.934795999999999</v>
      </c>
    </row>
    <row r="283" spans="24:25" x14ac:dyDescent="0.25">
      <c r="X283" s="21">
        <f t="shared" si="11"/>
        <v>11357</v>
      </c>
      <c r="Y283" s="23">
        <f t="shared" si="10"/>
        <v>16.997567</v>
      </c>
    </row>
    <row r="284" spans="24:25" x14ac:dyDescent="0.25">
      <c r="X284" s="21">
        <f t="shared" si="11"/>
        <v>11398</v>
      </c>
      <c r="Y284" s="23">
        <f t="shared" si="10"/>
        <v>17.060337999999998</v>
      </c>
    </row>
    <row r="285" spans="24:25" x14ac:dyDescent="0.25">
      <c r="X285" s="21">
        <f t="shared" si="11"/>
        <v>11439</v>
      </c>
      <c r="Y285" s="23">
        <f t="shared" si="10"/>
        <v>17.123108999999999</v>
      </c>
    </row>
    <row r="286" spans="24:25" x14ac:dyDescent="0.25">
      <c r="X286" s="21">
        <f t="shared" si="11"/>
        <v>11480</v>
      </c>
      <c r="Y286" s="23">
        <f t="shared" si="10"/>
        <v>17.185880000000001</v>
      </c>
    </row>
    <row r="287" spans="24:25" x14ac:dyDescent="0.25">
      <c r="X287" s="21">
        <f t="shared" si="11"/>
        <v>11521</v>
      </c>
      <c r="Y287" s="23">
        <f t="shared" si="10"/>
        <v>17.248650999999999</v>
      </c>
    </row>
    <row r="288" spans="24:25" x14ac:dyDescent="0.25">
      <c r="X288" s="21">
        <f t="shared" si="11"/>
        <v>11562</v>
      </c>
      <c r="Y288" s="23">
        <f t="shared" si="10"/>
        <v>17.311422</v>
      </c>
    </row>
    <row r="289" spans="24:25" x14ac:dyDescent="0.25">
      <c r="X289" s="21">
        <f t="shared" si="11"/>
        <v>11603</v>
      </c>
      <c r="Y289" s="23">
        <f t="shared" si="10"/>
        <v>17.374192999999998</v>
      </c>
    </row>
    <row r="290" spans="24:25" x14ac:dyDescent="0.25">
      <c r="X290" s="21">
        <f t="shared" si="11"/>
        <v>11644</v>
      </c>
      <c r="Y290" s="23">
        <f t="shared" si="10"/>
        <v>17.436964</v>
      </c>
    </row>
    <row r="291" spans="24:25" x14ac:dyDescent="0.25">
      <c r="X291" s="21">
        <f t="shared" si="11"/>
        <v>11685</v>
      </c>
      <c r="Y291" s="23">
        <f t="shared" si="10"/>
        <v>17.499735000000001</v>
      </c>
    </row>
    <row r="292" spans="24:25" x14ac:dyDescent="0.25">
      <c r="X292" s="21">
        <f t="shared" si="11"/>
        <v>11726</v>
      </c>
      <c r="Y292" s="23">
        <f t="shared" si="10"/>
        <v>17.562505999999999</v>
      </c>
    </row>
    <row r="293" spans="24:25" x14ac:dyDescent="0.25">
      <c r="X293" s="21">
        <f t="shared" si="11"/>
        <v>11767</v>
      </c>
      <c r="Y293" s="23">
        <f t="shared" si="10"/>
        <v>17.625277000000001</v>
      </c>
    </row>
    <row r="294" spans="24:25" x14ac:dyDescent="0.25">
      <c r="X294" s="21">
        <f t="shared" si="11"/>
        <v>11808</v>
      </c>
      <c r="Y294" s="23">
        <f t="shared" si="10"/>
        <v>17.688047999999998</v>
      </c>
    </row>
    <row r="295" spans="24:25" x14ac:dyDescent="0.25">
      <c r="X295" s="21">
        <f t="shared" si="11"/>
        <v>11849</v>
      </c>
      <c r="Y295" s="23">
        <f t="shared" si="10"/>
        <v>17.750819</v>
      </c>
    </row>
    <row r="296" spans="24:25" x14ac:dyDescent="0.25">
      <c r="X296" s="21">
        <f t="shared" si="11"/>
        <v>11890</v>
      </c>
      <c r="Y296" s="23">
        <f t="shared" si="10"/>
        <v>17.813590000000001</v>
      </c>
    </row>
    <row r="297" spans="24:25" x14ac:dyDescent="0.25">
      <c r="X297" s="21">
        <f t="shared" si="11"/>
        <v>11931</v>
      </c>
      <c r="Y297" s="23">
        <f t="shared" si="10"/>
        <v>17.876360999999999</v>
      </c>
    </row>
    <row r="298" spans="24:25" x14ac:dyDescent="0.25">
      <c r="X298" s="21">
        <f t="shared" si="11"/>
        <v>11972</v>
      </c>
      <c r="Y298" s="23">
        <f t="shared" si="10"/>
        <v>17.939132000000001</v>
      </c>
    </row>
    <row r="299" spans="24:25" x14ac:dyDescent="0.25">
      <c r="X299" s="21">
        <f t="shared" si="11"/>
        <v>12013</v>
      </c>
      <c r="Y299" s="23">
        <f t="shared" si="10"/>
        <v>18.001902999999999</v>
      </c>
    </row>
    <row r="300" spans="24:25" x14ac:dyDescent="0.25">
      <c r="X300" s="21">
        <f t="shared" si="11"/>
        <v>12054</v>
      </c>
      <c r="Y300" s="23">
        <f t="shared" si="10"/>
        <v>18.064674</v>
      </c>
    </row>
    <row r="301" spans="24:25" x14ac:dyDescent="0.25">
      <c r="X301" s="21">
        <f t="shared" si="11"/>
        <v>12095</v>
      </c>
      <c r="Y301" s="23">
        <f t="shared" si="10"/>
        <v>18.127444999999998</v>
      </c>
    </row>
    <row r="302" spans="24:25" x14ac:dyDescent="0.25">
      <c r="X302" s="21">
        <f t="shared" si="11"/>
        <v>12136</v>
      </c>
      <c r="Y302" s="23">
        <f t="shared" si="10"/>
        <v>18.190215999999999</v>
      </c>
    </row>
    <row r="303" spans="24:25" x14ac:dyDescent="0.25">
      <c r="X303" s="21">
        <f t="shared" si="11"/>
        <v>12177</v>
      </c>
      <c r="Y303" s="23">
        <f t="shared" si="10"/>
        <v>18.252987000000001</v>
      </c>
    </row>
    <row r="304" spans="24:25" x14ac:dyDescent="0.25">
      <c r="X304" s="21">
        <f t="shared" si="11"/>
        <v>12218</v>
      </c>
      <c r="Y304" s="23">
        <f t="shared" si="10"/>
        <v>18.315757999999999</v>
      </c>
    </row>
    <row r="305" spans="24:25" x14ac:dyDescent="0.25">
      <c r="X305" s="21">
        <f t="shared" si="11"/>
        <v>12259</v>
      </c>
      <c r="Y305" s="23">
        <f t="shared" si="10"/>
        <v>18.378529</v>
      </c>
    </row>
    <row r="306" spans="24:25" x14ac:dyDescent="0.25">
      <c r="X306" s="21">
        <f t="shared" si="11"/>
        <v>12300</v>
      </c>
      <c r="Y306" s="23">
        <f t="shared" si="10"/>
        <v>18.441299999999998</v>
      </c>
    </row>
    <row r="307" spans="24:25" x14ac:dyDescent="0.25">
      <c r="X307" s="21">
        <f t="shared" si="11"/>
        <v>12341</v>
      </c>
      <c r="Y307" s="23">
        <f t="shared" si="10"/>
        <v>18.504071</v>
      </c>
    </row>
    <row r="308" spans="24:25" x14ac:dyDescent="0.25">
      <c r="X308" s="21">
        <f t="shared" si="11"/>
        <v>12382</v>
      </c>
      <c r="Y308" s="23">
        <f t="shared" si="10"/>
        <v>18.566842000000001</v>
      </c>
    </row>
    <row r="309" spans="24:25" x14ac:dyDescent="0.25">
      <c r="X309" s="21">
        <f t="shared" si="11"/>
        <v>12423</v>
      </c>
      <c r="Y309" s="23">
        <f t="shared" si="10"/>
        <v>18.629612999999999</v>
      </c>
    </row>
    <row r="310" spans="24:25" x14ac:dyDescent="0.25">
      <c r="X310" s="21">
        <f t="shared" si="11"/>
        <v>12464</v>
      </c>
      <c r="Y310" s="23">
        <f t="shared" si="10"/>
        <v>18.692384000000001</v>
      </c>
    </row>
    <row r="311" spans="24:25" x14ac:dyDescent="0.25">
      <c r="X311" s="21">
        <f t="shared" si="11"/>
        <v>12505</v>
      </c>
      <c r="Y311" s="23">
        <f t="shared" si="10"/>
        <v>18.755154999999998</v>
      </c>
    </row>
    <row r="312" spans="24:25" x14ac:dyDescent="0.25">
      <c r="X312" s="21">
        <f t="shared" si="11"/>
        <v>12546</v>
      </c>
      <c r="Y312" s="23">
        <f t="shared" si="10"/>
        <v>18.817926</v>
      </c>
    </row>
    <row r="313" spans="24:25" x14ac:dyDescent="0.25">
      <c r="X313" s="21">
        <f t="shared" si="11"/>
        <v>12587</v>
      </c>
      <c r="Y313" s="23">
        <f t="shared" si="10"/>
        <v>18.880697000000001</v>
      </c>
    </row>
    <row r="314" spans="24:25" x14ac:dyDescent="0.25">
      <c r="X314" s="21">
        <f t="shared" si="11"/>
        <v>12628</v>
      </c>
      <c r="Y314" s="23">
        <f t="shared" si="10"/>
        <v>18.943467999999999</v>
      </c>
    </row>
    <row r="315" spans="24:25" x14ac:dyDescent="0.25">
      <c r="X315" s="21">
        <f t="shared" si="11"/>
        <v>12669</v>
      </c>
      <c r="Y315" s="23">
        <f t="shared" si="10"/>
        <v>19.006239000000001</v>
      </c>
    </row>
    <row r="316" spans="24:25" x14ac:dyDescent="0.25">
      <c r="X316" s="21">
        <f t="shared" si="11"/>
        <v>12710</v>
      </c>
      <c r="Y316" s="23">
        <f t="shared" si="10"/>
        <v>19.069009999999999</v>
      </c>
    </row>
    <row r="317" spans="24:25" x14ac:dyDescent="0.25">
      <c r="X317" s="21">
        <f t="shared" si="11"/>
        <v>12751</v>
      </c>
      <c r="Y317" s="23">
        <f t="shared" si="10"/>
        <v>19.131781</v>
      </c>
    </row>
    <row r="318" spans="24:25" x14ac:dyDescent="0.25">
      <c r="X318" s="21">
        <f t="shared" si="11"/>
        <v>12792</v>
      </c>
      <c r="Y318" s="23">
        <f t="shared" si="10"/>
        <v>19.194551999999998</v>
      </c>
    </row>
    <row r="319" spans="24:25" x14ac:dyDescent="0.25">
      <c r="X319" s="21">
        <f t="shared" si="11"/>
        <v>12833</v>
      </c>
      <c r="Y319" s="23">
        <f t="shared" si="10"/>
        <v>19.257323</v>
      </c>
    </row>
    <row r="320" spans="24:25" x14ac:dyDescent="0.25">
      <c r="X320" s="21">
        <f t="shared" si="11"/>
        <v>12874</v>
      </c>
      <c r="Y320" s="23">
        <f t="shared" si="10"/>
        <v>19.320094000000001</v>
      </c>
    </row>
    <row r="321" spans="24:25" x14ac:dyDescent="0.25">
      <c r="X321" s="21">
        <f t="shared" si="11"/>
        <v>12915</v>
      </c>
      <c r="Y321" s="23">
        <f t="shared" si="10"/>
        <v>19.382864999999999</v>
      </c>
    </row>
    <row r="322" spans="24:25" x14ac:dyDescent="0.25">
      <c r="X322" s="21">
        <f t="shared" si="11"/>
        <v>12956</v>
      </c>
      <c r="Y322" s="23">
        <f t="shared" si="10"/>
        <v>19.445636</v>
      </c>
    </row>
    <row r="323" spans="24:25" x14ac:dyDescent="0.25">
      <c r="X323" s="21">
        <f t="shared" si="11"/>
        <v>12997</v>
      </c>
      <c r="Y323" s="23">
        <f t="shared" si="10"/>
        <v>19.508406999999998</v>
      </c>
    </row>
    <row r="324" spans="24:25" x14ac:dyDescent="0.25">
      <c r="X324" s="21">
        <f t="shared" si="11"/>
        <v>13038</v>
      </c>
      <c r="Y324" s="23">
        <f t="shared" si="10"/>
        <v>19.571178</v>
      </c>
    </row>
    <row r="325" spans="24:25" x14ac:dyDescent="0.25">
      <c r="X325" s="21">
        <f t="shared" si="11"/>
        <v>13079</v>
      </c>
      <c r="Y325" s="23">
        <f t="shared" si="10"/>
        <v>19.633949000000001</v>
      </c>
    </row>
    <row r="326" spans="24:25" x14ac:dyDescent="0.25">
      <c r="X326" s="21">
        <f t="shared" si="11"/>
        <v>13120</v>
      </c>
      <c r="Y326" s="23">
        <f t="shared" ref="Y326:Y389" si="12">IF($K$24&gt;0,IF(X326&lt;$K$21,$K$20*X326,IF(X326&lt;$K$24,($K$22*X326)+$K$23,($K$25*X326)+$K$26)),IF(X326&lt;$K$21,$K$20*X326,($K$22*X326)+$K$23))</f>
        <v>19.696719999999999</v>
      </c>
    </row>
    <row r="327" spans="24:25" x14ac:dyDescent="0.25">
      <c r="X327" s="21">
        <f t="shared" ref="X327:X390" si="13">X326+$AC$5</f>
        <v>13161</v>
      </c>
      <c r="Y327" s="23">
        <f t="shared" si="12"/>
        <v>19.759491000000001</v>
      </c>
    </row>
    <row r="328" spans="24:25" x14ac:dyDescent="0.25">
      <c r="X328" s="21">
        <f t="shared" si="13"/>
        <v>13202</v>
      </c>
      <c r="Y328" s="23">
        <f t="shared" si="12"/>
        <v>19.822261999999998</v>
      </c>
    </row>
    <row r="329" spans="24:25" x14ac:dyDescent="0.25">
      <c r="X329" s="21">
        <f t="shared" si="13"/>
        <v>13243</v>
      </c>
      <c r="Y329" s="23">
        <f t="shared" si="12"/>
        <v>19.885033</v>
      </c>
    </row>
    <row r="330" spans="24:25" x14ac:dyDescent="0.25">
      <c r="X330" s="21">
        <f t="shared" si="13"/>
        <v>13284</v>
      </c>
      <c r="Y330" s="23">
        <f t="shared" si="12"/>
        <v>19.947804000000001</v>
      </c>
    </row>
    <row r="331" spans="24:25" x14ac:dyDescent="0.25">
      <c r="X331" s="21">
        <f t="shared" si="13"/>
        <v>13325</v>
      </c>
      <c r="Y331" s="23">
        <f t="shared" si="12"/>
        <v>20.010574999999999</v>
      </c>
    </row>
    <row r="332" spans="24:25" x14ac:dyDescent="0.25">
      <c r="X332" s="21">
        <f t="shared" si="13"/>
        <v>13366</v>
      </c>
      <c r="Y332" s="23">
        <f t="shared" si="12"/>
        <v>20.073346000000001</v>
      </c>
    </row>
    <row r="333" spans="24:25" x14ac:dyDescent="0.25">
      <c r="X333" s="21">
        <f t="shared" si="13"/>
        <v>13407</v>
      </c>
      <c r="Y333" s="23">
        <f t="shared" si="12"/>
        <v>20.136116999999999</v>
      </c>
    </row>
    <row r="334" spans="24:25" x14ac:dyDescent="0.25">
      <c r="X334" s="21">
        <f t="shared" si="13"/>
        <v>13448</v>
      </c>
      <c r="Y334" s="23">
        <f t="shared" si="12"/>
        <v>20.198888</v>
      </c>
    </row>
    <row r="335" spans="24:25" x14ac:dyDescent="0.25">
      <c r="X335" s="21">
        <f t="shared" si="13"/>
        <v>13489</v>
      </c>
      <c r="Y335" s="23">
        <f t="shared" si="12"/>
        <v>20.261658999999998</v>
      </c>
    </row>
    <row r="336" spans="24:25" x14ac:dyDescent="0.25">
      <c r="X336" s="21">
        <f t="shared" si="13"/>
        <v>13530</v>
      </c>
      <c r="Y336" s="23">
        <f t="shared" si="12"/>
        <v>20.32443</v>
      </c>
    </row>
    <row r="337" spans="24:25" x14ac:dyDescent="0.25">
      <c r="X337" s="21">
        <f t="shared" si="13"/>
        <v>13571</v>
      </c>
      <c r="Y337" s="23">
        <f t="shared" si="12"/>
        <v>20.387201000000001</v>
      </c>
    </row>
    <row r="338" spans="24:25" x14ac:dyDescent="0.25">
      <c r="X338" s="21">
        <f t="shared" si="13"/>
        <v>13612</v>
      </c>
      <c r="Y338" s="23">
        <f t="shared" si="12"/>
        <v>20.449971999999999</v>
      </c>
    </row>
    <row r="339" spans="24:25" x14ac:dyDescent="0.25">
      <c r="X339" s="21">
        <f t="shared" si="13"/>
        <v>13653</v>
      </c>
      <c r="Y339" s="23">
        <f t="shared" si="12"/>
        <v>20.512743</v>
      </c>
    </row>
    <row r="340" spans="24:25" x14ac:dyDescent="0.25">
      <c r="X340" s="21">
        <f t="shared" si="13"/>
        <v>13694</v>
      </c>
      <c r="Y340" s="23">
        <f t="shared" si="12"/>
        <v>20.575513999999998</v>
      </c>
    </row>
    <row r="341" spans="24:25" x14ac:dyDescent="0.25">
      <c r="X341" s="21">
        <f t="shared" si="13"/>
        <v>13735</v>
      </c>
      <c r="Y341" s="23">
        <f t="shared" si="12"/>
        <v>20.638285</v>
      </c>
    </row>
    <row r="342" spans="24:25" x14ac:dyDescent="0.25">
      <c r="X342" s="21">
        <f t="shared" si="13"/>
        <v>13776</v>
      </c>
      <c r="Y342" s="23">
        <f t="shared" si="12"/>
        <v>20.701056000000001</v>
      </c>
    </row>
    <row r="343" spans="24:25" x14ac:dyDescent="0.25">
      <c r="X343" s="21">
        <f t="shared" si="13"/>
        <v>13817</v>
      </c>
      <c r="Y343" s="23">
        <f t="shared" si="12"/>
        <v>20.763826999999999</v>
      </c>
    </row>
    <row r="344" spans="24:25" x14ac:dyDescent="0.25">
      <c r="X344" s="21">
        <f t="shared" si="13"/>
        <v>13858</v>
      </c>
      <c r="Y344" s="23">
        <f t="shared" si="12"/>
        <v>20.826598000000001</v>
      </c>
    </row>
    <row r="345" spans="24:25" x14ac:dyDescent="0.25">
      <c r="X345" s="21">
        <f t="shared" si="13"/>
        <v>13899</v>
      </c>
      <c r="Y345" s="23">
        <f t="shared" si="12"/>
        <v>20.889368999999999</v>
      </c>
    </row>
    <row r="346" spans="24:25" x14ac:dyDescent="0.25">
      <c r="X346" s="21">
        <f t="shared" si="13"/>
        <v>13940</v>
      </c>
      <c r="Y346" s="23">
        <f t="shared" si="12"/>
        <v>20.95214</v>
      </c>
    </row>
    <row r="347" spans="24:25" x14ac:dyDescent="0.25">
      <c r="X347" s="21">
        <f t="shared" si="13"/>
        <v>13981</v>
      </c>
      <c r="Y347" s="23">
        <f t="shared" si="12"/>
        <v>21.014911000000001</v>
      </c>
    </row>
    <row r="348" spans="24:25" x14ac:dyDescent="0.25">
      <c r="X348" s="21">
        <f t="shared" si="13"/>
        <v>14022</v>
      </c>
      <c r="Y348" s="23">
        <f t="shared" si="12"/>
        <v>21.077681999999999</v>
      </c>
    </row>
    <row r="349" spans="24:25" x14ac:dyDescent="0.25">
      <c r="X349" s="21">
        <f t="shared" si="13"/>
        <v>14063</v>
      </c>
      <c r="Y349" s="23">
        <f t="shared" si="12"/>
        <v>21.140453000000001</v>
      </c>
    </row>
    <row r="350" spans="24:25" x14ac:dyDescent="0.25">
      <c r="X350" s="21">
        <f t="shared" si="13"/>
        <v>14104</v>
      </c>
      <c r="Y350" s="23">
        <f t="shared" si="12"/>
        <v>21.203223999999999</v>
      </c>
    </row>
    <row r="351" spans="24:25" x14ac:dyDescent="0.25">
      <c r="X351" s="21">
        <f t="shared" si="13"/>
        <v>14145</v>
      </c>
      <c r="Y351" s="23">
        <f t="shared" si="12"/>
        <v>21.265995</v>
      </c>
    </row>
    <row r="352" spans="24:25" x14ac:dyDescent="0.25">
      <c r="X352" s="21">
        <f t="shared" si="13"/>
        <v>14186</v>
      </c>
      <c r="Y352" s="23">
        <f t="shared" si="12"/>
        <v>21.328765999999998</v>
      </c>
    </row>
    <row r="353" spans="24:25" x14ac:dyDescent="0.25">
      <c r="X353" s="21">
        <f t="shared" si="13"/>
        <v>14227</v>
      </c>
      <c r="Y353" s="23">
        <f t="shared" si="12"/>
        <v>21.391537</v>
      </c>
    </row>
    <row r="354" spans="24:25" x14ac:dyDescent="0.25">
      <c r="X354" s="21">
        <f t="shared" si="13"/>
        <v>14268</v>
      </c>
      <c r="Y354" s="23">
        <f t="shared" si="12"/>
        <v>21.454308000000001</v>
      </c>
    </row>
    <row r="355" spans="24:25" x14ac:dyDescent="0.25">
      <c r="X355" s="21">
        <f t="shared" si="13"/>
        <v>14309</v>
      </c>
      <c r="Y355" s="23">
        <f t="shared" si="12"/>
        <v>21.517078999999999</v>
      </c>
    </row>
    <row r="356" spans="24:25" x14ac:dyDescent="0.25">
      <c r="X356" s="21">
        <f t="shared" si="13"/>
        <v>14350</v>
      </c>
      <c r="Y356" s="23">
        <f t="shared" si="12"/>
        <v>21.57985</v>
      </c>
    </row>
    <row r="357" spans="24:25" x14ac:dyDescent="0.25">
      <c r="X357" s="21">
        <f t="shared" si="13"/>
        <v>14391</v>
      </c>
      <c r="Y357" s="23">
        <f t="shared" si="12"/>
        <v>21.642620999999998</v>
      </c>
    </row>
    <row r="358" spans="24:25" x14ac:dyDescent="0.25">
      <c r="X358" s="21">
        <f t="shared" si="13"/>
        <v>14432</v>
      </c>
      <c r="Y358" s="23">
        <f t="shared" si="12"/>
        <v>21.705392</v>
      </c>
    </row>
    <row r="359" spans="24:25" x14ac:dyDescent="0.25">
      <c r="X359" s="21">
        <f t="shared" si="13"/>
        <v>14473</v>
      </c>
      <c r="Y359" s="23">
        <f t="shared" si="12"/>
        <v>21.768163000000001</v>
      </c>
    </row>
    <row r="360" spans="24:25" x14ac:dyDescent="0.25">
      <c r="X360" s="21">
        <f t="shared" si="13"/>
        <v>14514</v>
      </c>
      <c r="Y360" s="23">
        <f t="shared" si="12"/>
        <v>21.830933999999999</v>
      </c>
    </row>
    <row r="361" spans="24:25" x14ac:dyDescent="0.25">
      <c r="X361" s="21">
        <f t="shared" si="13"/>
        <v>14555</v>
      </c>
      <c r="Y361" s="23">
        <f t="shared" si="12"/>
        <v>21.893705000000001</v>
      </c>
    </row>
    <row r="362" spans="24:25" x14ac:dyDescent="0.25">
      <c r="X362" s="21">
        <f t="shared" si="13"/>
        <v>14596</v>
      </c>
      <c r="Y362" s="23">
        <f t="shared" si="12"/>
        <v>21.956475999999999</v>
      </c>
    </row>
    <row r="363" spans="24:25" x14ac:dyDescent="0.25">
      <c r="X363" s="21">
        <f t="shared" si="13"/>
        <v>14637</v>
      </c>
      <c r="Y363" s="23">
        <f t="shared" si="12"/>
        <v>22.019247</v>
      </c>
    </row>
    <row r="364" spans="24:25" x14ac:dyDescent="0.25">
      <c r="X364" s="21">
        <f t="shared" si="13"/>
        <v>14678</v>
      </c>
      <c r="Y364" s="23">
        <f t="shared" si="12"/>
        <v>22.082018000000001</v>
      </c>
    </row>
    <row r="365" spans="24:25" x14ac:dyDescent="0.25">
      <c r="X365" s="21">
        <f t="shared" si="13"/>
        <v>14719</v>
      </c>
      <c r="Y365" s="23">
        <f t="shared" si="12"/>
        <v>22.144788999999999</v>
      </c>
    </row>
    <row r="366" spans="24:25" x14ac:dyDescent="0.25">
      <c r="X366" s="21">
        <f t="shared" si="13"/>
        <v>14760</v>
      </c>
      <c r="Y366" s="23">
        <f t="shared" si="12"/>
        <v>22.207560000000001</v>
      </c>
    </row>
    <row r="367" spans="24:25" x14ac:dyDescent="0.25">
      <c r="X367" s="21">
        <f t="shared" si="13"/>
        <v>14801</v>
      </c>
      <c r="Y367" s="23">
        <f t="shared" si="12"/>
        <v>22.270330999999999</v>
      </c>
    </row>
    <row r="368" spans="24:25" x14ac:dyDescent="0.25">
      <c r="X368" s="21">
        <f t="shared" si="13"/>
        <v>14842</v>
      </c>
      <c r="Y368" s="23">
        <f t="shared" si="12"/>
        <v>22.333102</v>
      </c>
    </row>
    <row r="369" spans="24:25" x14ac:dyDescent="0.25">
      <c r="X369" s="21">
        <f t="shared" si="13"/>
        <v>14883</v>
      </c>
      <c r="Y369" s="23">
        <f t="shared" si="12"/>
        <v>22.395872999999998</v>
      </c>
    </row>
    <row r="370" spans="24:25" x14ac:dyDescent="0.25">
      <c r="X370" s="21">
        <f t="shared" si="13"/>
        <v>14924</v>
      </c>
      <c r="Y370" s="23">
        <f t="shared" si="12"/>
        <v>22.458644</v>
      </c>
    </row>
    <row r="371" spans="24:25" x14ac:dyDescent="0.25">
      <c r="X371" s="21">
        <f t="shared" si="13"/>
        <v>14965</v>
      </c>
      <c r="Y371" s="23">
        <f t="shared" si="12"/>
        <v>22.521415000000001</v>
      </c>
    </row>
    <row r="372" spans="24:25" x14ac:dyDescent="0.25">
      <c r="X372" s="21">
        <f t="shared" si="13"/>
        <v>15006</v>
      </c>
      <c r="Y372" s="23">
        <f t="shared" si="12"/>
        <v>22.584185999999999</v>
      </c>
    </row>
    <row r="373" spans="24:25" x14ac:dyDescent="0.25">
      <c r="X373" s="21">
        <f t="shared" si="13"/>
        <v>15047</v>
      </c>
      <c r="Y373" s="23">
        <f t="shared" si="12"/>
        <v>22.646957</v>
      </c>
    </row>
    <row r="374" spans="24:25" x14ac:dyDescent="0.25">
      <c r="X374" s="21">
        <f t="shared" si="13"/>
        <v>15088</v>
      </c>
      <c r="Y374" s="23">
        <f t="shared" si="12"/>
        <v>22.709727999999998</v>
      </c>
    </row>
    <row r="375" spans="24:25" x14ac:dyDescent="0.25">
      <c r="X375" s="21">
        <f t="shared" si="13"/>
        <v>15129</v>
      </c>
      <c r="Y375" s="23">
        <f t="shared" si="12"/>
        <v>22.772499</v>
      </c>
    </row>
    <row r="376" spans="24:25" x14ac:dyDescent="0.25">
      <c r="X376" s="21">
        <f t="shared" si="13"/>
        <v>15170</v>
      </c>
      <c r="Y376" s="23">
        <f t="shared" si="12"/>
        <v>22.835270000000001</v>
      </c>
    </row>
    <row r="377" spans="24:25" x14ac:dyDescent="0.25">
      <c r="X377" s="21">
        <f t="shared" si="13"/>
        <v>15211</v>
      </c>
      <c r="Y377" s="23">
        <f t="shared" si="12"/>
        <v>22.898040999999999</v>
      </c>
    </row>
    <row r="378" spans="24:25" x14ac:dyDescent="0.25">
      <c r="X378" s="21">
        <f t="shared" si="13"/>
        <v>15252</v>
      </c>
      <c r="Y378" s="23">
        <f t="shared" si="12"/>
        <v>22.960812000000001</v>
      </c>
    </row>
    <row r="379" spans="24:25" x14ac:dyDescent="0.25">
      <c r="X379" s="21">
        <f t="shared" si="13"/>
        <v>15293</v>
      </c>
      <c r="Y379" s="23">
        <f t="shared" si="12"/>
        <v>23.023582999999999</v>
      </c>
    </row>
    <row r="380" spans="24:25" x14ac:dyDescent="0.25">
      <c r="X380" s="21">
        <f t="shared" si="13"/>
        <v>15334</v>
      </c>
      <c r="Y380" s="23">
        <f t="shared" si="12"/>
        <v>23.086354</v>
      </c>
    </row>
    <row r="381" spans="24:25" x14ac:dyDescent="0.25">
      <c r="X381" s="21">
        <f t="shared" si="13"/>
        <v>15375</v>
      </c>
      <c r="Y381" s="23">
        <f t="shared" si="12"/>
        <v>23.149125000000002</v>
      </c>
    </row>
    <row r="382" spans="24:25" x14ac:dyDescent="0.25">
      <c r="X382" s="21">
        <f t="shared" si="13"/>
        <v>15416</v>
      </c>
      <c r="Y382" s="23">
        <f t="shared" si="12"/>
        <v>23.211895999999999</v>
      </c>
    </row>
    <row r="383" spans="24:25" x14ac:dyDescent="0.25">
      <c r="X383" s="21">
        <f t="shared" si="13"/>
        <v>15457</v>
      </c>
      <c r="Y383" s="23">
        <f t="shared" si="12"/>
        <v>23.274667000000001</v>
      </c>
    </row>
    <row r="384" spans="24:25" x14ac:dyDescent="0.25">
      <c r="X384" s="21">
        <f t="shared" si="13"/>
        <v>15498</v>
      </c>
      <c r="Y384" s="23">
        <f t="shared" si="12"/>
        <v>23.337437999999999</v>
      </c>
    </row>
    <row r="385" spans="24:25" x14ac:dyDescent="0.25">
      <c r="X385" s="21">
        <f t="shared" si="13"/>
        <v>15539</v>
      </c>
      <c r="Y385" s="23">
        <f t="shared" si="12"/>
        <v>23.400209</v>
      </c>
    </row>
    <row r="386" spans="24:25" x14ac:dyDescent="0.25">
      <c r="X386" s="21">
        <f t="shared" si="13"/>
        <v>15580</v>
      </c>
      <c r="Y386" s="23">
        <f t="shared" si="12"/>
        <v>23.462979999999998</v>
      </c>
    </row>
    <row r="387" spans="24:25" x14ac:dyDescent="0.25">
      <c r="X387" s="21">
        <f t="shared" si="13"/>
        <v>15621</v>
      </c>
      <c r="Y387" s="23">
        <f t="shared" si="12"/>
        <v>23.525751</v>
      </c>
    </row>
    <row r="388" spans="24:25" x14ac:dyDescent="0.25">
      <c r="X388" s="21">
        <f t="shared" si="13"/>
        <v>15662</v>
      </c>
      <c r="Y388" s="23">
        <f t="shared" si="12"/>
        <v>23.588522000000001</v>
      </c>
    </row>
    <row r="389" spans="24:25" x14ac:dyDescent="0.25">
      <c r="X389" s="21">
        <f t="shared" si="13"/>
        <v>15703</v>
      </c>
      <c r="Y389" s="23">
        <f t="shared" si="12"/>
        <v>23.651292999999999</v>
      </c>
    </row>
    <row r="390" spans="24:25" x14ac:dyDescent="0.25">
      <c r="X390" s="21">
        <f t="shared" si="13"/>
        <v>15744</v>
      </c>
      <c r="Y390" s="23">
        <f t="shared" ref="Y390:Y453" si="14">IF($K$24&gt;0,IF(X390&lt;$K$21,$K$20*X390,IF(X390&lt;$K$24,($K$22*X390)+$K$23,($K$25*X390)+$K$26)),IF(X390&lt;$K$21,$K$20*X390,($K$22*X390)+$K$23))</f>
        <v>23.714064</v>
      </c>
    </row>
    <row r="391" spans="24:25" x14ac:dyDescent="0.25">
      <c r="X391" s="21">
        <f t="shared" ref="X391:X454" si="15">X390+$AC$5</f>
        <v>15785</v>
      </c>
      <c r="Y391" s="23">
        <f t="shared" si="14"/>
        <v>23.776834999999998</v>
      </c>
    </row>
    <row r="392" spans="24:25" x14ac:dyDescent="0.25">
      <c r="X392" s="21">
        <f t="shared" si="15"/>
        <v>15826</v>
      </c>
      <c r="Y392" s="23">
        <f t="shared" si="14"/>
        <v>23.839606</v>
      </c>
    </row>
    <row r="393" spans="24:25" x14ac:dyDescent="0.25">
      <c r="X393" s="21">
        <f t="shared" si="15"/>
        <v>15867</v>
      </c>
      <c r="Y393" s="23">
        <f t="shared" si="14"/>
        <v>23.902377000000001</v>
      </c>
    </row>
    <row r="394" spans="24:25" x14ac:dyDescent="0.25">
      <c r="X394" s="21">
        <f t="shared" si="15"/>
        <v>15908</v>
      </c>
      <c r="Y394" s="23">
        <f t="shared" si="14"/>
        <v>23.965147999999999</v>
      </c>
    </row>
    <row r="395" spans="24:25" x14ac:dyDescent="0.25">
      <c r="X395" s="21">
        <f t="shared" si="15"/>
        <v>15949</v>
      </c>
      <c r="Y395" s="23">
        <f t="shared" si="14"/>
        <v>24.027919000000001</v>
      </c>
    </row>
    <row r="396" spans="24:25" x14ac:dyDescent="0.25">
      <c r="X396" s="21">
        <f t="shared" si="15"/>
        <v>15990</v>
      </c>
      <c r="Y396" s="23">
        <f t="shared" si="14"/>
        <v>24.090689999999999</v>
      </c>
    </row>
    <row r="397" spans="24:25" x14ac:dyDescent="0.25">
      <c r="X397" s="21">
        <f t="shared" si="15"/>
        <v>16031</v>
      </c>
      <c r="Y397" s="23">
        <f t="shared" si="14"/>
        <v>24.153461</v>
      </c>
    </row>
    <row r="398" spans="24:25" x14ac:dyDescent="0.25">
      <c r="X398" s="21">
        <f t="shared" si="15"/>
        <v>16072</v>
      </c>
      <c r="Y398" s="23">
        <f t="shared" si="14"/>
        <v>24.216232000000002</v>
      </c>
    </row>
    <row r="399" spans="24:25" x14ac:dyDescent="0.25">
      <c r="X399" s="21">
        <f t="shared" si="15"/>
        <v>16113</v>
      </c>
      <c r="Y399" s="23">
        <f t="shared" si="14"/>
        <v>24.279002999999999</v>
      </c>
    </row>
    <row r="400" spans="24:25" x14ac:dyDescent="0.25">
      <c r="X400" s="21">
        <f t="shared" si="15"/>
        <v>16154</v>
      </c>
      <c r="Y400" s="23">
        <f t="shared" si="14"/>
        <v>24.341774000000001</v>
      </c>
    </row>
    <row r="401" spans="24:25" x14ac:dyDescent="0.25">
      <c r="X401" s="21">
        <f t="shared" si="15"/>
        <v>16195</v>
      </c>
      <c r="Y401" s="23">
        <f t="shared" si="14"/>
        <v>24.404544999999999</v>
      </c>
    </row>
    <row r="402" spans="24:25" x14ac:dyDescent="0.25">
      <c r="X402" s="21">
        <f t="shared" si="15"/>
        <v>16236</v>
      </c>
      <c r="Y402" s="23">
        <f t="shared" si="14"/>
        <v>24.467316</v>
      </c>
    </row>
    <row r="403" spans="24:25" x14ac:dyDescent="0.25">
      <c r="X403" s="21">
        <f t="shared" si="15"/>
        <v>16277</v>
      </c>
      <c r="Y403" s="23">
        <f t="shared" si="14"/>
        <v>24.530086999999998</v>
      </c>
    </row>
    <row r="404" spans="24:25" x14ac:dyDescent="0.25">
      <c r="X404" s="21">
        <f t="shared" si="15"/>
        <v>16318</v>
      </c>
      <c r="Y404" s="23">
        <f t="shared" si="14"/>
        <v>24.592858</v>
      </c>
    </row>
    <row r="405" spans="24:25" x14ac:dyDescent="0.25">
      <c r="X405" s="21">
        <f t="shared" si="15"/>
        <v>16359</v>
      </c>
      <c r="Y405" s="23">
        <f t="shared" si="14"/>
        <v>24.655629000000001</v>
      </c>
    </row>
    <row r="406" spans="24:25" x14ac:dyDescent="0.25">
      <c r="X406" s="21">
        <f t="shared" si="15"/>
        <v>16400</v>
      </c>
      <c r="Y406" s="23">
        <f t="shared" si="14"/>
        <v>24.718399999999999</v>
      </c>
    </row>
    <row r="407" spans="24:25" x14ac:dyDescent="0.25">
      <c r="X407" s="21">
        <f t="shared" si="15"/>
        <v>16441</v>
      </c>
      <c r="Y407" s="23">
        <f t="shared" si="14"/>
        <v>24.781171000000001</v>
      </c>
    </row>
    <row r="408" spans="24:25" x14ac:dyDescent="0.25">
      <c r="X408" s="21">
        <f t="shared" si="15"/>
        <v>16482</v>
      </c>
      <c r="Y408" s="23">
        <f t="shared" si="14"/>
        <v>24.843941999999998</v>
      </c>
    </row>
    <row r="409" spans="24:25" x14ac:dyDescent="0.25">
      <c r="X409" s="21">
        <f t="shared" si="15"/>
        <v>16523</v>
      </c>
      <c r="Y409" s="23">
        <f t="shared" si="14"/>
        <v>24.906713</v>
      </c>
    </row>
    <row r="410" spans="24:25" x14ac:dyDescent="0.25">
      <c r="X410" s="21">
        <f t="shared" si="15"/>
        <v>16564</v>
      </c>
      <c r="Y410" s="23">
        <f t="shared" si="14"/>
        <v>24.969484000000001</v>
      </c>
    </row>
    <row r="411" spans="24:25" x14ac:dyDescent="0.25">
      <c r="X411" s="21">
        <f t="shared" si="15"/>
        <v>16605</v>
      </c>
      <c r="Y411" s="23">
        <f t="shared" si="14"/>
        <v>25.032254999999999</v>
      </c>
    </row>
    <row r="412" spans="24:25" x14ac:dyDescent="0.25">
      <c r="X412" s="21">
        <f t="shared" si="15"/>
        <v>16646</v>
      </c>
      <c r="Y412" s="23">
        <f t="shared" si="14"/>
        <v>25.095026000000001</v>
      </c>
    </row>
    <row r="413" spans="24:25" x14ac:dyDescent="0.25">
      <c r="X413" s="21">
        <f t="shared" si="15"/>
        <v>16687</v>
      </c>
      <c r="Y413" s="23">
        <f t="shared" si="14"/>
        <v>25.157796999999999</v>
      </c>
    </row>
    <row r="414" spans="24:25" x14ac:dyDescent="0.25">
      <c r="X414" s="21">
        <f t="shared" si="15"/>
        <v>16728</v>
      </c>
      <c r="Y414" s="23">
        <f t="shared" si="14"/>
        <v>25.220568</v>
      </c>
    </row>
    <row r="415" spans="24:25" x14ac:dyDescent="0.25">
      <c r="X415" s="21">
        <f t="shared" si="15"/>
        <v>16769</v>
      </c>
      <c r="Y415" s="23">
        <f t="shared" si="14"/>
        <v>25.283339000000002</v>
      </c>
    </row>
    <row r="416" spans="24:25" x14ac:dyDescent="0.25">
      <c r="X416" s="21">
        <f t="shared" si="15"/>
        <v>16810</v>
      </c>
      <c r="Y416" s="23">
        <f t="shared" si="14"/>
        <v>25.346109999999999</v>
      </c>
    </row>
    <row r="417" spans="24:25" x14ac:dyDescent="0.25">
      <c r="X417" s="21">
        <f t="shared" si="15"/>
        <v>16851</v>
      </c>
      <c r="Y417" s="23">
        <f t="shared" si="14"/>
        <v>25.408881000000001</v>
      </c>
    </row>
    <row r="418" spans="24:25" x14ac:dyDescent="0.25">
      <c r="X418" s="21">
        <f t="shared" si="15"/>
        <v>16892</v>
      </c>
      <c r="Y418" s="23">
        <f t="shared" si="14"/>
        <v>25.471651999999999</v>
      </c>
    </row>
    <row r="419" spans="24:25" x14ac:dyDescent="0.25">
      <c r="X419" s="21">
        <f t="shared" si="15"/>
        <v>16933</v>
      </c>
      <c r="Y419" s="23">
        <f t="shared" si="14"/>
        <v>25.534423</v>
      </c>
    </row>
    <row r="420" spans="24:25" x14ac:dyDescent="0.25">
      <c r="X420" s="21">
        <f t="shared" si="15"/>
        <v>16974</v>
      </c>
      <c r="Y420" s="23">
        <f t="shared" si="14"/>
        <v>25.597193999999998</v>
      </c>
    </row>
    <row r="421" spans="24:25" x14ac:dyDescent="0.25">
      <c r="X421" s="21">
        <f t="shared" si="15"/>
        <v>17015</v>
      </c>
      <c r="Y421" s="23">
        <f t="shared" si="14"/>
        <v>25.659965</v>
      </c>
    </row>
    <row r="422" spans="24:25" x14ac:dyDescent="0.25">
      <c r="X422" s="21">
        <f t="shared" si="15"/>
        <v>17056</v>
      </c>
      <c r="Y422" s="23">
        <f t="shared" si="14"/>
        <v>25.722736000000001</v>
      </c>
    </row>
    <row r="423" spans="24:25" x14ac:dyDescent="0.25">
      <c r="X423" s="21">
        <f t="shared" si="15"/>
        <v>17097</v>
      </c>
      <c r="Y423" s="23">
        <f t="shared" si="14"/>
        <v>25.785506999999999</v>
      </c>
    </row>
    <row r="424" spans="24:25" x14ac:dyDescent="0.25">
      <c r="X424" s="21">
        <f t="shared" si="15"/>
        <v>17138</v>
      </c>
      <c r="Y424" s="23">
        <f t="shared" si="14"/>
        <v>25.848278000000001</v>
      </c>
    </row>
    <row r="425" spans="24:25" x14ac:dyDescent="0.25">
      <c r="X425" s="21">
        <f t="shared" si="15"/>
        <v>17179</v>
      </c>
      <c r="Y425" s="23">
        <f t="shared" si="14"/>
        <v>25.911048999999998</v>
      </c>
    </row>
    <row r="426" spans="24:25" x14ac:dyDescent="0.25">
      <c r="X426" s="21">
        <f t="shared" si="15"/>
        <v>17220</v>
      </c>
      <c r="Y426" s="23">
        <f t="shared" si="14"/>
        <v>25.97382</v>
      </c>
    </row>
    <row r="427" spans="24:25" x14ac:dyDescent="0.25">
      <c r="X427" s="21">
        <f t="shared" si="15"/>
        <v>17261</v>
      </c>
      <c r="Y427" s="23">
        <f t="shared" si="14"/>
        <v>26.036591000000001</v>
      </c>
    </row>
    <row r="428" spans="24:25" x14ac:dyDescent="0.25">
      <c r="X428" s="21">
        <f t="shared" si="15"/>
        <v>17302</v>
      </c>
      <c r="Y428" s="23">
        <f t="shared" si="14"/>
        <v>26.099361999999999</v>
      </c>
    </row>
    <row r="429" spans="24:25" x14ac:dyDescent="0.25">
      <c r="X429" s="21">
        <f t="shared" si="15"/>
        <v>17343</v>
      </c>
      <c r="Y429" s="23">
        <f t="shared" si="14"/>
        <v>26.162133000000001</v>
      </c>
    </row>
    <row r="430" spans="24:25" x14ac:dyDescent="0.25">
      <c r="X430" s="21">
        <f t="shared" si="15"/>
        <v>17384</v>
      </c>
      <c r="Y430" s="23">
        <f t="shared" si="14"/>
        <v>26.224903999999999</v>
      </c>
    </row>
    <row r="431" spans="24:25" x14ac:dyDescent="0.25">
      <c r="X431" s="21">
        <f t="shared" si="15"/>
        <v>17425</v>
      </c>
      <c r="Y431" s="23">
        <f t="shared" si="14"/>
        <v>26.287675</v>
      </c>
    </row>
    <row r="432" spans="24:25" x14ac:dyDescent="0.25">
      <c r="X432" s="21">
        <f t="shared" si="15"/>
        <v>17466</v>
      </c>
      <c r="Y432" s="23">
        <f t="shared" si="14"/>
        <v>26.350446000000002</v>
      </c>
    </row>
    <row r="433" spans="24:25" x14ac:dyDescent="0.25">
      <c r="X433" s="21">
        <f t="shared" si="15"/>
        <v>17507</v>
      </c>
      <c r="Y433" s="23">
        <f t="shared" si="14"/>
        <v>26.413217</v>
      </c>
    </row>
    <row r="434" spans="24:25" x14ac:dyDescent="0.25">
      <c r="X434" s="21">
        <f t="shared" si="15"/>
        <v>17548</v>
      </c>
      <c r="Y434" s="23">
        <f t="shared" si="14"/>
        <v>26.475988000000001</v>
      </c>
    </row>
    <row r="435" spans="24:25" x14ac:dyDescent="0.25">
      <c r="X435" s="21">
        <f t="shared" si="15"/>
        <v>17589</v>
      </c>
      <c r="Y435" s="23">
        <f t="shared" si="14"/>
        <v>26.538758999999999</v>
      </c>
    </row>
    <row r="436" spans="24:25" x14ac:dyDescent="0.25">
      <c r="X436" s="21">
        <f t="shared" si="15"/>
        <v>17630</v>
      </c>
      <c r="Y436" s="23">
        <f t="shared" si="14"/>
        <v>26.60153</v>
      </c>
    </row>
    <row r="437" spans="24:25" x14ac:dyDescent="0.25">
      <c r="X437" s="21">
        <f t="shared" si="15"/>
        <v>17671</v>
      </c>
      <c r="Y437" s="23">
        <f t="shared" si="14"/>
        <v>26.664300999999998</v>
      </c>
    </row>
    <row r="438" spans="24:25" x14ac:dyDescent="0.25">
      <c r="X438" s="21">
        <f t="shared" si="15"/>
        <v>17712</v>
      </c>
      <c r="Y438" s="23">
        <f t="shared" si="14"/>
        <v>26.727072</v>
      </c>
    </row>
    <row r="439" spans="24:25" x14ac:dyDescent="0.25">
      <c r="X439" s="21">
        <f t="shared" si="15"/>
        <v>17753</v>
      </c>
      <c r="Y439" s="23">
        <f t="shared" si="14"/>
        <v>26.789843000000001</v>
      </c>
    </row>
    <row r="440" spans="24:25" x14ac:dyDescent="0.25">
      <c r="X440" s="21">
        <f t="shared" si="15"/>
        <v>17794</v>
      </c>
      <c r="Y440" s="23">
        <f t="shared" si="14"/>
        <v>26.852613999999999</v>
      </c>
    </row>
    <row r="441" spans="24:25" x14ac:dyDescent="0.25">
      <c r="X441" s="21">
        <f t="shared" si="15"/>
        <v>17835</v>
      </c>
      <c r="Y441" s="23">
        <f t="shared" si="14"/>
        <v>26.915385000000001</v>
      </c>
    </row>
    <row r="442" spans="24:25" x14ac:dyDescent="0.25">
      <c r="X442" s="21">
        <f t="shared" si="15"/>
        <v>17876</v>
      </c>
      <c r="Y442" s="23">
        <f t="shared" si="14"/>
        <v>26.978155999999998</v>
      </c>
    </row>
    <row r="443" spans="24:25" x14ac:dyDescent="0.25">
      <c r="X443" s="21">
        <f t="shared" si="15"/>
        <v>17917</v>
      </c>
      <c r="Y443" s="23">
        <f t="shared" si="14"/>
        <v>27.040927</v>
      </c>
    </row>
    <row r="444" spans="24:25" x14ac:dyDescent="0.25">
      <c r="X444" s="21">
        <f t="shared" si="15"/>
        <v>17958</v>
      </c>
      <c r="Y444" s="23">
        <f t="shared" si="14"/>
        <v>27.103698000000001</v>
      </c>
    </row>
    <row r="445" spans="24:25" x14ac:dyDescent="0.25">
      <c r="X445" s="21">
        <f t="shared" si="15"/>
        <v>17999</v>
      </c>
      <c r="Y445" s="23">
        <f t="shared" si="14"/>
        <v>27.166468999999999</v>
      </c>
    </row>
    <row r="446" spans="24:25" x14ac:dyDescent="0.25">
      <c r="X446" s="21">
        <f t="shared" si="15"/>
        <v>18040</v>
      </c>
      <c r="Y446" s="23">
        <f t="shared" si="14"/>
        <v>27.229240000000001</v>
      </c>
    </row>
    <row r="447" spans="24:25" x14ac:dyDescent="0.25">
      <c r="X447" s="21">
        <f t="shared" si="15"/>
        <v>18081</v>
      </c>
      <c r="Y447" s="23">
        <f t="shared" si="14"/>
        <v>27.292010999999999</v>
      </c>
    </row>
    <row r="448" spans="24:25" x14ac:dyDescent="0.25">
      <c r="X448" s="21">
        <f t="shared" si="15"/>
        <v>18122</v>
      </c>
      <c r="Y448" s="23">
        <f t="shared" si="14"/>
        <v>27.354782</v>
      </c>
    </row>
    <row r="449" spans="24:25" x14ac:dyDescent="0.25">
      <c r="X449" s="21">
        <f t="shared" si="15"/>
        <v>18163</v>
      </c>
      <c r="Y449" s="23">
        <f t="shared" si="14"/>
        <v>27.417553000000002</v>
      </c>
    </row>
    <row r="450" spans="24:25" x14ac:dyDescent="0.25">
      <c r="X450" s="21">
        <f t="shared" si="15"/>
        <v>18204</v>
      </c>
      <c r="Y450" s="23">
        <f t="shared" si="14"/>
        <v>27.480324</v>
      </c>
    </row>
    <row r="451" spans="24:25" x14ac:dyDescent="0.25">
      <c r="X451" s="21">
        <f t="shared" si="15"/>
        <v>18245</v>
      </c>
      <c r="Y451" s="23">
        <f t="shared" si="14"/>
        <v>27.543095000000001</v>
      </c>
    </row>
    <row r="452" spans="24:25" x14ac:dyDescent="0.25">
      <c r="X452" s="21">
        <f t="shared" si="15"/>
        <v>18286</v>
      </c>
      <c r="Y452" s="23">
        <f t="shared" si="14"/>
        <v>27.605865999999999</v>
      </c>
    </row>
    <row r="453" spans="24:25" x14ac:dyDescent="0.25">
      <c r="X453" s="21">
        <f t="shared" si="15"/>
        <v>18327</v>
      </c>
      <c r="Y453" s="23">
        <f t="shared" si="14"/>
        <v>27.668637</v>
      </c>
    </row>
    <row r="454" spans="24:25" x14ac:dyDescent="0.25">
      <c r="X454" s="21">
        <f t="shared" si="15"/>
        <v>18368</v>
      </c>
      <c r="Y454" s="23">
        <f t="shared" ref="Y454:Y506" si="16">IF($K$24&gt;0,IF(X454&lt;$K$21,$K$20*X454,IF(X454&lt;$K$24,($K$22*X454)+$K$23,($K$25*X454)+$K$26)),IF(X454&lt;$K$21,$K$20*X454,($K$22*X454)+$K$23))</f>
        <v>27.731407999999998</v>
      </c>
    </row>
    <row r="455" spans="24:25" x14ac:dyDescent="0.25">
      <c r="X455" s="21">
        <f t="shared" ref="X455:X506" si="17">X454+$AC$5</f>
        <v>18409</v>
      </c>
      <c r="Y455" s="23">
        <f t="shared" si="16"/>
        <v>27.794179</v>
      </c>
    </row>
    <row r="456" spans="24:25" x14ac:dyDescent="0.25">
      <c r="X456" s="21">
        <f t="shared" si="17"/>
        <v>18450</v>
      </c>
      <c r="Y456" s="23">
        <f t="shared" si="16"/>
        <v>27.856950000000001</v>
      </c>
    </row>
    <row r="457" spans="24:25" x14ac:dyDescent="0.25">
      <c r="X457" s="21">
        <f t="shared" si="17"/>
        <v>18491</v>
      </c>
      <c r="Y457" s="23">
        <f t="shared" si="16"/>
        <v>27.919720999999999</v>
      </c>
    </row>
    <row r="458" spans="24:25" x14ac:dyDescent="0.25">
      <c r="X458" s="21">
        <f t="shared" si="17"/>
        <v>18532</v>
      </c>
      <c r="Y458" s="23">
        <f t="shared" si="16"/>
        <v>27.982492000000001</v>
      </c>
    </row>
    <row r="459" spans="24:25" x14ac:dyDescent="0.25">
      <c r="X459" s="21">
        <f t="shared" si="17"/>
        <v>18573</v>
      </c>
      <c r="Y459" s="23">
        <f t="shared" si="16"/>
        <v>28.045262999999998</v>
      </c>
    </row>
    <row r="460" spans="24:25" x14ac:dyDescent="0.25">
      <c r="X460" s="21">
        <f t="shared" si="17"/>
        <v>18614</v>
      </c>
      <c r="Y460" s="23">
        <f t="shared" si="16"/>
        <v>28.108034</v>
      </c>
    </row>
    <row r="461" spans="24:25" x14ac:dyDescent="0.25">
      <c r="X461" s="21">
        <f t="shared" si="17"/>
        <v>18655</v>
      </c>
      <c r="Y461" s="23">
        <f t="shared" si="16"/>
        <v>28.170805000000001</v>
      </c>
    </row>
    <row r="462" spans="24:25" x14ac:dyDescent="0.25">
      <c r="X462" s="21">
        <f t="shared" si="17"/>
        <v>18696</v>
      </c>
      <c r="Y462" s="23">
        <f t="shared" si="16"/>
        <v>28.233575999999999</v>
      </c>
    </row>
    <row r="463" spans="24:25" x14ac:dyDescent="0.25">
      <c r="X463" s="21">
        <f t="shared" si="17"/>
        <v>18737</v>
      </c>
      <c r="Y463" s="23">
        <f t="shared" si="16"/>
        <v>28.296347000000001</v>
      </c>
    </row>
    <row r="464" spans="24:25" x14ac:dyDescent="0.25">
      <c r="X464" s="21">
        <f t="shared" si="17"/>
        <v>18778</v>
      </c>
      <c r="Y464" s="23">
        <f t="shared" si="16"/>
        <v>28.359117999999999</v>
      </c>
    </row>
    <row r="465" spans="24:25" x14ac:dyDescent="0.25">
      <c r="X465" s="21">
        <f t="shared" si="17"/>
        <v>18819</v>
      </c>
      <c r="Y465" s="23">
        <f t="shared" si="16"/>
        <v>28.421889</v>
      </c>
    </row>
    <row r="466" spans="24:25" x14ac:dyDescent="0.25">
      <c r="X466" s="21">
        <f t="shared" si="17"/>
        <v>18860</v>
      </c>
      <c r="Y466" s="23">
        <f t="shared" si="16"/>
        <v>28.484660000000002</v>
      </c>
    </row>
    <row r="467" spans="24:25" x14ac:dyDescent="0.25">
      <c r="X467" s="21">
        <f t="shared" si="17"/>
        <v>18901</v>
      </c>
      <c r="Y467" s="23">
        <f t="shared" si="16"/>
        <v>28.547431</v>
      </c>
    </row>
    <row r="468" spans="24:25" x14ac:dyDescent="0.25">
      <c r="X468" s="21">
        <f t="shared" si="17"/>
        <v>18942</v>
      </c>
      <c r="Y468" s="23">
        <f t="shared" si="16"/>
        <v>28.610202000000001</v>
      </c>
    </row>
    <row r="469" spans="24:25" x14ac:dyDescent="0.25">
      <c r="X469" s="21">
        <f t="shared" si="17"/>
        <v>18983</v>
      </c>
      <c r="Y469" s="23">
        <f t="shared" si="16"/>
        <v>28.672972999999999</v>
      </c>
    </row>
    <row r="470" spans="24:25" x14ac:dyDescent="0.25">
      <c r="X470" s="21">
        <f t="shared" si="17"/>
        <v>19024</v>
      </c>
      <c r="Y470" s="23">
        <f t="shared" si="16"/>
        <v>28.735744</v>
      </c>
    </row>
    <row r="471" spans="24:25" x14ac:dyDescent="0.25">
      <c r="X471" s="21">
        <f t="shared" si="17"/>
        <v>19065</v>
      </c>
      <c r="Y471" s="23">
        <f t="shared" si="16"/>
        <v>28.798514999999998</v>
      </c>
    </row>
    <row r="472" spans="24:25" x14ac:dyDescent="0.25">
      <c r="X472" s="21">
        <f t="shared" si="17"/>
        <v>19106</v>
      </c>
      <c r="Y472" s="23">
        <f t="shared" si="16"/>
        <v>28.861286</v>
      </c>
    </row>
    <row r="473" spans="24:25" x14ac:dyDescent="0.25">
      <c r="X473" s="21">
        <f t="shared" si="17"/>
        <v>19147</v>
      </c>
      <c r="Y473" s="23">
        <f t="shared" si="16"/>
        <v>28.924057000000001</v>
      </c>
    </row>
    <row r="474" spans="24:25" x14ac:dyDescent="0.25">
      <c r="X474" s="21">
        <f t="shared" si="17"/>
        <v>19188</v>
      </c>
      <c r="Y474" s="23">
        <f t="shared" si="16"/>
        <v>28.986827999999999</v>
      </c>
    </row>
    <row r="475" spans="24:25" x14ac:dyDescent="0.25">
      <c r="X475" s="21">
        <f t="shared" si="17"/>
        <v>19229</v>
      </c>
      <c r="Y475" s="23">
        <f t="shared" si="16"/>
        <v>29.049599000000001</v>
      </c>
    </row>
    <row r="476" spans="24:25" x14ac:dyDescent="0.25">
      <c r="X476" s="21">
        <f t="shared" si="17"/>
        <v>19270</v>
      </c>
      <c r="Y476" s="23">
        <f t="shared" si="16"/>
        <v>29.112369999999999</v>
      </c>
    </row>
    <row r="477" spans="24:25" x14ac:dyDescent="0.25">
      <c r="X477" s="21">
        <f t="shared" si="17"/>
        <v>19311</v>
      </c>
      <c r="Y477" s="23">
        <f t="shared" si="16"/>
        <v>29.175141</v>
      </c>
    </row>
    <row r="478" spans="24:25" x14ac:dyDescent="0.25">
      <c r="X478" s="21">
        <f t="shared" si="17"/>
        <v>19352</v>
      </c>
      <c r="Y478" s="23">
        <f t="shared" si="16"/>
        <v>29.237912000000001</v>
      </c>
    </row>
    <row r="479" spans="24:25" x14ac:dyDescent="0.25">
      <c r="X479" s="21">
        <f t="shared" si="17"/>
        <v>19393</v>
      </c>
      <c r="Y479" s="23">
        <f t="shared" si="16"/>
        <v>29.300682999999999</v>
      </c>
    </row>
    <row r="480" spans="24:25" x14ac:dyDescent="0.25">
      <c r="X480" s="21">
        <f t="shared" si="17"/>
        <v>19434</v>
      </c>
      <c r="Y480" s="23">
        <f t="shared" si="16"/>
        <v>29.363454000000001</v>
      </c>
    </row>
    <row r="481" spans="24:25" x14ac:dyDescent="0.25">
      <c r="X481" s="21">
        <f t="shared" si="17"/>
        <v>19475</v>
      </c>
      <c r="Y481" s="23">
        <f t="shared" si="16"/>
        <v>29.426224999999999</v>
      </c>
    </row>
    <row r="482" spans="24:25" x14ac:dyDescent="0.25">
      <c r="X482" s="21">
        <f t="shared" si="17"/>
        <v>19516</v>
      </c>
      <c r="Y482" s="23">
        <f t="shared" si="16"/>
        <v>29.488996</v>
      </c>
    </row>
    <row r="483" spans="24:25" x14ac:dyDescent="0.25">
      <c r="X483" s="21">
        <f t="shared" si="17"/>
        <v>19557</v>
      </c>
      <c r="Y483" s="23">
        <f t="shared" si="16"/>
        <v>29.551767000000002</v>
      </c>
    </row>
    <row r="484" spans="24:25" x14ac:dyDescent="0.25">
      <c r="X484" s="21">
        <f t="shared" si="17"/>
        <v>19598</v>
      </c>
      <c r="Y484" s="23">
        <f t="shared" si="16"/>
        <v>29.614538</v>
      </c>
    </row>
    <row r="485" spans="24:25" x14ac:dyDescent="0.25">
      <c r="X485" s="21">
        <f t="shared" si="17"/>
        <v>19639</v>
      </c>
      <c r="Y485" s="23">
        <f t="shared" si="16"/>
        <v>29.677309000000001</v>
      </c>
    </row>
    <row r="486" spans="24:25" x14ac:dyDescent="0.25">
      <c r="X486" s="21">
        <f t="shared" si="17"/>
        <v>19680</v>
      </c>
      <c r="Y486" s="23">
        <f t="shared" si="16"/>
        <v>29.740079999999999</v>
      </c>
    </row>
    <row r="487" spans="24:25" x14ac:dyDescent="0.25">
      <c r="X487" s="21">
        <f t="shared" si="17"/>
        <v>19721</v>
      </c>
      <c r="Y487" s="23">
        <f t="shared" si="16"/>
        <v>29.802851</v>
      </c>
    </row>
    <row r="488" spans="24:25" x14ac:dyDescent="0.25">
      <c r="X488" s="21">
        <f t="shared" si="17"/>
        <v>19762</v>
      </c>
      <c r="Y488" s="23">
        <f t="shared" si="16"/>
        <v>29.865621999999998</v>
      </c>
    </row>
    <row r="489" spans="24:25" x14ac:dyDescent="0.25">
      <c r="X489" s="21">
        <f t="shared" si="17"/>
        <v>19803</v>
      </c>
      <c r="Y489" s="23">
        <f t="shared" si="16"/>
        <v>29.928393</v>
      </c>
    </row>
    <row r="490" spans="24:25" x14ac:dyDescent="0.25">
      <c r="X490" s="21">
        <f t="shared" si="17"/>
        <v>19844</v>
      </c>
      <c r="Y490" s="23">
        <f t="shared" si="16"/>
        <v>29.991164000000001</v>
      </c>
    </row>
    <row r="491" spans="24:25" x14ac:dyDescent="0.25">
      <c r="X491" s="21">
        <f t="shared" si="17"/>
        <v>19885</v>
      </c>
      <c r="Y491" s="23">
        <f t="shared" si="16"/>
        <v>30.053934999999999</v>
      </c>
    </row>
    <row r="492" spans="24:25" x14ac:dyDescent="0.25">
      <c r="X492" s="21">
        <f t="shared" si="17"/>
        <v>19926</v>
      </c>
      <c r="Y492" s="23">
        <f t="shared" si="16"/>
        <v>30.116706000000001</v>
      </c>
    </row>
    <row r="493" spans="24:25" x14ac:dyDescent="0.25">
      <c r="X493" s="21">
        <f t="shared" si="17"/>
        <v>19967</v>
      </c>
      <c r="Y493" s="23">
        <f t="shared" si="16"/>
        <v>30.179476999999999</v>
      </c>
    </row>
    <row r="494" spans="24:25" x14ac:dyDescent="0.25">
      <c r="X494" s="21">
        <f t="shared" si="17"/>
        <v>20008</v>
      </c>
      <c r="Y494" s="23">
        <f t="shared" si="16"/>
        <v>30.242248</v>
      </c>
    </row>
    <row r="495" spans="24:25" x14ac:dyDescent="0.25">
      <c r="X495" s="21">
        <f t="shared" si="17"/>
        <v>20049</v>
      </c>
      <c r="Y495" s="23">
        <f t="shared" si="16"/>
        <v>30.305019000000001</v>
      </c>
    </row>
    <row r="496" spans="24:25" x14ac:dyDescent="0.25">
      <c r="X496" s="21">
        <f t="shared" si="17"/>
        <v>20090</v>
      </c>
      <c r="Y496" s="23">
        <f t="shared" si="16"/>
        <v>30.367789999999999</v>
      </c>
    </row>
    <row r="497" spans="24:25" x14ac:dyDescent="0.25">
      <c r="X497" s="21">
        <f t="shared" si="17"/>
        <v>20131</v>
      </c>
      <c r="Y497" s="23">
        <f t="shared" si="16"/>
        <v>30.430561000000001</v>
      </c>
    </row>
    <row r="498" spans="24:25" x14ac:dyDescent="0.25">
      <c r="X498" s="21">
        <f t="shared" si="17"/>
        <v>20172</v>
      </c>
      <c r="Y498" s="23">
        <f t="shared" si="16"/>
        <v>30.493331999999999</v>
      </c>
    </row>
    <row r="499" spans="24:25" x14ac:dyDescent="0.25">
      <c r="X499" s="21">
        <f t="shared" si="17"/>
        <v>20213</v>
      </c>
      <c r="Y499" s="23">
        <f t="shared" si="16"/>
        <v>30.556103</v>
      </c>
    </row>
    <row r="500" spans="24:25" x14ac:dyDescent="0.25">
      <c r="X500" s="21">
        <f t="shared" si="17"/>
        <v>20254</v>
      </c>
      <c r="Y500" s="23">
        <f t="shared" si="16"/>
        <v>30.618874000000002</v>
      </c>
    </row>
    <row r="501" spans="24:25" x14ac:dyDescent="0.25">
      <c r="X501" s="21">
        <f t="shared" si="17"/>
        <v>20295</v>
      </c>
      <c r="Y501" s="23">
        <f t="shared" si="16"/>
        <v>30.681645</v>
      </c>
    </row>
    <row r="502" spans="24:25" x14ac:dyDescent="0.25">
      <c r="X502" s="21">
        <f t="shared" si="17"/>
        <v>20336</v>
      </c>
      <c r="Y502" s="23">
        <f t="shared" si="16"/>
        <v>30.744416000000001</v>
      </c>
    </row>
    <row r="503" spans="24:25" x14ac:dyDescent="0.25">
      <c r="X503" s="21">
        <f t="shared" si="17"/>
        <v>20377</v>
      </c>
      <c r="Y503" s="23">
        <f t="shared" si="16"/>
        <v>30.807186999999999</v>
      </c>
    </row>
    <row r="504" spans="24:25" x14ac:dyDescent="0.25">
      <c r="X504" s="21">
        <f t="shared" si="17"/>
        <v>20418</v>
      </c>
      <c r="Y504" s="23">
        <f t="shared" si="16"/>
        <v>30.869958</v>
      </c>
    </row>
    <row r="505" spans="24:25" x14ac:dyDescent="0.25">
      <c r="X505" s="21">
        <f t="shared" si="17"/>
        <v>20459</v>
      </c>
      <c r="Y505" s="23">
        <f t="shared" si="16"/>
        <v>30.932728999999998</v>
      </c>
    </row>
    <row r="506" spans="24:25" ht="16.5" thickBot="1" x14ac:dyDescent="0.3">
      <c r="X506" s="22">
        <f t="shared" si="17"/>
        <v>20500</v>
      </c>
      <c r="Y506" s="23">
        <f t="shared" si="16"/>
        <v>30.9955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1800-000000000000}"/>
  </hyperlinks>
  <pageMargins left="0.7" right="0.7" top="0.75" bottom="0.75" header="0.3" footer="0.3"/>
  <pageSetup scale="57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-0.249977111117893"/>
    <pageSetUpPr fitToPage="1"/>
  </sheetPr>
  <dimension ref="A1:AC506"/>
  <sheetViews>
    <sheetView zoomScale="80" zoomScaleNormal="80" workbookViewId="0">
      <selection activeCell="J7" sqref="J7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63</v>
      </c>
      <c r="K2" s="160" t="str">
        <f>VLOOKUP(J2,'Calcul financement'!B5:F100,2,FALSE)</f>
        <v>Techniques juridiques</v>
      </c>
      <c r="L2" s="160"/>
      <c r="M2" s="160"/>
      <c r="N2" s="161"/>
    </row>
    <row r="4" spans="9:29" ht="16.5" thickBot="1" x14ac:dyDescent="0.3">
      <c r="J4" s="16">
        <f>MAX(IF(K24=0,IF(K21=0,1000,K21*4),K24*2),K9:K15)</f>
        <v>23720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27.29664</v>
      </c>
      <c r="K5" s="164" t="str">
        <f>CONCATENATE("ÉTC seront financés par les ",J4," PES ","du programme ",LEFT(J2,6))</f>
        <v>ÉTC seront financés par les 23720 PES du programme 310.C0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53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53</v>
      </c>
      <c r="Y7" s="23">
        <f t="shared" si="0"/>
        <v>8.1884999999999999E-2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106</v>
      </c>
      <c r="Y8" s="23">
        <f t="shared" si="0"/>
        <v>0.16377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0</v>
      </c>
      <c r="L9" s="53" t="str">
        <f>IF(K9&gt;0,IF($K$24&gt;0,IF(K9&lt;$K$21,$K$20*K9,IF(K9&lt;$K$24,($K$22*K9)+$K$23,($K$25*K9)+$K$26)),IF(K9&lt;$K$21,$K$20*K9,($K$22*K9)+$K$23)),"")</f>
        <v/>
      </c>
      <c r="M9" s="54" t="str">
        <f>IF(K9&gt;0,L9/K9*1000,"")</f>
        <v/>
      </c>
      <c r="X9" s="21">
        <f t="shared" si="1"/>
        <v>159</v>
      </c>
      <c r="Y9" s="23">
        <f t="shared" si="0"/>
        <v>0.24565499999999998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786</v>
      </c>
      <c r="L10" s="53">
        <f t="shared" ref="L10:L15" si="2">IF(K10&gt;0,IF($K$24&gt;0,IF(K10&lt;$K$21,$K$20*K10,IF(K10&lt;$K$24,($K$22*K10)+$K$23,($K$25*K10)+$K$26)),IF(K10&lt;$K$21,$K$20*K10,($K$22*K10)+$K$23)),"")</f>
        <v>1.2143699999999999</v>
      </c>
      <c r="M10" s="54">
        <f t="shared" ref="M10:M15" si="3">IF(K10&gt;0,L10/K10*1000,"")</f>
        <v>1.5449999999999999</v>
      </c>
      <c r="X10" s="21">
        <f t="shared" si="1"/>
        <v>212</v>
      </c>
      <c r="Y10" s="23">
        <f t="shared" si="0"/>
        <v>0.32754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2548</v>
      </c>
      <c r="L11" s="53">
        <f t="shared" si="2"/>
        <v>3.9366599999999998</v>
      </c>
      <c r="M11" s="54">
        <f t="shared" si="3"/>
        <v>1.5449999999999999</v>
      </c>
      <c r="X11" s="21">
        <f t="shared" si="1"/>
        <v>265</v>
      </c>
      <c r="Y11" s="23">
        <f t="shared" si="0"/>
        <v>0.40942499999999998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4263</v>
      </c>
      <c r="L12" s="53">
        <f t="shared" si="2"/>
        <v>6.5863350000000001</v>
      </c>
      <c r="M12" s="54">
        <f t="shared" si="3"/>
        <v>1.5449999999999999</v>
      </c>
      <c r="X12" s="21">
        <f t="shared" si="1"/>
        <v>318</v>
      </c>
      <c r="Y12" s="23">
        <f t="shared" si="0"/>
        <v>0.49130999999999997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371</v>
      </c>
      <c r="Y13" s="23">
        <f t="shared" si="0"/>
        <v>0.57319500000000001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424</v>
      </c>
      <c r="Y14" s="23">
        <f t="shared" si="0"/>
        <v>0.65508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477</v>
      </c>
      <c r="Y15" s="23">
        <f t="shared" si="0"/>
        <v>0.73696499999999998</v>
      </c>
    </row>
    <row r="16" spans="9:29" x14ac:dyDescent="0.25">
      <c r="K16" s="10"/>
      <c r="L16" s="10"/>
      <c r="X16" s="21">
        <f t="shared" si="1"/>
        <v>530</v>
      </c>
      <c r="Y16" s="23">
        <f t="shared" si="0"/>
        <v>0.81884999999999997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583</v>
      </c>
      <c r="Y17" s="23">
        <f t="shared" si="0"/>
        <v>0.90073499999999995</v>
      </c>
    </row>
    <row r="18" spans="1:25" x14ac:dyDescent="0.25">
      <c r="X18" s="21">
        <f t="shared" si="1"/>
        <v>636</v>
      </c>
      <c r="Y18" s="23">
        <f t="shared" si="0"/>
        <v>0.98261999999999994</v>
      </c>
    </row>
    <row r="19" spans="1:25" x14ac:dyDescent="0.25">
      <c r="X19" s="21">
        <f t="shared" si="1"/>
        <v>689</v>
      </c>
      <c r="Y19" s="23">
        <f t="shared" si="0"/>
        <v>1.064505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742</v>
      </c>
      <c r="Y20" s="23">
        <f t="shared" si="0"/>
        <v>1.14639</v>
      </c>
    </row>
    <row r="21" spans="1:25" x14ac:dyDescent="0.25">
      <c r="J21" s="2" t="s">
        <v>123</v>
      </c>
      <c r="K21" s="18">
        <f>VLOOKUP($J$2,Tableau_fin[],8,FALSE)</f>
        <v>5930</v>
      </c>
      <c r="X21" s="21">
        <f t="shared" si="1"/>
        <v>795</v>
      </c>
      <c r="Y21" s="23">
        <f t="shared" si="0"/>
        <v>1.228275</v>
      </c>
    </row>
    <row r="22" spans="1:25" x14ac:dyDescent="0.25">
      <c r="J22" s="26" t="s">
        <v>119</v>
      </c>
      <c r="K22" s="18">
        <f>VLOOKUP($J$2,Tableau_fin[],9,FALSE)</f>
        <v>1.1119999999999999E-3</v>
      </c>
      <c r="X22" s="21">
        <f t="shared" si="1"/>
        <v>848</v>
      </c>
      <c r="Y22" s="23">
        <f t="shared" si="0"/>
        <v>1.31016</v>
      </c>
    </row>
    <row r="23" spans="1:25" x14ac:dyDescent="0.25">
      <c r="J23" s="26" t="s">
        <v>120</v>
      </c>
      <c r="K23" s="18">
        <f>VLOOKUP($J$2,Tableau_fin[],10,FALSE)</f>
        <v>0.92</v>
      </c>
      <c r="X23" s="21">
        <f t="shared" si="1"/>
        <v>901</v>
      </c>
      <c r="Y23" s="23">
        <f t="shared" si="0"/>
        <v>1.392045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954</v>
      </c>
      <c r="Y24" s="23">
        <f t="shared" si="0"/>
        <v>1.47393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1007</v>
      </c>
      <c r="Y25" s="23">
        <f t="shared" si="0"/>
        <v>1.5558149999999999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1060</v>
      </c>
      <c r="Y26" s="23">
        <f t="shared" si="0"/>
        <v>1.6376999999999999</v>
      </c>
    </row>
    <row r="27" spans="1:25" x14ac:dyDescent="0.25">
      <c r="X27" s="21">
        <f t="shared" si="1"/>
        <v>1113</v>
      </c>
      <c r="Y27" s="23">
        <f t="shared" si="0"/>
        <v>1.7195849999999999</v>
      </c>
    </row>
    <row r="28" spans="1:25" x14ac:dyDescent="0.25">
      <c r="X28" s="21">
        <f t="shared" si="1"/>
        <v>1166</v>
      </c>
      <c r="Y28" s="23">
        <f t="shared" si="0"/>
        <v>1.8014699999999999</v>
      </c>
    </row>
    <row r="29" spans="1:25" x14ac:dyDescent="0.25">
      <c r="X29" s="21">
        <f t="shared" si="1"/>
        <v>1219</v>
      </c>
      <c r="Y29" s="23">
        <f t="shared" si="0"/>
        <v>1.8833549999999999</v>
      </c>
    </row>
    <row r="30" spans="1:25" x14ac:dyDescent="0.25">
      <c r="X30" s="21">
        <f t="shared" si="1"/>
        <v>1272</v>
      </c>
      <c r="Y30" s="23">
        <f t="shared" si="0"/>
        <v>1.9652399999999999</v>
      </c>
    </row>
    <row r="31" spans="1:25" x14ac:dyDescent="0.25">
      <c r="A31" s="29"/>
      <c r="B31" s="10"/>
      <c r="C31" s="10"/>
      <c r="X31" s="21">
        <f t="shared" si="1"/>
        <v>1325</v>
      </c>
      <c r="Y31" s="23">
        <f t="shared" si="0"/>
        <v>2.0471249999999999</v>
      </c>
    </row>
    <row r="32" spans="1:25" x14ac:dyDescent="0.25">
      <c r="B32" s="10"/>
      <c r="C32" s="10"/>
      <c r="X32" s="21">
        <f t="shared" si="1"/>
        <v>1378</v>
      </c>
      <c r="Y32" s="23">
        <f t="shared" si="0"/>
        <v>2.1290100000000001</v>
      </c>
    </row>
    <row r="33" spans="2:25" x14ac:dyDescent="0.25">
      <c r="B33" s="10"/>
      <c r="C33" s="10"/>
      <c r="X33" s="21">
        <f t="shared" si="1"/>
        <v>1431</v>
      </c>
      <c r="Y33" s="23">
        <f t="shared" si="0"/>
        <v>2.2108949999999998</v>
      </c>
    </row>
    <row r="34" spans="2:25" x14ac:dyDescent="0.25">
      <c r="X34" s="21">
        <f t="shared" si="1"/>
        <v>1484</v>
      </c>
      <c r="Y34" s="23">
        <f t="shared" si="0"/>
        <v>2.29278</v>
      </c>
    </row>
    <row r="35" spans="2:25" x14ac:dyDescent="0.25">
      <c r="X35" s="21">
        <f t="shared" si="1"/>
        <v>1537</v>
      </c>
      <c r="Y35" s="23">
        <f t="shared" si="0"/>
        <v>2.3746649999999998</v>
      </c>
    </row>
    <row r="36" spans="2:25" x14ac:dyDescent="0.25">
      <c r="X36" s="21">
        <f t="shared" si="1"/>
        <v>1590</v>
      </c>
      <c r="Y36" s="23">
        <f t="shared" si="0"/>
        <v>2.45655</v>
      </c>
    </row>
    <row r="37" spans="2:25" x14ac:dyDescent="0.25">
      <c r="X37" s="21">
        <f t="shared" si="1"/>
        <v>1643</v>
      </c>
      <c r="Y37" s="23">
        <f t="shared" si="0"/>
        <v>2.5384349999999998</v>
      </c>
    </row>
    <row r="38" spans="2:25" x14ac:dyDescent="0.25">
      <c r="X38" s="21">
        <f t="shared" si="1"/>
        <v>1696</v>
      </c>
      <c r="Y38" s="23">
        <f t="shared" si="0"/>
        <v>2.62032</v>
      </c>
    </row>
    <row r="39" spans="2:25" x14ac:dyDescent="0.25">
      <c r="X39" s="21">
        <f t="shared" si="1"/>
        <v>1749</v>
      </c>
      <c r="Y39" s="23">
        <f t="shared" si="0"/>
        <v>2.7022049999999997</v>
      </c>
    </row>
    <row r="40" spans="2:25" x14ac:dyDescent="0.25">
      <c r="X40" s="21">
        <f t="shared" si="1"/>
        <v>1802</v>
      </c>
      <c r="Y40" s="23">
        <f t="shared" si="0"/>
        <v>2.78409</v>
      </c>
    </row>
    <row r="41" spans="2:25" x14ac:dyDescent="0.25">
      <c r="X41" s="21">
        <f t="shared" si="1"/>
        <v>1855</v>
      </c>
      <c r="Y41" s="23">
        <f t="shared" si="0"/>
        <v>2.8659749999999997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1908</v>
      </c>
      <c r="Y42" s="23">
        <f t="shared" si="0"/>
        <v>2.9478599999999999</v>
      </c>
    </row>
    <row r="43" spans="2:25" x14ac:dyDescent="0.25">
      <c r="X43" s="21">
        <f t="shared" si="1"/>
        <v>1961</v>
      </c>
      <c r="Y43" s="23">
        <f t="shared" si="0"/>
        <v>3.0297449999999997</v>
      </c>
    </row>
    <row r="44" spans="2:25" x14ac:dyDescent="0.25">
      <c r="X44" s="21">
        <f t="shared" si="1"/>
        <v>2014</v>
      </c>
      <c r="Y44" s="23">
        <f t="shared" si="0"/>
        <v>3.1116299999999999</v>
      </c>
    </row>
    <row r="45" spans="2:25" x14ac:dyDescent="0.25">
      <c r="X45" s="21">
        <f t="shared" si="1"/>
        <v>2067</v>
      </c>
      <c r="Y45" s="23">
        <f t="shared" si="0"/>
        <v>3.1935149999999997</v>
      </c>
    </row>
    <row r="46" spans="2:25" x14ac:dyDescent="0.25">
      <c r="X46" s="21">
        <f t="shared" si="1"/>
        <v>2120</v>
      </c>
      <c r="Y46" s="23">
        <f t="shared" si="0"/>
        <v>3.2753999999999999</v>
      </c>
    </row>
    <row r="47" spans="2:25" x14ac:dyDescent="0.25">
      <c r="X47" s="21">
        <f t="shared" si="1"/>
        <v>2173</v>
      </c>
      <c r="Y47" s="23">
        <f t="shared" si="0"/>
        <v>3.3572850000000001</v>
      </c>
    </row>
    <row r="48" spans="2:25" x14ac:dyDescent="0.25">
      <c r="X48" s="21">
        <f t="shared" si="1"/>
        <v>2226</v>
      </c>
      <c r="Y48" s="23">
        <f t="shared" si="0"/>
        <v>3.4391699999999998</v>
      </c>
    </row>
    <row r="49" spans="24:25" x14ac:dyDescent="0.25">
      <c r="X49" s="21">
        <f t="shared" si="1"/>
        <v>2279</v>
      </c>
      <c r="Y49" s="23">
        <f t="shared" si="0"/>
        <v>3.521055</v>
      </c>
    </row>
    <row r="50" spans="24:25" x14ac:dyDescent="0.25">
      <c r="X50" s="21">
        <f t="shared" si="1"/>
        <v>2332</v>
      </c>
      <c r="Y50" s="23">
        <f t="shared" si="0"/>
        <v>3.6029399999999998</v>
      </c>
    </row>
    <row r="51" spans="24:25" x14ac:dyDescent="0.25">
      <c r="X51" s="21">
        <f t="shared" si="1"/>
        <v>2385</v>
      </c>
      <c r="Y51" s="23">
        <f t="shared" si="0"/>
        <v>3.684825</v>
      </c>
    </row>
    <row r="52" spans="24:25" x14ac:dyDescent="0.25">
      <c r="X52" s="21">
        <f t="shared" si="1"/>
        <v>2438</v>
      </c>
      <c r="Y52" s="23">
        <f t="shared" si="0"/>
        <v>3.7667099999999998</v>
      </c>
    </row>
    <row r="53" spans="24:25" x14ac:dyDescent="0.25">
      <c r="X53" s="21">
        <f t="shared" si="1"/>
        <v>2491</v>
      </c>
      <c r="Y53" s="23">
        <f t="shared" si="0"/>
        <v>3.848595</v>
      </c>
    </row>
    <row r="54" spans="24:25" x14ac:dyDescent="0.25">
      <c r="X54" s="21">
        <f t="shared" si="1"/>
        <v>2544</v>
      </c>
      <c r="Y54" s="23">
        <f t="shared" si="0"/>
        <v>3.9304799999999998</v>
      </c>
    </row>
    <row r="55" spans="24:25" x14ac:dyDescent="0.25">
      <c r="X55" s="21">
        <f t="shared" si="1"/>
        <v>2597</v>
      </c>
      <c r="Y55" s="23">
        <f t="shared" si="0"/>
        <v>4.012365</v>
      </c>
    </row>
    <row r="56" spans="24:25" x14ac:dyDescent="0.25">
      <c r="X56" s="21">
        <f t="shared" si="1"/>
        <v>2650</v>
      </c>
      <c r="Y56" s="23">
        <f t="shared" si="0"/>
        <v>4.0942499999999997</v>
      </c>
    </row>
    <row r="57" spans="24:25" x14ac:dyDescent="0.25">
      <c r="X57" s="21">
        <f t="shared" si="1"/>
        <v>2703</v>
      </c>
      <c r="Y57" s="23">
        <f t="shared" si="0"/>
        <v>4.1761349999999995</v>
      </c>
    </row>
    <row r="58" spans="24:25" x14ac:dyDescent="0.25">
      <c r="X58" s="21">
        <f t="shared" si="1"/>
        <v>2756</v>
      </c>
      <c r="Y58" s="23">
        <f t="shared" si="0"/>
        <v>4.2580200000000001</v>
      </c>
    </row>
    <row r="59" spans="24:25" x14ac:dyDescent="0.25">
      <c r="X59" s="21">
        <f t="shared" si="1"/>
        <v>2809</v>
      </c>
      <c r="Y59" s="23">
        <f t="shared" si="0"/>
        <v>4.3399049999999999</v>
      </c>
    </row>
    <row r="60" spans="24:25" x14ac:dyDescent="0.25">
      <c r="X60" s="21">
        <f t="shared" si="1"/>
        <v>2862</v>
      </c>
      <c r="Y60" s="23">
        <f t="shared" si="0"/>
        <v>4.4217899999999997</v>
      </c>
    </row>
    <row r="61" spans="24:25" x14ac:dyDescent="0.25">
      <c r="X61" s="21">
        <f t="shared" si="1"/>
        <v>2915</v>
      </c>
      <c r="Y61" s="23">
        <f t="shared" si="0"/>
        <v>4.5036749999999994</v>
      </c>
    </row>
    <row r="62" spans="24:25" x14ac:dyDescent="0.25">
      <c r="X62" s="21">
        <f t="shared" si="1"/>
        <v>2968</v>
      </c>
      <c r="Y62" s="23">
        <f t="shared" si="0"/>
        <v>4.5855600000000001</v>
      </c>
    </row>
    <row r="63" spans="24:25" x14ac:dyDescent="0.25">
      <c r="X63" s="21">
        <f t="shared" si="1"/>
        <v>3021</v>
      </c>
      <c r="Y63" s="23">
        <f t="shared" si="0"/>
        <v>4.6674449999999998</v>
      </c>
    </row>
    <row r="64" spans="24:25" x14ac:dyDescent="0.25">
      <c r="X64" s="21">
        <f t="shared" si="1"/>
        <v>3074</v>
      </c>
      <c r="Y64" s="23">
        <f t="shared" si="0"/>
        <v>4.7493299999999996</v>
      </c>
    </row>
    <row r="65" spans="24:25" x14ac:dyDescent="0.25">
      <c r="X65" s="21">
        <f t="shared" si="1"/>
        <v>3127</v>
      </c>
      <c r="Y65" s="23">
        <f t="shared" si="0"/>
        <v>4.8312149999999994</v>
      </c>
    </row>
    <row r="66" spans="24:25" x14ac:dyDescent="0.25">
      <c r="X66" s="21">
        <f t="shared" si="1"/>
        <v>3180</v>
      </c>
      <c r="Y66" s="23">
        <f t="shared" si="0"/>
        <v>4.9131</v>
      </c>
    </row>
    <row r="67" spans="24:25" x14ac:dyDescent="0.25">
      <c r="X67" s="21">
        <f t="shared" si="1"/>
        <v>3233</v>
      </c>
      <c r="Y67" s="23">
        <f t="shared" si="0"/>
        <v>4.9949849999999998</v>
      </c>
    </row>
    <row r="68" spans="24:25" x14ac:dyDescent="0.25">
      <c r="X68" s="21">
        <f t="shared" si="1"/>
        <v>3286</v>
      </c>
      <c r="Y68" s="23">
        <f t="shared" si="0"/>
        <v>5.0768699999999995</v>
      </c>
    </row>
    <row r="69" spans="24:25" x14ac:dyDescent="0.25">
      <c r="X69" s="21">
        <f t="shared" si="1"/>
        <v>3339</v>
      </c>
      <c r="Y69" s="23">
        <f t="shared" si="0"/>
        <v>5.1587550000000002</v>
      </c>
    </row>
    <row r="70" spans="24:25" x14ac:dyDescent="0.25">
      <c r="X70" s="21">
        <f t="shared" si="1"/>
        <v>3392</v>
      </c>
      <c r="Y70" s="23">
        <f t="shared" ref="Y70:Y133" si="4">IF($K$24&gt;0,IF(X70&lt;$K$21,$K$20*X70,IF(X70&lt;$K$24,($K$22*X70)+$K$23,($K$25*X70)+$K$26)),IF(X70&lt;$K$21,$K$20*X70,($K$22*X70)+$K$23))</f>
        <v>5.24064</v>
      </c>
    </row>
    <row r="71" spans="24:25" x14ac:dyDescent="0.25">
      <c r="X71" s="21">
        <f t="shared" ref="X71:X134" si="5">X70+$AC$5</f>
        <v>3445</v>
      </c>
      <c r="Y71" s="23">
        <f t="shared" si="4"/>
        <v>5.3225249999999997</v>
      </c>
    </row>
    <row r="72" spans="24:25" x14ac:dyDescent="0.25">
      <c r="X72" s="21">
        <f t="shared" si="5"/>
        <v>3498</v>
      </c>
      <c r="Y72" s="23">
        <f t="shared" si="4"/>
        <v>5.4044099999999995</v>
      </c>
    </row>
    <row r="73" spans="24:25" x14ac:dyDescent="0.25">
      <c r="X73" s="21">
        <f t="shared" si="5"/>
        <v>3551</v>
      </c>
      <c r="Y73" s="23">
        <f t="shared" si="4"/>
        <v>5.4862950000000001</v>
      </c>
    </row>
    <row r="74" spans="24:25" x14ac:dyDescent="0.25">
      <c r="X74" s="21">
        <f t="shared" si="5"/>
        <v>3604</v>
      </c>
      <c r="Y74" s="23">
        <f t="shared" si="4"/>
        <v>5.5681799999999999</v>
      </c>
    </row>
    <row r="75" spans="24:25" x14ac:dyDescent="0.25">
      <c r="X75" s="21">
        <f t="shared" si="5"/>
        <v>3657</v>
      </c>
      <c r="Y75" s="23">
        <f t="shared" si="4"/>
        <v>5.6500649999999997</v>
      </c>
    </row>
    <row r="76" spans="24:25" x14ac:dyDescent="0.25">
      <c r="X76" s="21">
        <f t="shared" si="5"/>
        <v>3710</v>
      </c>
      <c r="Y76" s="23">
        <f t="shared" si="4"/>
        <v>5.7319499999999994</v>
      </c>
    </row>
    <row r="77" spans="24:25" x14ac:dyDescent="0.25">
      <c r="X77" s="21">
        <f t="shared" si="5"/>
        <v>3763</v>
      </c>
      <c r="Y77" s="23">
        <f t="shared" si="4"/>
        <v>5.8138350000000001</v>
      </c>
    </row>
    <row r="78" spans="24:25" x14ac:dyDescent="0.25">
      <c r="X78" s="21">
        <f t="shared" si="5"/>
        <v>3816</v>
      </c>
      <c r="Y78" s="23">
        <f t="shared" si="4"/>
        <v>5.8957199999999998</v>
      </c>
    </row>
    <row r="79" spans="24:25" x14ac:dyDescent="0.25">
      <c r="X79" s="21">
        <f t="shared" si="5"/>
        <v>3869</v>
      </c>
      <c r="Y79" s="23">
        <f t="shared" si="4"/>
        <v>5.9776049999999996</v>
      </c>
    </row>
    <row r="80" spans="24:25" x14ac:dyDescent="0.25">
      <c r="X80" s="21">
        <f t="shared" si="5"/>
        <v>3922</v>
      </c>
      <c r="Y80" s="23">
        <f t="shared" si="4"/>
        <v>6.0594899999999994</v>
      </c>
    </row>
    <row r="81" spans="24:25" x14ac:dyDescent="0.25">
      <c r="X81" s="21">
        <f t="shared" si="5"/>
        <v>3975</v>
      </c>
      <c r="Y81" s="23">
        <f t="shared" si="4"/>
        <v>6.141375</v>
      </c>
    </row>
    <row r="82" spans="24:25" x14ac:dyDescent="0.25">
      <c r="X82" s="21">
        <f t="shared" si="5"/>
        <v>4028</v>
      </c>
      <c r="Y82" s="23">
        <f t="shared" si="4"/>
        <v>6.2232599999999998</v>
      </c>
    </row>
    <row r="83" spans="24:25" x14ac:dyDescent="0.25">
      <c r="X83" s="21">
        <f t="shared" si="5"/>
        <v>4081</v>
      </c>
      <c r="Y83" s="23">
        <f t="shared" si="4"/>
        <v>6.3051449999999996</v>
      </c>
    </row>
    <row r="84" spans="24:25" x14ac:dyDescent="0.25">
      <c r="X84" s="21">
        <f t="shared" si="5"/>
        <v>4134</v>
      </c>
      <c r="Y84" s="23">
        <f t="shared" si="4"/>
        <v>6.3870299999999993</v>
      </c>
    </row>
    <row r="85" spans="24:25" x14ac:dyDescent="0.25">
      <c r="X85" s="21">
        <f t="shared" si="5"/>
        <v>4187</v>
      </c>
      <c r="Y85" s="23">
        <f t="shared" si="4"/>
        <v>6.468915</v>
      </c>
    </row>
    <row r="86" spans="24:25" x14ac:dyDescent="0.25">
      <c r="X86" s="21">
        <f t="shared" si="5"/>
        <v>4240</v>
      </c>
      <c r="Y86" s="23">
        <f t="shared" si="4"/>
        <v>6.5507999999999997</v>
      </c>
    </row>
    <row r="87" spans="24:25" x14ac:dyDescent="0.25">
      <c r="X87" s="21">
        <f t="shared" si="5"/>
        <v>4293</v>
      </c>
      <c r="Y87" s="23">
        <f t="shared" si="4"/>
        <v>6.6326849999999995</v>
      </c>
    </row>
    <row r="88" spans="24:25" x14ac:dyDescent="0.25">
      <c r="X88" s="21">
        <f t="shared" si="5"/>
        <v>4346</v>
      </c>
      <c r="Y88" s="23">
        <f t="shared" si="4"/>
        <v>6.7145700000000001</v>
      </c>
    </row>
    <row r="89" spans="24:25" x14ac:dyDescent="0.25">
      <c r="X89" s="21">
        <f t="shared" si="5"/>
        <v>4399</v>
      </c>
      <c r="Y89" s="23">
        <f t="shared" si="4"/>
        <v>6.7964549999999999</v>
      </c>
    </row>
    <row r="90" spans="24:25" x14ac:dyDescent="0.25">
      <c r="X90" s="21">
        <f t="shared" si="5"/>
        <v>4452</v>
      </c>
      <c r="Y90" s="23">
        <f t="shared" si="4"/>
        <v>6.8783399999999997</v>
      </c>
    </row>
    <row r="91" spans="24:25" x14ac:dyDescent="0.25">
      <c r="X91" s="21">
        <f t="shared" si="5"/>
        <v>4505</v>
      </c>
      <c r="Y91" s="23">
        <f t="shared" si="4"/>
        <v>6.9602249999999994</v>
      </c>
    </row>
    <row r="92" spans="24:25" x14ac:dyDescent="0.25">
      <c r="X92" s="21">
        <f t="shared" si="5"/>
        <v>4558</v>
      </c>
      <c r="Y92" s="23">
        <f t="shared" si="4"/>
        <v>7.0421100000000001</v>
      </c>
    </row>
    <row r="93" spans="24:25" x14ac:dyDescent="0.25">
      <c r="X93" s="21">
        <f t="shared" si="5"/>
        <v>4611</v>
      </c>
      <c r="Y93" s="23">
        <f t="shared" si="4"/>
        <v>7.1239949999999999</v>
      </c>
    </row>
    <row r="94" spans="24:25" x14ac:dyDescent="0.25">
      <c r="X94" s="21">
        <f t="shared" si="5"/>
        <v>4664</v>
      </c>
      <c r="Y94" s="23">
        <f t="shared" si="4"/>
        <v>7.2058799999999996</v>
      </c>
    </row>
    <row r="95" spans="24:25" x14ac:dyDescent="0.25">
      <c r="X95" s="21">
        <f t="shared" si="5"/>
        <v>4717</v>
      </c>
      <c r="Y95" s="23">
        <f t="shared" si="4"/>
        <v>7.2877649999999994</v>
      </c>
    </row>
    <row r="96" spans="24:25" x14ac:dyDescent="0.25">
      <c r="X96" s="21">
        <f t="shared" si="5"/>
        <v>4770</v>
      </c>
      <c r="Y96" s="23">
        <f t="shared" si="4"/>
        <v>7.36965</v>
      </c>
    </row>
    <row r="97" spans="24:25" x14ac:dyDescent="0.25">
      <c r="X97" s="21">
        <f t="shared" si="5"/>
        <v>4823</v>
      </c>
      <c r="Y97" s="23">
        <f t="shared" si="4"/>
        <v>7.4515349999999998</v>
      </c>
    </row>
    <row r="98" spans="24:25" x14ac:dyDescent="0.25">
      <c r="X98" s="21">
        <f t="shared" si="5"/>
        <v>4876</v>
      </c>
      <c r="Y98" s="23">
        <f t="shared" si="4"/>
        <v>7.5334199999999996</v>
      </c>
    </row>
    <row r="99" spans="24:25" x14ac:dyDescent="0.25">
      <c r="X99" s="21">
        <f t="shared" si="5"/>
        <v>4929</v>
      </c>
      <c r="Y99" s="23">
        <f t="shared" si="4"/>
        <v>7.6153049999999993</v>
      </c>
    </row>
    <row r="100" spans="24:25" x14ac:dyDescent="0.25">
      <c r="X100" s="21">
        <f t="shared" si="5"/>
        <v>4982</v>
      </c>
      <c r="Y100" s="23">
        <f t="shared" si="4"/>
        <v>7.69719</v>
      </c>
    </row>
    <row r="101" spans="24:25" x14ac:dyDescent="0.25">
      <c r="X101" s="21">
        <f t="shared" si="5"/>
        <v>5035</v>
      </c>
      <c r="Y101" s="23">
        <f t="shared" si="4"/>
        <v>7.7790749999999997</v>
      </c>
    </row>
    <row r="102" spans="24:25" x14ac:dyDescent="0.25">
      <c r="X102" s="21">
        <f t="shared" si="5"/>
        <v>5088</v>
      </c>
      <c r="Y102" s="23">
        <f t="shared" si="4"/>
        <v>7.8609599999999995</v>
      </c>
    </row>
    <row r="103" spans="24:25" x14ac:dyDescent="0.25">
      <c r="X103" s="21">
        <f t="shared" si="5"/>
        <v>5141</v>
      </c>
      <c r="Y103" s="23">
        <f t="shared" si="4"/>
        <v>7.9428449999999993</v>
      </c>
    </row>
    <row r="104" spans="24:25" x14ac:dyDescent="0.25">
      <c r="X104" s="21">
        <f t="shared" si="5"/>
        <v>5194</v>
      </c>
      <c r="Y104" s="23">
        <f t="shared" si="4"/>
        <v>8.0247299999999999</v>
      </c>
    </row>
    <row r="105" spans="24:25" x14ac:dyDescent="0.25">
      <c r="X105" s="21">
        <f t="shared" si="5"/>
        <v>5247</v>
      </c>
      <c r="Y105" s="23">
        <f t="shared" si="4"/>
        <v>8.1066149999999997</v>
      </c>
    </row>
    <row r="106" spans="24:25" x14ac:dyDescent="0.25">
      <c r="X106" s="21">
        <f t="shared" si="5"/>
        <v>5300</v>
      </c>
      <c r="Y106" s="23">
        <f t="shared" si="4"/>
        <v>8.1884999999999994</v>
      </c>
    </row>
    <row r="107" spans="24:25" x14ac:dyDescent="0.25">
      <c r="X107" s="21">
        <f t="shared" si="5"/>
        <v>5353</v>
      </c>
      <c r="Y107" s="23">
        <f t="shared" si="4"/>
        <v>8.2703849999999992</v>
      </c>
    </row>
    <row r="108" spans="24:25" x14ac:dyDescent="0.25">
      <c r="X108" s="21">
        <f t="shared" si="5"/>
        <v>5406</v>
      </c>
      <c r="Y108" s="23">
        <f t="shared" si="4"/>
        <v>8.352269999999999</v>
      </c>
    </row>
    <row r="109" spans="24:25" x14ac:dyDescent="0.25">
      <c r="X109" s="21">
        <f t="shared" si="5"/>
        <v>5459</v>
      </c>
      <c r="Y109" s="23">
        <f t="shared" si="4"/>
        <v>8.4341550000000005</v>
      </c>
    </row>
    <row r="110" spans="24:25" x14ac:dyDescent="0.25">
      <c r="X110" s="21">
        <f t="shared" si="5"/>
        <v>5512</v>
      </c>
      <c r="Y110" s="23">
        <f t="shared" si="4"/>
        <v>8.5160400000000003</v>
      </c>
    </row>
    <row r="111" spans="24:25" x14ac:dyDescent="0.25">
      <c r="X111" s="21">
        <f t="shared" si="5"/>
        <v>5565</v>
      </c>
      <c r="Y111" s="23">
        <f t="shared" si="4"/>
        <v>8.597925</v>
      </c>
    </row>
    <row r="112" spans="24:25" x14ac:dyDescent="0.25">
      <c r="X112" s="21">
        <f t="shared" si="5"/>
        <v>5618</v>
      </c>
      <c r="Y112" s="23">
        <f t="shared" si="4"/>
        <v>8.6798099999999998</v>
      </c>
    </row>
    <row r="113" spans="24:25" x14ac:dyDescent="0.25">
      <c r="X113" s="21">
        <f t="shared" si="5"/>
        <v>5671</v>
      </c>
      <c r="Y113" s="23">
        <f t="shared" si="4"/>
        <v>8.7616949999999996</v>
      </c>
    </row>
    <row r="114" spans="24:25" x14ac:dyDescent="0.25">
      <c r="X114" s="21">
        <f t="shared" si="5"/>
        <v>5724</v>
      </c>
      <c r="Y114" s="23">
        <f t="shared" si="4"/>
        <v>8.8435799999999993</v>
      </c>
    </row>
    <row r="115" spans="24:25" x14ac:dyDescent="0.25">
      <c r="X115" s="21">
        <f t="shared" si="5"/>
        <v>5777</v>
      </c>
      <c r="Y115" s="23">
        <f t="shared" si="4"/>
        <v>8.9254649999999991</v>
      </c>
    </row>
    <row r="116" spans="24:25" x14ac:dyDescent="0.25">
      <c r="X116" s="21">
        <f t="shared" si="5"/>
        <v>5830</v>
      </c>
      <c r="Y116" s="23">
        <f t="shared" si="4"/>
        <v>9.0073499999999989</v>
      </c>
    </row>
    <row r="117" spans="24:25" x14ac:dyDescent="0.25">
      <c r="X117" s="21">
        <f t="shared" si="5"/>
        <v>5883</v>
      </c>
      <c r="Y117" s="23">
        <f t="shared" si="4"/>
        <v>9.0892350000000004</v>
      </c>
    </row>
    <row r="118" spans="24:25" x14ac:dyDescent="0.25">
      <c r="X118" s="21">
        <f t="shared" si="5"/>
        <v>5936</v>
      </c>
      <c r="Y118" s="23">
        <f t="shared" si="4"/>
        <v>7.5208319999999995</v>
      </c>
    </row>
    <row r="119" spans="24:25" x14ac:dyDescent="0.25">
      <c r="X119" s="21">
        <f t="shared" si="5"/>
        <v>5989</v>
      </c>
      <c r="Y119" s="23">
        <f t="shared" si="4"/>
        <v>7.5797679999999996</v>
      </c>
    </row>
    <row r="120" spans="24:25" x14ac:dyDescent="0.25">
      <c r="X120" s="21">
        <f t="shared" si="5"/>
        <v>6042</v>
      </c>
      <c r="Y120" s="23">
        <f t="shared" si="4"/>
        <v>7.6387039999999997</v>
      </c>
    </row>
    <row r="121" spans="24:25" x14ac:dyDescent="0.25">
      <c r="X121" s="21">
        <f t="shared" si="5"/>
        <v>6095</v>
      </c>
      <c r="Y121" s="23">
        <f t="shared" si="4"/>
        <v>7.6976399999999998</v>
      </c>
    </row>
    <row r="122" spans="24:25" x14ac:dyDescent="0.25">
      <c r="X122" s="21">
        <f t="shared" si="5"/>
        <v>6148</v>
      </c>
      <c r="Y122" s="23">
        <f t="shared" si="4"/>
        <v>7.756575999999999</v>
      </c>
    </row>
    <row r="123" spans="24:25" x14ac:dyDescent="0.25">
      <c r="X123" s="21">
        <f t="shared" si="5"/>
        <v>6201</v>
      </c>
      <c r="Y123" s="23">
        <f t="shared" si="4"/>
        <v>7.8155119999999991</v>
      </c>
    </row>
    <row r="124" spans="24:25" x14ac:dyDescent="0.25">
      <c r="X124" s="21">
        <f t="shared" si="5"/>
        <v>6254</v>
      </c>
      <c r="Y124" s="23">
        <f t="shared" si="4"/>
        <v>7.8744479999999992</v>
      </c>
    </row>
    <row r="125" spans="24:25" x14ac:dyDescent="0.25">
      <c r="X125" s="21">
        <f t="shared" si="5"/>
        <v>6307</v>
      </c>
      <c r="Y125" s="23">
        <f t="shared" si="4"/>
        <v>7.9333839999999993</v>
      </c>
    </row>
    <row r="126" spans="24:25" x14ac:dyDescent="0.25">
      <c r="X126" s="21">
        <f t="shared" si="5"/>
        <v>6360</v>
      </c>
      <c r="Y126" s="23">
        <f t="shared" si="4"/>
        <v>7.9923199999999994</v>
      </c>
    </row>
    <row r="127" spans="24:25" x14ac:dyDescent="0.25">
      <c r="X127" s="21">
        <f t="shared" si="5"/>
        <v>6413</v>
      </c>
      <c r="Y127" s="23">
        <f t="shared" si="4"/>
        <v>8.0512560000000004</v>
      </c>
    </row>
    <row r="128" spans="24:25" x14ac:dyDescent="0.25">
      <c r="X128" s="21">
        <f t="shared" si="5"/>
        <v>6466</v>
      </c>
      <c r="Y128" s="23">
        <f t="shared" si="4"/>
        <v>8.1101919999999996</v>
      </c>
    </row>
    <row r="129" spans="24:25" x14ac:dyDescent="0.25">
      <c r="X129" s="21">
        <f t="shared" si="5"/>
        <v>6519</v>
      </c>
      <c r="Y129" s="23">
        <f t="shared" si="4"/>
        <v>8.1691280000000006</v>
      </c>
    </row>
    <row r="130" spans="24:25" x14ac:dyDescent="0.25">
      <c r="X130" s="21">
        <f t="shared" si="5"/>
        <v>6572</v>
      </c>
      <c r="Y130" s="23">
        <f t="shared" si="4"/>
        <v>8.2280639999999998</v>
      </c>
    </row>
    <row r="131" spans="24:25" x14ac:dyDescent="0.25">
      <c r="X131" s="21">
        <f t="shared" si="5"/>
        <v>6625</v>
      </c>
      <c r="Y131" s="23">
        <f t="shared" si="4"/>
        <v>8.286999999999999</v>
      </c>
    </row>
    <row r="132" spans="24:25" x14ac:dyDescent="0.25">
      <c r="X132" s="21">
        <f t="shared" si="5"/>
        <v>6678</v>
      </c>
      <c r="Y132" s="23">
        <f t="shared" si="4"/>
        <v>8.345936</v>
      </c>
    </row>
    <row r="133" spans="24:25" x14ac:dyDescent="0.25">
      <c r="X133" s="21">
        <f t="shared" si="5"/>
        <v>6731</v>
      </c>
      <c r="Y133" s="23">
        <f t="shared" si="4"/>
        <v>8.4048719999999992</v>
      </c>
    </row>
    <row r="134" spans="24:25" x14ac:dyDescent="0.25">
      <c r="X134" s="21">
        <f t="shared" si="5"/>
        <v>6784</v>
      </c>
      <c r="Y134" s="23">
        <f t="shared" ref="Y134:Y197" si="6">IF($K$24&gt;0,IF(X134&lt;$K$21,$K$20*X134,IF(X134&lt;$K$24,($K$22*X134)+$K$23,($K$25*X134)+$K$26)),IF(X134&lt;$K$21,$K$20*X134,($K$22*X134)+$K$23))</f>
        <v>8.4638080000000002</v>
      </c>
    </row>
    <row r="135" spans="24:25" x14ac:dyDescent="0.25">
      <c r="X135" s="21">
        <f t="shared" ref="X135:X198" si="7">X134+$AC$5</f>
        <v>6837</v>
      </c>
      <c r="Y135" s="23">
        <f t="shared" si="6"/>
        <v>8.5227439999999994</v>
      </c>
    </row>
    <row r="136" spans="24:25" x14ac:dyDescent="0.25">
      <c r="X136" s="21">
        <f t="shared" si="7"/>
        <v>6890</v>
      </c>
      <c r="Y136" s="23">
        <f t="shared" si="6"/>
        <v>8.5816800000000004</v>
      </c>
    </row>
    <row r="137" spans="24:25" x14ac:dyDescent="0.25">
      <c r="X137" s="21">
        <f t="shared" si="7"/>
        <v>6943</v>
      </c>
      <c r="Y137" s="23">
        <f t="shared" si="6"/>
        <v>8.6406159999999996</v>
      </c>
    </row>
    <row r="138" spans="24:25" x14ac:dyDescent="0.25">
      <c r="X138" s="21">
        <f t="shared" si="7"/>
        <v>6996</v>
      </c>
      <c r="Y138" s="23">
        <f t="shared" si="6"/>
        <v>8.6995520000000006</v>
      </c>
    </row>
    <row r="139" spans="24:25" x14ac:dyDescent="0.25">
      <c r="X139" s="21">
        <f t="shared" si="7"/>
        <v>7049</v>
      </c>
      <c r="Y139" s="23">
        <f t="shared" si="6"/>
        <v>8.7584879999999998</v>
      </c>
    </row>
    <row r="140" spans="24:25" x14ac:dyDescent="0.25">
      <c r="X140" s="21">
        <f t="shared" si="7"/>
        <v>7102</v>
      </c>
      <c r="Y140" s="23">
        <f t="shared" si="6"/>
        <v>8.817423999999999</v>
      </c>
    </row>
    <row r="141" spans="24:25" x14ac:dyDescent="0.25">
      <c r="X141" s="21">
        <f t="shared" si="7"/>
        <v>7155</v>
      </c>
      <c r="Y141" s="23">
        <f t="shared" si="6"/>
        <v>8.87636</v>
      </c>
    </row>
    <row r="142" spans="24:25" x14ac:dyDescent="0.25">
      <c r="X142" s="21">
        <f t="shared" si="7"/>
        <v>7208</v>
      </c>
      <c r="Y142" s="23">
        <f t="shared" si="6"/>
        <v>8.9352959999999992</v>
      </c>
    </row>
    <row r="143" spans="24:25" x14ac:dyDescent="0.25">
      <c r="X143" s="21">
        <f t="shared" si="7"/>
        <v>7261</v>
      </c>
      <c r="Y143" s="23">
        <f t="shared" si="6"/>
        <v>8.9942320000000002</v>
      </c>
    </row>
    <row r="144" spans="24:25" x14ac:dyDescent="0.25">
      <c r="X144" s="21">
        <f t="shared" si="7"/>
        <v>7314</v>
      </c>
      <c r="Y144" s="23">
        <f t="shared" si="6"/>
        <v>9.0531679999999994</v>
      </c>
    </row>
    <row r="145" spans="24:25" x14ac:dyDescent="0.25">
      <c r="X145" s="21">
        <f t="shared" si="7"/>
        <v>7367</v>
      </c>
      <c r="Y145" s="23">
        <f t="shared" si="6"/>
        <v>9.1121039999999986</v>
      </c>
    </row>
    <row r="146" spans="24:25" x14ac:dyDescent="0.25">
      <c r="X146" s="21">
        <f t="shared" si="7"/>
        <v>7420</v>
      </c>
      <c r="Y146" s="23">
        <f t="shared" si="6"/>
        <v>9.1710399999999996</v>
      </c>
    </row>
    <row r="147" spans="24:25" x14ac:dyDescent="0.25">
      <c r="X147" s="21">
        <f t="shared" si="7"/>
        <v>7473</v>
      </c>
      <c r="Y147" s="23">
        <f t="shared" si="6"/>
        <v>9.2299759999999988</v>
      </c>
    </row>
    <row r="148" spans="24:25" x14ac:dyDescent="0.25">
      <c r="X148" s="21">
        <f t="shared" si="7"/>
        <v>7526</v>
      </c>
      <c r="Y148" s="23">
        <f t="shared" si="6"/>
        <v>9.2889119999999998</v>
      </c>
    </row>
    <row r="149" spans="24:25" x14ac:dyDescent="0.25">
      <c r="X149" s="21">
        <f t="shared" si="7"/>
        <v>7579</v>
      </c>
      <c r="Y149" s="23">
        <f t="shared" si="6"/>
        <v>9.347847999999999</v>
      </c>
    </row>
    <row r="150" spans="24:25" x14ac:dyDescent="0.25">
      <c r="X150" s="21">
        <f t="shared" si="7"/>
        <v>7632</v>
      </c>
      <c r="Y150" s="23">
        <f t="shared" si="6"/>
        <v>9.406784</v>
      </c>
    </row>
    <row r="151" spans="24:25" x14ac:dyDescent="0.25">
      <c r="X151" s="21">
        <f t="shared" si="7"/>
        <v>7685</v>
      </c>
      <c r="Y151" s="23">
        <f t="shared" si="6"/>
        <v>9.4657199999999992</v>
      </c>
    </row>
    <row r="152" spans="24:25" x14ac:dyDescent="0.25">
      <c r="X152" s="21">
        <f t="shared" si="7"/>
        <v>7738</v>
      </c>
      <c r="Y152" s="23">
        <f t="shared" si="6"/>
        <v>9.5246559999999985</v>
      </c>
    </row>
    <row r="153" spans="24:25" x14ac:dyDescent="0.25">
      <c r="X153" s="21">
        <f t="shared" si="7"/>
        <v>7791</v>
      </c>
      <c r="Y153" s="23">
        <f t="shared" si="6"/>
        <v>9.5835919999999994</v>
      </c>
    </row>
    <row r="154" spans="24:25" x14ac:dyDescent="0.25">
      <c r="X154" s="21">
        <f t="shared" si="7"/>
        <v>7844</v>
      </c>
      <c r="Y154" s="23">
        <f t="shared" si="6"/>
        <v>9.6425279999999987</v>
      </c>
    </row>
    <row r="155" spans="24:25" x14ac:dyDescent="0.25">
      <c r="X155" s="21">
        <f t="shared" si="7"/>
        <v>7897</v>
      </c>
      <c r="Y155" s="23">
        <f t="shared" si="6"/>
        <v>9.7014639999999996</v>
      </c>
    </row>
    <row r="156" spans="24:25" x14ac:dyDescent="0.25">
      <c r="X156" s="21">
        <f t="shared" si="7"/>
        <v>7950</v>
      </c>
      <c r="Y156" s="23">
        <f t="shared" si="6"/>
        <v>9.7603999999999989</v>
      </c>
    </row>
    <row r="157" spans="24:25" x14ac:dyDescent="0.25">
      <c r="X157" s="21">
        <f t="shared" si="7"/>
        <v>8003</v>
      </c>
      <c r="Y157" s="23">
        <f t="shared" si="6"/>
        <v>9.8193359999999998</v>
      </c>
    </row>
    <row r="158" spans="24:25" x14ac:dyDescent="0.25">
      <c r="X158" s="21">
        <f t="shared" si="7"/>
        <v>8056</v>
      </c>
      <c r="Y158" s="23">
        <f t="shared" si="6"/>
        <v>9.8782719999999991</v>
      </c>
    </row>
    <row r="159" spans="24:25" x14ac:dyDescent="0.25">
      <c r="X159" s="21">
        <f t="shared" si="7"/>
        <v>8109</v>
      </c>
      <c r="Y159" s="23">
        <f t="shared" si="6"/>
        <v>9.937208</v>
      </c>
    </row>
    <row r="160" spans="24:25" x14ac:dyDescent="0.25">
      <c r="X160" s="21">
        <f t="shared" si="7"/>
        <v>8162</v>
      </c>
      <c r="Y160" s="23">
        <f t="shared" si="6"/>
        <v>9.9961439999999993</v>
      </c>
    </row>
    <row r="161" spans="24:25" x14ac:dyDescent="0.25">
      <c r="X161" s="21">
        <f t="shared" si="7"/>
        <v>8215</v>
      </c>
      <c r="Y161" s="23">
        <f t="shared" si="6"/>
        <v>10.055079999999998</v>
      </c>
    </row>
    <row r="162" spans="24:25" x14ac:dyDescent="0.25">
      <c r="X162" s="21">
        <f t="shared" si="7"/>
        <v>8268</v>
      </c>
      <c r="Y162" s="23">
        <f t="shared" si="6"/>
        <v>10.114015999999999</v>
      </c>
    </row>
    <row r="163" spans="24:25" x14ac:dyDescent="0.25">
      <c r="X163" s="21">
        <f t="shared" si="7"/>
        <v>8321</v>
      </c>
      <c r="Y163" s="23">
        <f t="shared" si="6"/>
        <v>10.172951999999999</v>
      </c>
    </row>
    <row r="164" spans="24:25" x14ac:dyDescent="0.25">
      <c r="X164" s="21">
        <f t="shared" si="7"/>
        <v>8374</v>
      </c>
      <c r="Y164" s="23">
        <f t="shared" si="6"/>
        <v>10.231888</v>
      </c>
    </row>
    <row r="165" spans="24:25" x14ac:dyDescent="0.25">
      <c r="X165" s="21">
        <f t="shared" si="7"/>
        <v>8427</v>
      </c>
      <c r="Y165" s="23">
        <f t="shared" si="6"/>
        <v>10.290823999999999</v>
      </c>
    </row>
    <row r="166" spans="24:25" x14ac:dyDescent="0.25">
      <c r="X166" s="21">
        <f t="shared" si="7"/>
        <v>8480</v>
      </c>
      <c r="Y166" s="23">
        <f t="shared" si="6"/>
        <v>10.34976</v>
      </c>
    </row>
    <row r="167" spans="24:25" x14ac:dyDescent="0.25">
      <c r="X167" s="21">
        <f t="shared" si="7"/>
        <v>8533</v>
      </c>
      <c r="Y167" s="23">
        <f t="shared" si="6"/>
        <v>10.408695999999999</v>
      </c>
    </row>
    <row r="168" spans="24:25" x14ac:dyDescent="0.25">
      <c r="X168" s="21">
        <f t="shared" si="7"/>
        <v>8586</v>
      </c>
      <c r="Y168" s="23">
        <f t="shared" si="6"/>
        <v>10.467632</v>
      </c>
    </row>
    <row r="169" spans="24:25" x14ac:dyDescent="0.25">
      <c r="X169" s="21">
        <f t="shared" si="7"/>
        <v>8639</v>
      </c>
      <c r="Y169" s="23">
        <f t="shared" si="6"/>
        <v>10.526567999999999</v>
      </c>
    </row>
    <row r="170" spans="24:25" x14ac:dyDescent="0.25">
      <c r="X170" s="21">
        <f t="shared" si="7"/>
        <v>8692</v>
      </c>
      <c r="Y170" s="23">
        <f t="shared" si="6"/>
        <v>10.585503999999998</v>
      </c>
    </row>
    <row r="171" spans="24:25" x14ac:dyDescent="0.25">
      <c r="X171" s="21">
        <f t="shared" si="7"/>
        <v>8745</v>
      </c>
      <c r="Y171" s="23">
        <f t="shared" si="6"/>
        <v>10.644439999999999</v>
      </c>
    </row>
    <row r="172" spans="24:25" x14ac:dyDescent="0.25">
      <c r="X172" s="21">
        <f t="shared" si="7"/>
        <v>8798</v>
      </c>
      <c r="Y172" s="23">
        <f t="shared" si="6"/>
        <v>10.703375999999999</v>
      </c>
    </row>
    <row r="173" spans="24:25" x14ac:dyDescent="0.25">
      <c r="X173" s="21">
        <f t="shared" si="7"/>
        <v>8851</v>
      </c>
      <c r="Y173" s="23">
        <f t="shared" si="6"/>
        <v>10.762312</v>
      </c>
    </row>
    <row r="174" spans="24:25" x14ac:dyDescent="0.25">
      <c r="X174" s="21">
        <f t="shared" si="7"/>
        <v>8904</v>
      </c>
      <c r="Y174" s="23">
        <f t="shared" si="6"/>
        <v>10.821247999999999</v>
      </c>
    </row>
    <row r="175" spans="24:25" x14ac:dyDescent="0.25">
      <c r="X175" s="21">
        <f t="shared" si="7"/>
        <v>8957</v>
      </c>
      <c r="Y175" s="23">
        <f t="shared" si="6"/>
        <v>10.880184</v>
      </c>
    </row>
    <row r="176" spans="24:25" x14ac:dyDescent="0.25">
      <c r="X176" s="21">
        <f t="shared" si="7"/>
        <v>9010</v>
      </c>
      <c r="Y176" s="23">
        <f t="shared" si="6"/>
        <v>10.939119999999999</v>
      </c>
    </row>
    <row r="177" spans="24:25" x14ac:dyDescent="0.25">
      <c r="X177" s="21">
        <f t="shared" si="7"/>
        <v>9063</v>
      </c>
      <c r="Y177" s="23">
        <f t="shared" si="6"/>
        <v>10.998056</v>
      </c>
    </row>
    <row r="178" spans="24:25" x14ac:dyDescent="0.25">
      <c r="X178" s="21">
        <f t="shared" si="7"/>
        <v>9116</v>
      </c>
      <c r="Y178" s="23">
        <f t="shared" si="6"/>
        <v>11.056991999999999</v>
      </c>
    </row>
    <row r="179" spans="24:25" x14ac:dyDescent="0.25">
      <c r="X179" s="21">
        <f t="shared" si="7"/>
        <v>9169</v>
      </c>
      <c r="Y179" s="23">
        <f t="shared" si="6"/>
        <v>11.115927999999998</v>
      </c>
    </row>
    <row r="180" spans="24:25" x14ac:dyDescent="0.25">
      <c r="X180" s="21">
        <f t="shared" si="7"/>
        <v>9222</v>
      </c>
      <c r="Y180" s="23">
        <f t="shared" si="6"/>
        <v>11.174863999999999</v>
      </c>
    </row>
    <row r="181" spans="24:25" x14ac:dyDescent="0.25">
      <c r="X181" s="21">
        <f t="shared" si="7"/>
        <v>9275</v>
      </c>
      <c r="Y181" s="23">
        <f t="shared" si="6"/>
        <v>11.233799999999999</v>
      </c>
    </row>
    <row r="182" spans="24:25" x14ac:dyDescent="0.25">
      <c r="X182" s="21">
        <f t="shared" si="7"/>
        <v>9328</v>
      </c>
      <c r="Y182" s="23">
        <f t="shared" si="6"/>
        <v>11.292736</v>
      </c>
    </row>
    <row r="183" spans="24:25" x14ac:dyDescent="0.25">
      <c r="X183" s="21">
        <f t="shared" si="7"/>
        <v>9381</v>
      </c>
      <c r="Y183" s="23">
        <f t="shared" si="6"/>
        <v>11.351671999999999</v>
      </c>
    </row>
    <row r="184" spans="24:25" x14ac:dyDescent="0.25">
      <c r="X184" s="21">
        <f t="shared" si="7"/>
        <v>9434</v>
      </c>
      <c r="Y184" s="23">
        <f t="shared" si="6"/>
        <v>11.410608</v>
      </c>
    </row>
    <row r="185" spans="24:25" x14ac:dyDescent="0.25">
      <c r="X185" s="21">
        <f t="shared" si="7"/>
        <v>9487</v>
      </c>
      <c r="Y185" s="23">
        <f t="shared" si="6"/>
        <v>11.469543999999999</v>
      </c>
    </row>
    <row r="186" spans="24:25" x14ac:dyDescent="0.25">
      <c r="X186" s="21">
        <f t="shared" si="7"/>
        <v>9540</v>
      </c>
      <c r="Y186" s="23">
        <f t="shared" si="6"/>
        <v>11.52848</v>
      </c>
    </row>
    <row r="187" spans="24:25" x14ac:dyDescent="0.25">
      <c r="X187" s="21">
        <f t="shared" si="7"/>
        <v>9593</v>
      </c>
      <c r="Y187" s="23">
        <f t="shared" si="6"/>
        <v>11.587415999999999</v>
      </c>
    </row>
    <row r="188" spans="24:25" x14ac:dyDescent="0.25">
      <c r="X188" s="21">
        <f t="shared" si="7"/>
        <v>9646</v>
      </c>
      <c r="Y188" s="23">
        <f t="shared" si="6"/>
        <v>11.646351999999998</v>
      </c>
    </row>
    <row r="189" spans="24:25" x14ac:dyDescent="0.25">
      <c r="X189" s="21">
        <f t="shared" si="7"/>
        <v>9699</v>
      </c>
      <c r="Y189" s="23">
        <f t="shared" si="6"/>
        <v>11.705287999999999</v>
      </c>
    </row>
    <row r="190" spans="24:25" x14ac:dyDescent="0.25">
      <c r="X190" s="21">
        <f t="shared" si="7"/>
        <v>9752</v>
      </c>
      <c r="Y190" s="23">
        <f t="shared" si="6"/>
        <v>11.764223999999999</v>
      </c>
    </row>
    <row r="191" spans="24:25" x14ac:dyDescent="0.25">
      <c r="X191" s="21">
        <f t="shared" si="7"/>
        <v>9805</v>
      </c>
      <c r="Y191" s="23">
        <f t="shared" si="6"/>
        <v>11.82316</v>
      </c>
    </row>
    <row r="192" spans="24:25" x14ac:dyDescent="0.25">
      <c r="X192" s="21">
        <f t="shared" si="7"/>
        <v>9858</v>
      </c>
      <c r="Y192" s="23">
        <f t="shared" si="6"/>
        <v>11.882095999999999</v>
      </c>
    </row>
    <row r="193" spans="24:25" x14ac:dyDescent="0.25">
      <c r="X193" s="21">
        <f t="shared" si="7"/>
        <v>9911</v>
      </c>
      <c r="Y193" s="23">
        <f t="shared" si="6"/>
        <v>11.941032</v>
      </c>
    </row>
    <row r="194" spans="24:25" x14ac:dyDescent="0.25">
      <c r="X194" s="21">
        <f t="shared" si="7"/>
        <v>9964</v>
      </c>
      <c r="Y194" s="23">
        <f t="shared" si="6"/>
        <v>11.999967999999999</v>
      </c>
    </row>
    <row r="195" spans="24:25" x14ac:dyDescent="0.25">
      <c r="X195" s="21">
        <f t="shared" si="7"/>
        <v>10017</v>
      </c>
      <c r="Y195" s="23">
        <f t="shared" si="6"/>
        <v>12.058903999999998</v>
      </c>
    </row>
    <row r="196" spans="24:25" x14ac:dyDescent="0.25">
      <c r="X196" s="21">
        <f t="shared" si="7"/>
        <v>10070</v>
      </c>
      <c r="Y196" s="23">
        <f t="shared" si="6"/>
        <v>12.117839999999999</v>
      </c>
    </row>
    <row r="197" spans="24:25" x14ac:dyDescent="0.25">
      <c r="X197" s="21">
        <f t="shared" si="7"/>
        <v>10123</v>
      </c>
      <c r="Y197" s="23">
        <f t="shared" si="6"/>
        <v>12.176775999999998</v>
      </c>
    </row>
    <row r="198" spans="24:25" x14ac:dyDescent="0.25">
      <c r="X198" s="21">
        <f t="shared" si="7"/>
        <v>10176</v>
      </c>
      <c r="Y198" s="23">
        <f t="shared" ref="Y198:Y261" si="8">IF($K$24&gt;0,IF(X198&lt;$K$21,$K$20*X198,IF(X198&lt;$K$24,($K$22*X198)+$K$23,($K$25*X198)+$K$26)),IF(X198&lt;$K$21,$K$20*X198,($K$22*X198)+$K$23))</f>
        <v>12.235711999999999</v>
      </c>
    </row>
    <row r="199" spans="24:25" x14ac:dyDescent="0.25">
      <c r="X199" s="21">
        <f t="shared" ref="X199:X262" si="9">X198+$AC$5</f>
        <v>10229</v>
      </c>
      <c r="Y199" s="23">
        <f t="shared" si="8"/>
        <v>12.294647999999999</v>
      </c>
    </row>
    <row r="200" spans="24:25" x14ac:dyDescent="0.25">
      <c r="X200" s="21">
        <f t="shared" si="9"/>
        <v>10282</v>
      </c>
      <c r="Y200" s="23">
        <f t="shared" si="8"/>
        <v>12.353584</v>
      </c>
    </row>
    <row r="201" spans="24:25" x14ac:dyDescent="0.25">
      <c r="X201" s="21">
        <f t="shared" si="9"/>
        <v>10335</v>
      </c>
      <c r="Y201" s="23">
        <f t="shared" si="8"/>
        <v>12.412519999999999</v>
      </c>
    </row>
    <row r="202" spans="24:25" x14ac:dyDescent="0.25">
      <c r="X202" s="21">
        <f t="shared" si="9"/>
        <v>10388</v>
      </c>
      <c r="Y202" s="23">
        <f t="shared" si="8"/>
        <v>12.471456</v>
      </c>
    </row>
    <row r="203" spans="24:25" x14ac:dyDescent="0.25">
      <c r="X203" s="21">
        <f t="shared" si="9"/>
        <v>10441</v>
      </c>
      <c r="Y203" s="23">
        <f t="shared" si="8"/>
        <v>12.530391999999999</v>
      </c>
    </row>
    <row r="204" spans="24:25" x14ac:dyDescent="0.25">
      <c r="X204" s="21">
        <f t="shared" si="9"/>
        <v>10494</v>
      </c>
      <c r="Y204" s="23">
        <f t="shared" si="8"/>
        <v>12.589327999999998</v>
      </c>
    </row>
    <row r="205" spans="24:25" x14ac:dyDescent="0.25">
      <c r="X205" s="21">
        <f t="shared" si="9"/>
        <v>10547</v>
      </c>
      <c r="Y205" s="23">
        <f t="shared" si="8"/>
        <v>12.648263999999999</v>
      </c>
    </row>
    <row r="206" spans="24:25" x14ac:dyDescent="0.25">
      <c r="X206" s="21">
        <f t="shared" si="9"/>
        <v>10600</v>
      </c>
      <c r="Y206" s="23">
        <f t="shared" si="8"/>
        <v>12.707199999999998</v>
      </c>
    </row>
    <row r="207" spans="24:25" x14ac:dyDescent="0.25">
      <c r="X207" s="21">
        <f t="shared" si="9"/>
        <v>10653</v>
      </c>
      <c r="Y207" s="23">
        <f t="shared" si="8"/>
        <v>12.766135999999999</v>
      </c>
    </row>
    <row r="208" spans="24:25" x14ac:dyDescent="0.25">
      <c r="X208" s="21">
        <f t="shared" si="9"/>
        <v>10706</v>
      </c>
      <c r="Y208" s="23">
        <f t="shared" si="8"/>
        <v>12.825071999999999</v>
      </c>
    </row>
    <row r="209" spans="24:25" x14ac:dyDescent="0.25">
      <c r="X209" s="21">
        <f t="shared" si="9"/>
        <v>10759</v>
      </c>
      <c r="Y209" s="23">
        <f t="shared" si="8"/>
        <v>12.884008</v>
      </c>
    </row>
    <row r="210" spans="24:25" x14ac:dyDescent="0.25">
      <c r="X210" s="21">
        <f t="shared" si="9"/>
        <v>10812</v>
      </c>
      <c r="Y210" s="23">
        <f t="shared" si="8"/>
        <v>12.942943999999999</v>
      </c>
    </row>
    <row r="211" spans="24:25" x14ac:dyDescent="0.25">
      <c r="X211" s="21">
        <f t="shared" si="9"/>
        <v>10865</v>
      </c>
      <c r="Y211" s="23">
        <f t="shared" si="8"/>
        <v>13.00188</v>
      </c>
    </row>
    <row r="212" spans="24:25" x14ac:dyDescent="0.25">
      <c r="X212" s="21">
        <f t="shared" si="9"/>
        <v>10918</v>
      </c>
      <c r="Y212" s="23">
        <f t="shared" si="8"/>
        <v>13.060815999999999</v>
      </c>
    </row>
    <row r="213" spans="24:25" x14ac:dyDescent="0.25">
      <c r="X213" s="21">
        <f t="shared" si="9"/>
        <v>10971</v>
      </c>
      <c r="Y213" s="23">
        <f t="shared" si="8"/>
        <v>13.119751999999998</v>
      </c>
    </row>
    <row r="214" spans="24:25" x14ac:dyDescent="0.25">
      <c r="X214" s="21">
        <f t="shared" si="9"/>
        <v>11024</v>
      </c>
      <c r="Y214" s="23">
        <f t="shared" si="8"/>
        <v>13.178687999999999</v>
      </c>
    </row>
    <row r="215" spans="24:25" x14ac:dyDescent="0.25">
      <c r="X215" s="21">
        <f t="shared" si="9"/>
        <v>11077</v>
      </c>
      <c r="Y215" s="23">
        <f t="shared" si="8"/>
        <v>13.237623999999999</v>
      </c>
    </row>
    <row r="216" spans="24:25" x14ac:dyDescent="0.25">
      <c r="X216" s="21">
        <f t="shared" si="9"/>
        <v>11130</v>
      </c>
      <c r="Y216" s="23">
        <f t="shared" si="8"/>
        <v>13.296559999999999</v>
      </c>
    </row>
    <row r="217" spans="24:25" x14ac:dyDescent="0.25">
      <c r="X217" s="21">
        <f t="shared" si="9"/>
        <v>11183</v>
      </c>
      <c r="Y217" s="23">
        <f t="shared" si="8"/>
        <v>13.355495999999999</v>
      </c>
    </row>
    <row r="218" spans="24:25" x14ac:dyDescent="0.25">
      <c r="X218" s="21">
        <f t="shared" si="9"/>
        <v>11236</v>
      </c>
      <c r="Y218" s="23">
        <f t="shared" si="8"/>
        <v>13.414432</v>
      </c>
    </row>
    <row r="219" spans="24:25" x14ac:dyDescent="0.25">
      <c r="X219" s="21">
        <f t="shared" si="9"/>
        <v>11289</v>
      </c>
      <c r="Y219" s="23">
        <f t="shared" si="8"/>
        <v>13.473367999999999</v>
      </c>
    </row>
    <row r="220" spans="24:25" x14ac:dyDescent="0.25">
      <c r="X220" s="21">
        <f t="shared" si="9"/>
        <v>11342</v>
      </c>
      <c r="Y220" s="23">
        <f t="shared" si="8"/>
        <v>13.532304</v>
      </c>
    </row>
    <row r="221" spans="24:25" x14ac:dyDescent="0.25">
      <c r="X221" s="21">
        <f t="shared" si="9"/>
        <v>11395</v>
      </c>
      <c r="Y221" s="23">
        <f t="shared" si="8"/>
        <v>13.591239999999999</v>
      </c>
    </row>
    <row r="222" spans="24:25" x14ac:dyDescent="0.25">
      <c r="X222" s="21">
        <f t="shared" si="9"/>
        <v>11448</v>
      </c>
      <c r="Y222" s="23">
        <f t="shared" si="8"/>
        <v>13.650175999999998</v>
      </c>
    </row>
    <row r="223" spans="24:25" x14ac:dyDescent="0.25">
      <c r="X223" s="21">
        <f t="shared" si="9"/>
        <v>11501</v>
      </c>
      <c r="Y223" s="23">
        <f t="shared" si="8"/>
        <v>13.709111999999999</v>
      </c>
    </row>
    <row r="224" spans="24:25" x14ac:dyDescent="0.25">
      <c r="X224" s="21">
        <f t="shared" si="9"/>
        <v>11554</v>
      </c>
      <c r="Y224" s="23">
        <f t="shared" si="8"/>
        <v>13.768047999999999</v>
      </c>
    </row>
    <row r="225" spans="24:25" x14ac:dyDescent="0.25">
      <c r="X225" s="21">
        <f t="shared" si="9"/>
        <v>11607</v>
      </c>
      <c r="Y225" s="23">
        <f t="shared" si="8"/>
        <v>13.826983999999999</v>
      </c>
    </row>
    <row r="226" spans="24:25" x14ac:dyDescent="0.25">
      <c r="X226" s="21">
        <f t="shared" si="9"/>
        <v>11660</v>
      </c>
      <c r="Y226" s="23">
        <f t="shared" si="8"/>
        <v>13.885919999999999</v>
      </c>
    </row>
    <row r="227" spans="24:25" x14ac:dyDescent="0.25">
      <c r="X227" s="21">
        <f t="shared" si="9"/>
        <v>11713</v>
      </c>
      <c r="Y227" s="23">
        <f t="shared" si="8"/>
        <v>13.944856</v>
      </c>
    </row>
    <row r="228" spans="24:25" x14ac:dyDescent="0.25">
      <c r="X228" s="21">
        <f t="shared" si="9"/>
        <v>11766</v>
      </c>
      <c r="Y228" s="23">
        <f t="shared" si="8"/>
        <v>14.003791999999999</v>
      </c>
    </row>
    <row r="229" spans="24:25" x14ac:dyDescent="0.25">
      <c r="X229" s="21">
        <f t="shared" si="9"/>
        <v>11819</v>
      </c>
      <c r="Y229" s="23">
        <f t="shared" si="8"/>
        <v>14.062728</v>
      </c>
    </row>
    <row r="230" spans="24:25" x14ac:dyDescent="0.25">
      <c r="X230" s="21">
        <f t="shared" si="9"/>
        <v>11872</v>
      </c>
      <c r="Y230" s="23">
        <f t="shared" si="8"/>
        <v>14.121663999999999</v>
      </c>
    </row>
    <row r="231" spans="24:25" x14ac:dyDescent="0.25">
      <c r="X231" s="21">
        <f t="shared" si="9"/>
        <v>11925</v>
      </c>
      <c r="Y231" s="23">
        <f t="shared" si="8"/>
        <v>14.180599999999998</v>
      </c>
    </row>
    <row r="232" spans="24:25" x14ac:dyDescent="0.25">
      <c r="X232" s="21">
        <f t="shared" si="9"/>
        <v>11978</v>
      </c>
      <c r="Y232" s="23">
        <f t="shared" si="8"/>
        <v>14.239535999999999</v>
      </c>
    </row>
    <row r="233" spans="24:25" x14ac:dyDescent="0.25">
      <c r="X233" s="21">
        <f t="shared" si="9"/>
        <v>12031</v>
      </c>
      <c r="Y233" s="23">
        <f t="shared" si="8"/>
        <v>14.298471999999999</v>
      </c>
    </row>
    <row r="234" spans="24:25" x14ac:dyDescent="0.25">
      <c r="X234" s="21">
        <f t="shared" si="9"/>
        <v>12084</v>
      </c>
      <c r="Y234" s="23">
        <f t="shared" si="8"/>
        <v>14.357408</v>
      </c>
    </row>
    <row r="235" spans="24:25" x14ac:dyDescent="0.25">
      <c r="X235" s="21">
        <f t="shared" si="9"/>
        <v>12137</v>
      </c>
      <c r="Y235" s="23">
        <f t="shared" si="8"/>
        <v>14.416343999999999</v>
      </c>
    </row>
    <row r="236" spans="24:25" x14ac:dyDescent="0.25">
      <c r="X236" s="21">
        <f t="shared" si="9"/>
        <v>12190</v>
      </c>
      <c r="Y236" s="23">
        <f t="shared" si="8"/>
        <v>14.47528</v>
      </c>
    </row>
    <row r="237" spans="24:25" x14ac:dyDescent="0.25">
      <c r="X237" s="21">
        <f t="shared" si="9"/>
        <v>12243</v>
      </c>
      <c r="Y237" s="23">
        <f t="shared" si="8"/>
        <v>14.534215999999999</v>
      </c>
    </row>
    <row r="238" spans="24:25" x14ac:dyDescent="0.25">
      <c r="X238" s="21">
        <f t="shared" si="9"/>
        <v>12296</v>
      </c>
      <c r="Y238" s="23">
        <f t="shared" si="8"/>
        <v>14.593151999999998</v>
      </c>
    </row>
    <row r="239" spans="24:25" x14ac:dyDescent="0.25">
      <c r="X239" s="21">
        <f t="shared" si="9"/>
        <v>12349</v>
      </c>
      <c r="Y239" s="23">
        <f t="shared" si="8"/>
        <v>14.652087999999999</v>
      </c>
    </row>
    <row r="240" spans="24:25" x14ac:dyDescent="0.25">
      <c r="X240" s="21">
        <f t="shared" si="9"/>
        <v>12402</v>
      </c>
      <c r="Y240" s="23">
        <f t="shared" si="8"/>
        <v>14.711023999999998</v>
      </c>
    </row>
    <row r="241" spans="24:25" x14ac:dyDescent="0.25">
      <c r="X241" s="21">
        <f t="shared" si="9"/>
        <v>12455</v>
      </c>
      <c r="Y241" s="23">
        <f t="shared" si="8"/>
        <v>14.769959999999999</v>
      </c>
    </row>
    <row r="242" spans="24:25" x14ac:dyDescent="0.25">
      <c r="X242" s="21">
        <f t="shared" si="9"/>
        <v>12508</v>
      </c>
      <c r="Y242" s="23">
        <f t="shared" si="8"/>
        <v>14.828895999999999</v>
      </c>
    </row>
    <row r="243" spans="24:25" x14ac:dyDescent="0.25">
      <c r="X243" s="21">
        <f t="shared" si="9"/>
        <v>12561</v>
      </c>
      <c r="Y243" s="23">
        <f t="shared" si="8"/>
        <v>14.887832</v>
      </c>
    </row>
    <row r="244" spans="24:25" x14ac:dyDescent="0.25">
      <c r="X244" s="21">
        <f t="shared" si="9"/>
        <v>12614</v>
      </c>
      <c r="Y244" s="23">
        <f t="shared" si="8"/>
        <v>14.946767999999999</v>
      </c>
    </row>
    <row r="245" spans="24:25" x14ac:dyDescent="0.25">
      <c r="X245" s="21">
        <f t="shared" si="9"/>
        <v>12667</v>
      </c>
      <c r="Y245" s="23">
        <f t="shared" si="8"/>
        <v>15.005704</v>
      </c>
    </row>
    <row r="246" spans="24:25" x14ac:dyDescent="0.25">
      <c r="X246" s="21">
        <f t="shared" si="9"/>
        <v>12720</v>
      </c>
      <c r="Y246" s="23">
        <f t="shared" si="8"/>
        <v>15.064639999999999</v>
      </c>
    </row>
    <row r="247" spans="24:25" x14ac:dyDescent="0.25">
      <c r="X247" s="21">
        <f t="shared" si="9"/>
        <v>12773</v>
      </c>
      <c r="Y247" s="23">
        <f t="shared" si="8"/>
        <v>15.123575999999998</v>
      </c>
    </row>
    <row r="248" spans="24:25" x14ac:dyDescent="0.25">
      <c r="X248" s="21">
        <f t="shared" si="9"/>
        <v>12826</v>
      </c>
      <c r="Y248" s="23">
        <f t="shared" si="8"/>
        <v>15.182511999999999</v>
      </c>
    </row>
    <row r="249" spans="24:25" x14ac:dyDescent="0.25">
      <c r="X249" s="21">
        <f t="shared" si="9"/>
        <v>12879</v>
      </c>
      <c r="Y249" s="23">
        <f t="shared" si="8"/>
        <v>15.241447999999998</v>
      </c>
    </row>
    <row r="250" spans="24:25" x14ac:dyDescent="0.25">
      <c r="X250" s="21">
        <f t="shared" si="9"/>
        <v>12932</v>
      </c>
      <c r="Y250" s="23">
        <f t="shared" si="8"/>
        <v>15.300383999999999</v>
      </c>
    </row>
    <row r="251" spans="24:25" x14ac:dyDescent="0.25">
      <c r="X251" s="21">
        <f t="shared" si="9"/>
        <v>12985</v>
      </c>
      <c r="Y251" s="23">
        <f t="shared" si="8"/>
        <v>15.359319999999999</v>
      </c>
    </row>
    <row r="252" spans="24:25" x14ac:dyDescent="0.25">
      <c r="X252" s="21">
        <f t="shared" si="9"/>
        <v>13038</v>
      </c>
      <c r="Y252" s="23">
        <f t="shared" si="8"/>
        <v>15.418256</v>
      </c>
    </row>
    <row r="253" spans="24:25" x14ac:dyDescent="0.25">
      <c r="X253" s="21">
        <f t="shared" si="9"/>
        <v>13091</v>
      </c>
      <c r="Y253" s="23">
        <f t="shared" si="8"/>
        <v>15.477191999999999</v>
      </c>
    </row>
    <row r="254" spans="24:25" x14ac:dyDescent="0.25">
      <c r="X254" s="21">
        <f t="shared" si="9"/>
        <v>13144</v>
      </c>
      <c r="Y254" s="23">
        <f t="shared" si="8"/>
        <v>15.536128</v>
      </c>
    </row>
    <row r="255" spans="24:25" x14ac:dyDescent="0.25">
      <c r="X255" s="21">
        <f t="shared" si="9"/>
        <v>13197</v>
      </c>
      <c r="Y255" s="23">
        <f t="shared" si="8"/>
        <v>15.595063999999999</v>
      </c>
    </row>
    <row r="256" spans="24:25" x14ac:dyDescent="0.25">
      <c r="X256" s="21">
        <f t="shared" si="9"/>
        <v>13250</v>
      </c>
      <c r="Y256" s="23">
        <f t="shared" si="8"/>
        <v>15.653999999999998</v>
      </c>
    </row>
    <row r="257" spans="24:25" x14ac:dyDescent="0.25">
      <c r="X257" s="21">
        <f t="shared" si="9"/>
        <v>13303</v>
      </c>
      <c r="Y257" s="23">
        <f t="shared" si="8"/>
        <v>15.712935999999999</v>
      </c>
    </row>
    <row r="258" spans="24:25" x14ac:dyDescent="0.25">
      <c r="X258" s="21">
        <f t="shared" si="9"/>
        <v>13356</v>
      </c>
      <c r="Y258" s="23">
        <f t="shared" si="8"/>
        <v>15.771871999999998</v>
      </c>
    </row>
    <row r="259" spans="24:25" x14ac:dyDescent="0.25">
      <c r="X259" s="21">
        <f t="shared" si="9"/>
        <v>13409</v>
      </c>
      <c r="Y259" s="23">
        <f t="shared" si="8"/>
        <v>15.830807999999999</v>
      </c>
    </row>
    <row r="260" spans="24:25" x14ac:dyDescent="0.25">
      <c r="X260" s="21">
        <f t="shared" si="9"/>
        <v>13462</v>
      </c>
      <c r="Y260" s="23">
        <f t="shared" si="8"/>
        <v>15.889743999999999</v>
      </c>
    </row>
    <row r="261" spans="24:25" x14ac:dyDescent="0.25">
      <c r="X261" s="21">
        <f t="shared" si="9"/>
        <v>13515</v>
      </c>
      <c r="Y261" s="23">
        <f t="shared" si="8"/>
        <v>15.94868</v>
      </c>
    </row>
    <row r="262" spans="24:25" x14ac:dyDescent="0.25">
      <c r="X262" s="21">
        <f t="shared" si="9"/>
        <v>13568</v>
      </c>
      <c r="Y262" s="23">
        <f t="shared" ref="Y262:Y325" si="10">IF($K$24&gt;0,IF(X262&lt;$K$21,$K$20*X262,IF(X262&lt;$K$24,($K$22*X262)+$K$23,($K$25*X262)+$K$26)),IF(X262&lt;$K$21,$K$20*X262,($K$22*X262)+$K$23))</f>
        <v>16.007615999999999</v>
      </c>
    </row>
    <row r="263" spans="24:25" x14ac:dyDescent="0.25">
      <c r="X263" s="21">
        <f t="shared" ref="X263:X326" si="11">X262+$AC$5</f>
        <v>13621</v>
      </c>
      <c r="Y263" s="23">
        <f t="shared" si="10"/>
        <v>16.066552000000001</v>
      </c>
    </row>
    <row r="264" spans="24:25" x14ac:dyDescent="0.25">
      <c r="X264" s="21">
        <f t="shared" si="11"/>
        <v>13674</v>
      </c>
      <c r="Y264" s="23">
        <f t="shared" si="10"/>
        <v>16.125488000000001</v>
      </c>
    </row>
    <row r="265" spans="24:25" x14ac:dyDescent="0.25">
      <c r="X265" s="21">
        <f t="shared" si="11"/>
        <v>13727</v>
      </c>
      <c r="Y265" s="23">
        <f t="shared" si="10"/>
        <v>16.184424</v>
      </c>
    </row>
    <row r="266" spans="24:25" x14ac:dyDescent="0.25">
      <c r="X266" s="21">
        <f t="shared" si="11"/>
        <v>13780</v>
      </c>
      <c r="Y266" s="23">
        <f t="shared" si="10"/>
        <v>16.243359999999999</v>
      </c>
    </row>
    <row r="267" spans="24:25" x14ac:dyDescent="0.25">
      <c r="X267" s="21">
        <f t="shared" si="11"/>
        <v>13833</v>
      </c>
      <c r="Y267" s="23">
        <f t="shared" si="10"/>
        <v>16.302295999999998</v>
      </c>
    </row>
    <row r="268" spans="24:25" x14ac:dyDescent="0.25">
      <c r="X268" s="21">
        <f t="shared" si="11"/>
        <v>13886</v>
      </c>
      <c r="Y268" s="23">
        <f t="shared" si="10"/>
        <v>16.361232000000001</v>
      </c>
    </row>
    <row r="269" spans="24:25" x14ac:dyDescent="0.25">
      <c r="X269" s="21">
        <f t="shared" si="11"/>
        <v>13939</v>
      </c>
      <c r="Y269" s="23">
        <f t="shared" si="10"/>
        <v>16.420168</v>
      </c>
    </row>
    <row r="270" spans="24:25" x14ac:dyDescent="0.25">
      <c r="X270" s="21">
        <f t="shared" si="11"/>
        <v>13992</v>
      </c>
      <c r="Y270" s="23">
        <f t="shared" si="10"/>
        <v>16.479104</v>
      </c>
    </row>
    <row r="271" spans="24:25" x14ac:dyDescent="0.25">
      <c r="X271" s="21">
        <f t="shared" si="11"/>
        <v>14045</v>
      </c>
      <c r="Y271" s="23">
        <f t="shared" si="10"/>
        <v>16.538039999999999</v>
      </c>
    </row>
    <row r="272" spans="24:25" x14ac:dyDescent="0.25">
      <c r="X272" s="21">
        <f t="shared" si="11"/>
        <v>14098</v>
      </c>
      <c r="Y272" s="23">
        <f t="shared" si="10"/>
        <v>16.596976000000002</v>
      </c>
    </row>
    <row r="273" spans="24:25" x14ac:dyDescent="0.25">
      <c r="X273" s="21">
        <f t="shared" si="11"/>
        <v>14151</v>
      </c>
      <c r="Y273" s="23">
        <f t="shared" si="10"/>
        <v>16.655912000000001</v>
      </c>
    </row>
    <row r="274" spans="24:25" x14ac:dyDescent="0.25">
      <c r="X274" s="21">
        <f t="shared" si="11"/>
        <v>14204</v>
      </c>
      <c r="Y274" s="23">
        <f t="shared" si="10"/>
        <v>16.714848</v>
      </c>
    </row>
    <row r="275" spans="24:25" x14ac:dyDescent="0.25">
      <c r="X275" s="21">
        <f t="shared" si="11"/>
        <v>14257</v>
      </c>
      <c r="Y275" s="23">
        <f t="shared" si="10"/>
        <v>16.773783999999999</v>
      </c>
    </row>
    <row r="276" spans="24:25" x14ac:dyDescent="0.25">
      <c r="X276" s="21">
        <f t="shared" si="11"/>
        <v>14310</v>
      </c>
      <c r="Y276" s="23">
        <f t="shared" si="10"/>
        <v>16.832719999999998</v>
      </c>
    </row>
    <row r="277" spans="24:25" x14ac:dyDescent="0.25">
      <c r="X277" s="21">
        <f t="shared" si="11"/>
        <v>14363</v>
      </c>
      <c r="Y277" s="23">
        <f t="shared" si="10"/>
        <v>16.891656000000001</v>
      </c>
    </row>
    <row r="278" spans="24:25" x14ac:dyDescent="0.25">
      <c r="X278" s="21">
        <f t="shared" si="11"/>
        <v>14416</v>
      </c>
      <c r="Y278" s="23">
        <f t="shared" si="10"/>
        <v>16.950592</v>
      </c>
    </row>
    <row r="279" spans="24:25" x14ac:dyDescent="0.25">
      <c r="X279" s="21">
        <f t="shared" si="11"/>
        <v>14469</v>
      </c>
      <c r="Y279" s="23">
        <f t="shared" si="10"/>
        <v>17.009528</v>
      </c>
    </row>
    <row r="280" spans="24:25" x14ac:dyDescent="0.25">
      <c r="X280" s="21">
        <f t="shared" si="11"/>
        <v>14522</v>
      </c>
      <c r="Y280" s="23">
        <f t="shared" si="10"/>
        <v>17.068464000000002</v>
      </c>
    </row>
    <row r="281" spans="24:25" x14ac:dyDescent="0.25">
      <c r="X281" s="21">
        <f t="shared" si="11"/>
        <v>14575</v>
      </c>
      <c r="Y281" s="23">
        <f t="shared" si="10"/>
        <v>17.127400000000002</v>
      </c>
    </row>
    <row r="282" spans="24:25" x14ac:dyDescent="0.25">
      <c r="X282" s="21">
        <f t="shared" si="11"/>
        <v>14628</v>
      </c>
      <c r="Y282" s="23">
        <f t="shared" si="10"/>
        <v>17.186336000000001</v>
      </c>
    </row>
    <row r="283" spans="24:25" x14ac:dyDescent="0.25">
      <c r="X283" s="21">
        <f t="shared" si="11"/>
        <v>14681</v>
      </c>
      <c r="Y283" s="23">
        <f t="shared" si="10"/>
        <v>17.245272</v>
      </c>
    </row>
    <row r="284" spans="24:25" x14ac:dyDescent="0.25">
      <c r="X284" s="21">
        <f t="shared" si="11"/>
        <v>14734</v>
      </c>
      <c r="Y284" s="23">
        <f t="shared" si="10"/>
        <v>17.304207999999999</v>
      </c>
    </row>
    <row r="285" spans="24:25" x14ac:dyDescent="0.25">
      <c r="X285" s="21">
        <f t="shared" si="11"/>
        <v>14787</v>
      </c>
      <c r="Y285" s="23">
        <f t="shared" si="10"/>
        <v>17.363144000000002</v>
      </c>
    </row>
    <row r="286" spans="24:25" x14ac:dyDescent="0.25">
      <c r="X286" s="21">
        <f t="shared" si="11"/>
        <v>14840</v>
      </c>
      <c r="Y286" s="23">
        <f t="shared" si="10"/>
        <v>17.422080000000001</v>
      </c>
    </row>
    <row r="287" spans="24:25" x14ac:dyDescent="0.25">
      <c r="X287" s="21">
        <f t="shared" si="11"/>
        <v>14893</v>
      </c>
      <c r="Y287" s="23">
        <f t="shared" si="10"/>
        <v>17.481016</v>
      </c>
    </row>
    <row r="288" spans="24:25" x14ac:dyDescent="0.25">
      <c r="X288" s="21">
        <f t="shared" si="11"/>
        <v>14946</v>
      </c>
      <c r="Y288" s="23">
        <f t="shared" si="10"/>
        <v>17.539952</v>
      </c>
    </row>
    <row r="289" spans="24:25" x14ac:dyDescent="0.25">
      <c r="X289" s="21">
        <f t="shared" si="11"/>
        <v>14999</v>
      </c>
      <c r="Y289" s="23">
        <f t="shared" si="10"/>
        <v>17.598888000000002</v>
      </c>
    </row>
    <row r="290" spans="24:25" x14ac:dyDescent="0.25">
      <c r="X290" s="21">
        <f t="shared" si="11"/>
        <v>15052</v>
      </c>
      <c r="Y290" s="23">
        <f t="shared" si="10"/>
        <v>17.657824000000002</v>
      </c>
    </row>
    <row r="291" spans="24:25" x14ac:dyDescent="0.25">
      <c r="X291" s="21">
        <f t="shared" si="11"/>
        <v>15105</v>
      </c>
      <c r="Y291" s="23">
        <f t="shared" si="10"/>
        <v>17.716760000000001</v>
      </c>
    </row>
    <row r="292" spans="24:25" x14ac:dyDescent="0.25">
      <c r="X292" s="21">
        <f t="shared" si="11"/>
        <v>15158</v>
      </c>
      <c r="Y292" s="23">
        <f t="shared" si="10"/>
        <v>17.775696</v>
      </c>
    </row>
    <row r="293" spans="24:25" x14ac:dyDescent="0.25">
      <c r="X293" s="21">
        <f t="shared" si="11"/>
        <v>15211</v>
      </c>
      <c r="Y293" s="23">
        <f t="shared" si="10"/>
        <v>17.834631999999999</v>
      </c>
    </row>
    <row r="294" spans="24:25" x14ac:dyDescent="0.25">
      <c r="X294" s="21">
        <f t="shared" si="11"/>
        <v>15264</v>
      </c>
      <c r="Y294" s="23">
        <f t="shared" si="10"/>
        <v>17.893568000000002</v>
      </c>
    </row>
    <row r="295" spans="24:25" x14ac:dyDescent="0.25">
      <c r="X295" s="21">
        <f t="shared" si="11"/>
        <v>15317</v>
      </c>
      <c r="Y295" s="23">
        <f t="shared" si="10"/>
        <v>17.952504000000001</v>
      </c>
    </row>
    <row r="296" spans="24:25" x14ac:dyDescent="0.25">
      <c r="X296" s="21">
        <f t="shared" si="11"/>
        <v>15370</v>
      </c>
      <c r="Y296" s="23">
        <f t="shared" si="10"/>
        <v>18.01144</v>
      </c>
    </row>
    <row r="297" spans="24:25" x14ac:dyDescent="0.25">
      <c r="X297" s="21">
        <f t="shared" si="11"/>
        <v>15423</v>
      </c>
      <c r="Y297" s="23">
        <f t="shared" si="10"/>
        <v>18.070376</v>
      </c>
    </row>
    <row r="298" spans="24:25" x14ac:dyDescent="0.25">
      <c r="X298" s="21">
        <f t="shared" si="11"/>
        <v>15476</v>
      </c>
      <c r="Y298" s="23">
        <f t="shared" si="10"/>
        <v>18.129311999999999</v>
      </c>
    </row>
    <row r="299" spans="24:25" x14ac:dyDescent="0.25">
      <c r="X299" s="21">
        <f t="shared" si="11"/>
        <v>15529</v>
      </c>
      <c r="Y299" s="23">
        <f t="shared" si="10"/>
        <v>18.188248000000002</v>
      </c>
    </row>
    <row r="300" spans="24:25" x14ac:dyDescent="0.25">
      <c r="X300" s="21">
        <f t="shared" si="11"/>
        <v>15582</v>
      </c>
      <c r="Y300" s="23">
        <f t="shared" si="10"/>
        <v>18.247184000000001</v>
      </c>
    </row>
    <row r="301" spans="24:25" x14ac:dyDescent="0.25">
      <c r="X301" s="21">
        <f t="shared" si="11"/>
        <v>15635</v>
      </c>
      <c r="Y301" s="23">
        <f t="shared" si="10"/>
        <v>18.30612</v>
      </c>
    </row>
    <row r="302" spans="24:25" x14ac:dyDescent="0.25">
      <c r="X302" s="21">
        <f t="shared" si="11"/>
        <v>15688</v>
      </c>
      <c r="Y302" s="23">
        <f t="shared" si="10"/>
        <v>18.365055999999999</v>
      </c>
    </row>
    <row r="303" spans="24:25" x14ac:dyDescent="0.25">
      <c r="X303" s="21">
        <f t="shared" si="11"/>
        <v>15741</v>
      </c>
      <c r="Y303" s="23">
        <f t="shared" si="10"/>
        <v>18.423992000000002</v>
      </c>
    </row>
    <row r="304" spans="24:25" x14ac:dyDescent="0.25">
      <c r="X304" s="21">
        <f t="shared" si="11"/>
        <v>15794</v>
      </c>
      <c r="Y304" s="23">
        <f t="shared" si="10"/>
        <v>18.482928000000001</v>
      </c>
    </row>
    <row r="305" spans="24:25" x14ac:dyDescent="0.25">
      <c r="X305" s="21">
        <f t="shared" si="11"/>
        <v>15847</v>
      </c>
      <c r="Y305" s="23">
        <f t="shared" si="10"/>
        <v>18.541864</v>
      </c>
    </row>
    <row r="306" spans="24:25" x14ac:dyDescent="0.25">
      <c r="X306" s="21">
        <f t="shared" si="11"/>
        <v>15900</v>
      </c>
      <c r="Y306" s="23">
        <f t="shared" si="10"/>
        <v>18.6008</v>
      </c>
    </row>
    <row r="307" spans="24:25" x14ac:dyDescent="0.25">
      <c r="X307" s="21">
        <f t="shared" si="11"/>
        <v>15953</v>
      </c>
      <c r="Y307" s="23">
        <f t="shared" si="10"/>
        <v>18.659735999999999</v>
      </c>
    </row>
    <row r="308" spans="24:25" x14ac:dyDescent="0.25">
      <c r="X308" s="21">
        <f t="shared" si="11"/>
        <v>16006</v>
      </c>
      <c r="Y308" s="23">
        <f t="shared" si="10"/>
        <v>18.718672000000002</v>
      </c>
    </row>
    <row r="309" spans="24:25" x14ac:dyDescent="0.25">
      <c r="X309" s="21">
        <f t="shared" si="11"/>
        <v>16059</v>
      </c>
      <c r="Y309" s="23">
        <f t="shared" si="10"/>
        <v>18.777608000000001</v>
      </c>
    </row>
    <row r="310" spans="24:25" x14ac:dyDescent="0.25">
      <c r="X310" s="21">
        <f t="shared" si="11"/>
        <v>16112</v>
      </c>
      <c r="Y310" s="23">
        <f t="shared" si="10"/>
        <v>18.836544</v>
      </c>
    </row>
    <row r="311" spans="24:25" x14ac:dyDescent="0.25">
      <c r="X311" s="21">
        <f t="shared" si="11"/>
        <v>16165</v>
      </c>
      <c r="Y311" s="23">
        <f t="shared" si="10"/>
        <v>18.895479999999999</v>
      </c>
    </row>
    <row r="312" spans="24:25" x14ac:dyDescent="0.25">
      <c r="X312" s="21">
        <f t="shared" si="11"/>
        <v>16218</v>
      </c>
      <c r="Y312" s="23">
        <f t="shared" si="10"/>
        <v>18.954416000000002</v>
      </c>
    </row>
    <row r="313" spans="24:25" x14ac:dyDescent="0.25">
      <c r="X313" s="21">
        <f t="shared" si="11"/>
        <v>16271</v>
      </c>
      <c r="Y313" s="23">
        <f t="shared" si="10"/>
        <v>19.013352000000001</v>
      </c>
    </row>
    <row r="314" spans="24:25" x14ac:dyDescent="0.25">
      <c r="X314" s="21">
        <f t="shared" si="11"/>
        <v>16324</v>
      </c>
      <c r="Y314" s="23">
        <f t="shared" si="10"/>
        <v>19.072288</v>
      </c>
    </row>
    <row r="315" spans="24:25" x14ac:dyDescent="0.25">
      <c r="X315" s="21">
        <f t="shared" si="11"/>
        <v>16377</v>
      </c>
      <c r="Y315" s="23">
        <f t="shared" si="10"/>
        <v>19.131224</v>
      </c>
    </row>
    <row r="316" spans="24:25" x14ac:dyDescent="0.25">
      <c r="X316" s="21">
        <f t="shared" si="11"/>
        <v>16430</v>
      </c>
      <c r="Y316" s="23">
        <f t="shared" si="10"/>
        <v>19.190159999999999</v>
      </c>
    </row>
    <row r="317" spans="24:25" x14ac:dyDescent="0.25">
      <c r="X317" s="21">
        <f t="shared" si="11"/>
        <v>16483</v>
      </c>
      <c r="Y317" s="23">
        <f t="shared" si="10"/>
        <v>19.249096000000002</v>
      </c>
    </row>
    <row r="318" spans="24:25" x14ac:dyDescent="0.25">
      <c r="X318" s="21">
        <f t="shared" si="11"/>
        <v>16536</v>
      </c>
      <c r="Y318" s="23">
        <f t="shared" si="10"/>
        <v>19.308032000000001</v>
      </c>
    </row>
    <row r="319" spans="24:25" x14ac:dyDescent="0.25">
      <c r="X319" s="21">
        <f t="shared" si="11"/>
        <v>16589</v>
      </c>
      <c r="Y319" s="23">
        <f t="shared" si="10"/>
        <v>19.366968</v>
      </c>
    </row>
    <row r="320" spans="24:25" x14ac:dyDescent="0.25">
      <c r="X320" s="21">
        <f t="shared" si="11"/>
        <v>16642</v>
      </c>
      <c r="Y320" s="23">
        <f t="shared" si="10"/>
        <v>19.425903999999999</v>
      </c>
    </row>
    <row r="321" spans="24:25" x14ac:dyDescent="0.25">
      <c r="X321" s="21">
        <f t="shared" si="11"/>
        <v>16695</v>
      </c>
      <c r="Y321" s="23">
        <f t="shared" si="10"/>
        <v>19.484840000000002</v>
      </c>
    </row>
    <row r="322" spans="24:25" x14ac:dyDescent="0.25">
      <c r="X322" s="21">
        <f t="shared" si="11"/>
        <v>16748</v>
      </c>
      <c r="Y322" s="23">
        <f t="shared" si="10"/>
        <v>19.543776000000001</v>
      </c>
    </row>
    <row r="323" spans="24:25" x14ac:dyDescent="0.25">
      <c r="X323" s="21">
        <f t="shared" si="11"/>
        <v>16801</v>
      </c>
      <c r="Y323" s="23">
        <f t="shared" si="10"/>
        <v>19.602712</v>
      </c>
    </row>
    <row r="324" spans="24:25" x14ac:dyDescent="0.25">
      <c r="X324" s="21">
        <f t="shared" si="11"/>
        <v>16854</v>
      </c>
      <c r="Y324" s="23">
        <f t="shared" si="10"/>
        <v>19.661648</v>
      </c>
    </row>
    <row r="325" spans="24:25" x14ac:dyDescent="0.25">
      <c r="X325" s="21">
        <f t="shared" si="11"/>
        <v>16907</v>
      </c>
      <c r="Y325" s="23">
        <f t="shared" si="10"/>
        <v>19.720583999999999</v>
      </c>
    </row>
    <row r="326" spans="24:25" x14ac:dyDescent="0.25">
      <c r="X326" s="21">
        <f t="shared" si="11"/>
        <v>16960</v>
      </c>
      <c r="Y326" s="23">
        <f t="shared" ref="Y326:Y389" si="12">IF($K$24&gt;0,IF(X326&lt;$K$21,$K$20*X326,IF(X326&lt;$K$24,($K$22*X326)+$K$23,($K$25*X326)+$K$26)),IF(X326&lt;$K$21,$K$20*X326,($K$22*X326)+$K$23))</f>
        <v>19.779520000000002</v>
      </c>
    </row>
    <row r="327" spans="24:25" x14ac:dyDescent="0.25">
      <c r="X327" s="21">
        <f t="shared" ref="X327:X390" si="13">X326+$AC$5</f>
        <v>17013</v>
      </c>
      <c r="Y327" s="23">
        <f t="shared" si="12"/>
        <v>19.838456000000001</v>
      </c>
    </row>
    <row r="328" spans="24:25" x14ac:dyDescent="0.25">
      <c r="X328" s="21">
        <f t="shared" si="13"/>
        <v>17066</v>
      </c>
      <c r="Y328" s="23">
        <f t="shared" si="12"/>
        <v>19.897392</v>
      </c>
    </row>
    <row r="329" spans="24:25" x14ac:dyDescent="0.25">
      <c r="X329" s="21">
        <f t="shared" si="13"/>
        <v>17119</v>
      </c>
      <c r="Y329" s="23">
        <f t="shared" si="12"/>
        <v>19.956327999999999</v>
      </c>
    </row>
    <row r="330" spans="24:25" x14ac:dyDescent="0.25">
      <c r="X330" s="21">
        <f t="shared" si="13"/>
        <v>17172</v>
      </c>
      <c r="Y330" s="23">
        <f t="shared" si="12"/>
        <v>20.015264000000002</v>
      </c>
    </row>
    <row r="331" spans="24:25" x14ac:dyDescent="0.25">
      <c r="X331" s="21">
        <f t="shared" si="13"/>
        <v>17225</v>
      </c>
      <c r="Y331" s="23">
        <f t="shared" si="12"/>
        <v>20.074200000000001</v>
      </c>
    </row>
    <row r="332" spans="24:25" x14ac:dyDescent="0.25">
      <c r="X332" s="21">
        <f t="shared" si="13"/>
        <v>17278</v>
      </c>
      <c r="Y332" s="23">
        <f t="shared" si="12"/>
        <v>20.133136</v>
      </c>
    </row>
    <row r="333" spans="24:25" x14ac:dyDescent="0.25">
      <c r="X333" s="21">
        <f t="shared" si="13"/>
        <v>17331</v>
      </c>
      <c r="Y333" s="23">
        <f t="shared" si="12"/>
        <v>20.192072</v>
      </c>
    </row>
    <row r="334" spans="24:25" x14ac:dyDescent="0.25">
      <c r="X334" s="21">
        <f t="shared" si="13"/>
        <v>17384</v>
      </c>
      <c r="Y334" s="23">
        <f t="shared" si="12"/>
        <v>20.251007999999999</v>
      </c>
    </row>
    <row r="335" spans="24:25" x14ac:dyDescent="0.25">
      <c r="X335" s="21">
        <f t="shared" si="13"/>
        <v>17437</v>
      </c>
      <c r="Y335" s="23">
        <f t="shared" si="12"/>
        <v>20.309944000000002</v>
      </c>
    </row>
    <row r="336" spans="24:25" x14ac:dyDescent="0.25">
      <c r="X336" s="21">
        <f t="shared" si="13"/>
        <v>17490</v>
      </c>
      <c r="Y336" s="23">
        <f t="shared" si="12"/>
        <v>20.368880000000001</v>
      </c>
    </row>
    <row r="337" spans="24:25" x14ac:dyDescent="0.25">
      <c r="X337" s="21">
        <f t="shared" si="13"/>
        <v>17543</v>
      </c>
      <c r="Y337" s="23">
        <f t="shared" si="12"/>
        <v>20.427816</v>
      </c>
    </row>
    <row r="338" spans="24:25" x14ac:dyDescent="0.25">
      <c r="X338" s="21">
        <f t="shared" si="13"/>
        <v>17596</v>
      </c>
      <c r="Y338" s="23">
        <f t="shared" si="12"/>
        <v>20.486751999999999</v>
      </c>
    </row>
    <row r="339" spans="24:25" x14ac:dyDescent="0.25">
      <c r="X339" s="21">
        <f t="shared" si="13"/>
        <v>17649</v>
      </c>
      <c r="Y339" s="23">
        <f t="shared" si="12"/>
        <v>20.545688000000002</v>
      </c>
    </row>
    <row r="340" spans="24:25" x14ac:dyDescent="0.25">
      <c r="X340" s="21">
        <f t="shared" si="13"/>
        <v>17702</v>
      </c>
      <c r="Y340" s="23">
        <f t="shared" si="12"/>
        <v>20.604624000000001</v>
      </c>
    </row>
    <row r="341" spans="24:25" x14ac:dyDescent="0.25">
      <c r="X341" s="21">
        <f t="shared" si="13"/>
        <v>17755</v>
      </c>
      <c r="Y341" s="23">
        <f t="shared" si="12"/>
        <v>20.66356</v>
      </c>
    </row>
    <row r="342" spans="24:25" x14ac:dyDescent="0.25">
      <c r="X342" s="21">
        <f t="shared" si="13"/>
        <v>17808</v>
      </c>
      <c r="Y342" s="23">
        <f t="shared" si="12"/>
        <v>20.722496</v>
      </c>
    </row>
    <row r="343" spans="24:25" x14ac:dyDescent="0.25">
      <c r="X343" s="21">
        <f t="shared" si="13"/>
        <v>17861</v>
      </c>
      <c r="Y343" s="23">
        <f t="shared" si="12"/>
        <v>20.781431999999999</v>
      </c>
    </row>
    <row r="344" spans="24:25" x14ac:dyDescent="0.25">
      <c r="X344" s="21">
        <f t="shared" si="13"/>
        <v>17914</v>
      </c>
      <c r="Y344" s="23">
        <f t="shared" si="12"/>
        <v>20.840368000000002</v>
      </c>
    </row>
    <row r="345" spans="24:25" x14ac:dyDescent="0.25">
      <c r="X345" s="21">
        <f t="shared" si="13"/>
        <v>17967</v>
      </c>
      <c r="Y345" s="23">
        <f t="shared" si="12"/>
        <v>20.899304000000001</v>
      </c>
    </row>
    <row r="346" spans="24:25" x14ac:dyDescent="0.25">
      <c r="X346" s="21">
        <f t="shared" si="13"/>
        <v>18020</v>
      </c>
      <c r="Y346" s="23">
        <f t="shared" si="12"/>
        <v>20.95824</v>
      </c>
    </row>
    <row r="347" spans="24:25" x14ac:dyDescent="0.25">
      <c r="X347" s="21">
        <f t="shared" si="13"/>
        <v>18073</v>
      </c>
      <c r="Y347" s="23">
        <f t="shared" si="12"/>
        <v>21.017175999999999</v>
      </c>
    </row>
    <row r="348" spans="24:25" x14ac:dyDescent="0.25">
      <c r="X348" s="21">
        <f t="shared" si="13"/>
        <v>18126</v>
      </c>
      <c r="Y348" s="23">
        <f t="shared" si="12"/>
        <v>21.076112000000002</v>
      </c>
    </row>
    <row r="349" spans="24:25" x14ac:dyDescent="0.25">
      <c r="X349" s="21">
        <f t="shared" si="13"/>
        <v>18179</v>
      </c>
      <c r="Y349" s="23">
        <f t="shared" si="12"/>
        <v>21.135048000000001</v>
      </c>
    </row>
    <row r="350" spans="24:25" x14ac:dyDescent="0.25">
      <c r="X350" s="21">
        <f t="shared" si="13"/>
        <v>18232</v>
      </c>
      <c r="Y350" s="23">
        <f t="shared" si="12"/>
        <v>21.193984</v>
      </c>
    </row>
    <row r="351" spans="24:25" x14ac:dyDescent="0.25">
      <c r="X351" s="21">
        <f t="shared" si="13"/>
        <v>18285</v>
      </c>
      <c r="Y351" s="23">
        <f t="shared" si="12"/>
        <v>21.25292</v>
      </c>
    </row>
    <row r="352" spans="24:25" x14ac:dyDescent="0.25">
      <c r="X352" s="21">
        <f t="shared" si="13"/>
        <v>18338</v>
      </c>
      <c r="Y352" s="23">
        <f t="shared" si="12"/>
        <v>21.311855999999999</v>
      </c>
    </row>
    <row r="353" spans="24:25" x14ac:dyDescent="0.25">
      <c r="X353" s="21">
        <f t="shared" si="13"/>
        <v>18391</v>
      </c>
      <c r="Y353" s="23">
        <f t="shared" si="12"/>
        <v>21.370792000000002</v>
      </c>
    </row>
    <row r="354" spans="24:25" x14ac:dyDescent="0.25">
      <c r="X354" s="21">
        <f t="shared" si="13"/>
        <v>18444</v>
      </c>
      <c r="Y354" s="23">
        <f t="shared" si="12"/>
        <v>21.429728000000001</v>
      </c>
    </row>
    <row r="355" spans="24:25" x14ac:dyDescent="0.25">
      <c r="X355" s="21">
        <f t="shared" si="13"/>
        <v>18497</v>
      </c>
      <c r="Y355" s="23">
        <f t="shared" si="12"/>
        <v>21.488664</v>
      </c>
    </row>
    <row r="356" spans="24:25" x14ac:dyDescent="0.25">
      <c r="X356" s="21">
        <f t="shared" si="13"/>
        <v>18550</v>
      </c>
      <c r="Y356" s="23">
        <f t="shared" si="12"/>
        <v>21.547599999999999</v>
      </c>
    </row>
    <row r="357" spans="24:25" x14ac:dyDescent="0.25">
      <c r="X357" s="21">
        <f t="shared" si="13"/>
        <v>18603</v>
      </c>
      <c r="Y357" s="23">
        <f t="shared" si="12"/>
        <v>21.606536000000002</v>
      </c>
    </row>
    <row r="358" spans="24:25" x14ac:dyDescent="0.25">
      <c r="X358" s="21">
        <f t="shared" si="13"/>
        <v>18656</v>
      </c>
      <c r="Y358" s="23">
        <f t="shared" si="12"/>
        <v>21.665472000000001</v>
      </c>
    </row>
    <row r="359" spans="24:25" x14ac:dyDescent="0.25">
      <c r="X359" s="21">
        <f t="shared" si="13"/>
        <v>18709</v>
      </c>
      <c r="Y359" s="23">
        <f t="shared" si="12"/>
        <v>21.724408</v>
      </c>
    </row>
    <row r="360" spans="24:25" x14ac:dyDescent="0.25">
      <c r="X360" s="21">
        <f t="shared" si="13"/>
        <v>18762</v>
      </c>
      <c r="Y360" s="23">
        <f t="shared" si="12"/>
        <v>21.783344</v>
      </c>
    </row>
    <row r="361" spans="24:25" x14ac:dyDescent="0.25">
      <c r="X361" s="21">
        <f t="shared" si="13"/>
        <v>18815</v>
      </c>
      <c r="Y361" s="23">
        <f t="shared" si="12"/>
        <v>21.842279999999999</v>
      </c>
    </row>
    <row r="362" spans="24:25" x14ac:dyDescent="0.25">
      <c r="X362" s="21">
        <f t="shared" si="13"/>
        <v>18868</v>
      </c>
      <c r="Y362" s="23">
        <f t="shared" si="12"/>
        <v>21.901216000000002</v>
      </c>
    </row>
    <row r="363" spans="24:25" x14ac:dyDescent="0.25">
      <c r="X363" s="21">
        <f t="shared" si="13"/>
        <v>18921</v>
      </c>
      <c r="Y363" s="23">
        <f t="shared" si="12"/>
        <v>21.960152000000001</v>
      </c>
    </row>
    <row r="364" spans="24:25" x14ac:dyDescent="0.25">
      <c r="X364" s="21">
        <f t="shared" si="13"/>
        <v>18974</v>
      </c>
      <c r="Y364" s="23">
        <f t="shared" si="12"/>
        <v>22.019088</v>
      </c>
    </row>
    <row r="365" spans="24:25" x14ac:dyDescent="0.25">
      <c r="X365" s="21">
        <f t="shared" si="13"/>
        <v>19027</v>
      </c>
      <c r="Y365" s="23">
        <f t="shared" si="12"/>
        <v>22.078023999999999</v>
      </c>
    </row>
    <row r="366" spans="24:25" x14ac:dyDescent="0.25">
      <c r="X366" s="21">
        <f t="shared" si="13"/>
        <v>19080</v>
      </c>
      <c r="Y366" s="23">
        <f t="shared" si="12"/>
        <v>22.136960000000002</v>
      </c>
    </row>
    <row r="367" spans="24:25" x14ac:dyDescent="0.25">
      <c r="X367" s="21">
        <f t="shared" si="13"/>
        <v>19133</v>
      </c>
      <c r="Y367" s="23">
        <f t="shared" si="12"/>
        <v>22.195896000000001</v>
      </c>
    </row>
    <row r="368" spans="24:25" x14ac:dyDescent="0.25">
      <c r="X368" s="21">
        <f t="shared" si="13"/>
        <v>19186</v>
      </c>
      <c r="Y368" s="23">
        <f t="shared" si="12"/>
        <v>22.254832</v>
      </c>
    </row>
    <row r="369" spans="24:25" x14ac:dyDescent="0.25">
      <c r="X369" s="21">
        <f t="shared" si="13"/>
        <v>19239</v>
      </c>
      <c r="Y369" s="23">
        <f t="shared" si="12"/>
        <v>22.313768</v>
      </c>
    </row>
    <row r="370" spans="24:25" x14ac:dyDescent="0.25">
      <c r="X370" s="21">
        <f t="shared" si="13"/>
        <v>19292</v>
      </c>
      <c r="Y370" s="23">
        <f t="shared" si="12"/>
        <v>22.372703999999999</v>
      </c>
    </row>
    <row r="371" spans="24:25" x14ac:dyDescent="0.25">
      <c r="X371" s="21">
        <f t="shared" si="13"/>
        <v>19345</v>
      </c>
      <c r="Y371" s="23">
        <f t="shared" si="12"/>
        <v>22.431640000000002</v>
      </c>
    </row>
    <row r="372" spans="24:25" x14ac:dyDescent="0.25">
      <c r="X372" s="21">
        <f t="shared" si="13"/>
        <v>19398</v>
      </c>
      <c r="Y372" s="23">
        <f t="shared" si="12"/>
        <v>22.490576000000001</v>
      </c>
    </row>
    <row r="373" spans="24:25" x14ac:dyDescent="0.25">
      <c r="X373" s="21">
        <f t="shared" si="13"/>
        <v>19451</v>
      </c>
      <c r="Y373" s="23">
        <f t="shared" si="12"/>
        <v>22.549512</v>
      </c>
    </row>
    <row r="374" spans="24:25" x14ac:dyDescent="0.25">
      <c r="X374" s="21">
        <f t="shared" si="13"/>
        <v>19504</v>
      </c>
      <c r="Y374" s="23">
        <f t="shared" si="12"/>
        <v>22.608447999999999</v>
      </c>
    </row>
    <row r="375" spans="24:25" x14ac:dyDescent="0.25">
      <c r="X375" s="21">
        <f t="shared" si="13"/>
        <v>19557</v>
      </c>
      <c r="Y375" s="23">
        <f t="shared" si="12"/>
        <v>22.667384000000002</v>
      </c>
    </row>
    <row r="376" spans="24:25" x14ac:dyDescent="0.25">
      <c r="X376" s="21">
        <f t="shared" si="13"/>
        <v>19610</v>
      </c>
      <c r="Y376" s="23">
        <f t="shared" si="12"/>
        <v>22.726320000000001</v>
      </c>
    </row>
    <row r="377" spans="24:25" x14ac:dyDescent="0.25">
      <c r="X377" s="21">
        <f t="shared" si="13"/>
        <v>19663</v>
      </c>
      <c r="Y377" s="23">
        <f t="shared" si="12"/>
        <v>22.785256</v>
      </c>
    </row>
    <row r="378" spans="24:25" x14ac:dyDescent="0.25">
      <c r="X378" s="21">
        <f t="shared" si="13"/>
        <v>19716</v>
      </c>
      <c r="Y378" s="23">
        <f t="shared" si="12"/>
        <v>22.844192</v>
      </c>
    </row>
    <row r="379" spans="24:25" x14ac:dyDescent="0.25">
      <c r="X379" s="21">
        <f t="shared" si="13"/>
        <v>19769</v>
      </c>
      <c r="Y379" s="23">
        <f t="shared" si="12"/>
        <v>22.903127999999999</v>
      </c>
    </row>
    <row r="380" spans="24:25" x14ac:dyDescent="0.25">
      <c r="X380" s="21">
        <f t="shared" si="13"/>
        <v>19822</v>
      </c>
      <c r="Y380" s="23">
        <f t="shared" si="12"/>
        <v>22.962064000000002</v>
      </c>
    </row>
    <row r="381" spans="24:25" x14ac:dyDescent="0.25">
      <c r="X381" s="21">
        <f t="shared" si="13"/>
        <v>19875</v>
      </c>
      <c r="Y381" s="23">
        <f t="shared" si="12"/>
        <v>23.021000000000001</v>
      </c>
    </row>
    <row r="382" spans="24:25" x14ac:dyDescent="0.25">
      <c r="X382" s="21">
        <f t="shared" si="13"/>
        <v>19928</v>
      </c>
      <c r="Y382" s="23">
        <f t="shared" si="12"/>
        <v>23.079936</v>
      </c>
    </row>
    <row r="383" spans="24:25" x14ac:dyDescent="0.25">
      <c r="X383" s="21">
        <f t="shared" si="13"/>
        <v>19981</v>
      </c>
      <c r="Y383" s="23">
        <f t="shared" si="12"/>
        <v>23.138871999999999</v>
      </c>
    </row>
    <row r="384" spans="24:25" x14ac:dyDescent="0.25">
      <c r="X384" s="21">
        <f t="shared" si="13"/>
        <v>20034</v>
      </c>
      <c r="Y384" s="23">
        <f t="shared" si="12"/>
        <v>23.197807999999998</v>
      </c>
    </row>
    <row r="385" spans="24:25" x14ac:dyDescent="0.25">
      <c r="X385" s="21">
        <f t="shared" si="13"/>
        <v>20087</v>
      </c>
      <c r="Y385" s="23">
        <f t="shared" si="12"/>
        <v>23.256744000000001</v>
      </c>
    </row>
    <row r="386" spans="24:25" x14ac:dyDescent="0.25">
      <c r="X386" s="21">
        <f t="shared" si="13"/>
        <v>20140</v>
      </c>
      <c r="Y386" s="23">
        <f t="shared" si="12"/>
        <v>23.31568</v>
      </c>
    </row>
    <row r="387" spans="24:25" x14ac:dyDescent="0.25">
      <c r="X387" s="21">
        <f t="shared" si="13"/>
        <v>20193</v>
      </c>
      <c r="Y387" s="23">
        <f t="shared" si="12"/>
        <v>23.374616</v>
      </c>
    </row>
    <row r="388" spans="24:25" x14ac:dyDescent="0.25">
      <c r="X388" s="21">
        <f t="shared" si="13"/>
        <v>20246</v>
      </c>
      <c r="Y388" s="23">
        <f t="shared" si="12"/>
        <v>23.433551999999999</v>
      </c>
    </row>
    <row r="389" spans="24:25" x14ac:dyDescent="0.25">
      <c r="X389" s="21">
        <f t="shared" si="13"/>
        <v>20299</v>
      </c>
      <c r="Y389" s="23">
        <f t="shared" si="12"/>
        <v>23.492488000000002</v>
      </c>
    </row>
    <row r="390" spans="24:25" x14ac:dyDescent="0.25">
      <c r="X390" s="21">
        <f t="shared" si="13"/>
        <v>20352</v>
      </c>
      <c r="Y390" s="23">
        <f t="shared" ref="Y390:Y453" si="14">IF($K$24&gt;0,IF(X390&lt;$K$21,$K$20*X390,IF(X390&lt;$K$24,($K$22*X390)+$K$23,($K$25*X390)+$K$26)),IF(X390&lt;$K$21,$K$20*X390,($K$22*X390)+$K$23))</f>
        <v>23.551424000000001</v>
      </c>
    </row>
    <row r="391" spans="24:25" x14ac:dyDescent="0.25">
      <c r="X391" s="21">
        <f t="shared" ref="X391:X454" si="15">X390+$AC$5</f>
        <v>20405</v>
      </c>
      <c r="Y391" s="23">
        <f t="shared" si="14"/>
        <v>23.61036</v>
      </c>
    </row>
    <row r="392" spans="24:25" x14ac:dyDescent="0.25">
      <c r="X392" s="21">
        <f t="shared" si="15"/>
        <v>20458</v>
      </c>
      <c r="Y392" s="23">
        <f t="shared" si="14"/>
        <v>23.669295999999999</v>
      </c>
    </row>
    <row r="393" spans="24:25" x14ac:dyDescent="0.25">
      <c r="X393" s="21">
        <f t="shared" si="15"/>
        <v>20511</v>
      </c>
      <c r="Y393" s="23">
        <f t="shared" si="14"/>
        <v>23.728231999999998</v>
      </c>
    </row>
    <row r="394" spans="24:25" x14ac:dyDescent="0.25">
      <c r="X394" s="21">
        <f t="shared" si="15"/>
        <v>20564</v>
      </c>
      <c r="Y394" s="23">
        <f t="shared" si="14"/>
        <v>23.787168000000001</v>
      </c>
    </row>
    <row r="395" spans="24:25" x14ac:dyDescent="0.25">
      <c r="X395" s="21">
        <f t="shared" si="15"/>
        <v>20617</v>
      </c>
      <c r="Y395" s="23">
        <f t="shared" si="14"/>
        <v>23.846104</v>
      </c>
    </row>
    <row r="396" spans="24:25" x14ac:dyDescent="0.25">
      <c r="X396" s="21">
        <f t="shared" si="15"/>
        <v>20670</v>
      </c>
      <c r="Y396" s="23">
        <f t="shared" si="14"/>
        <v>23.90504</v>
      </c>
    </row>
    <row r="397" spans="24:25" x14ac:dyDescent="0.25">
      <c r="X397" s="21">
        <f t="shared" si="15"/>
        <v>20723</v>
      </c>
      <c r="Y397" s="23">
        <f t="shared" si="14"/>
        <v>23.963975999999999</v>
      </c>
    </row>
    <row r="398" spans="24:25" x14ac:dyDescent="0.25">
      <c r="X398" s="21">
        <f t="shared" si="15"/>
        <v>20776</v>
      </c>
      <c r="Y398" s="23">
        <f t="shared" si="14"/>
        <v>24.022912000000002</v>
      </c>
    </row>
    <row r="399" spans="24:25" x14ac:dyDescent="0.25">
      <c r="X399" s="21">
        <f t="shared" si="15"/>
        <v>20829</v>
      </c>
      <c r="Y399" s="23">
        <f t="shared" si="14"/>
        <v>24.081848000000001</v>
      </c>
    </row>
    <row r="400" spans="24:25" x14ac:dyDescent="0.25">
      <c r="X400" s="21">
        <f t="shared" si="15"/>
        <v>20882</v>
      </c>
      <c r="Y400" s="23">
        <f t="shared" si="14"/>
        <v>24.140784</v>
      </c>
    </row>
    <row r="401" spans="24:25" x14ac:dyDescent="0.25">
      <c r="X401" s="21">
        <f t="shared" si="15"/>
        <v>20935</v>
      </c>
      <c r="Y401" s="23">
        <f t="shared" si="14"/>
        <v>24.199719999999999</v>
      </c>
    </row>
    <row r="402" spans="24:25" x14ac:dyDescent="0.25">
      <c r="X402" s="21">
        <f t="shared" si="15"/>
        <v>20988</v>
      </c>
      <c r="Y402" s="23">
        <f t="shared" si="14"/>
        <v>24.258655999999998</v>
      </c>
    </row>
    <row r="403" spans="24:25" x14ac:dyDescent="0.25">
      <c r="X403" s="21">
        <f t="shared" si="15"/>
        <v>21041</v>
      </c>
      <c r="Y403" s="23">
        <f t="shared" si="14"/>
        <v>24.317592000000001</v>
      </c>
    </row>
    <row r="404" spans="24:25" x14ac:dyDescent="0.25">
      <c r="X404" s="21">
        <f t="shared" si="15"/>
        <v>21094</v>
      </c>
      <c r="Y404" s="23">
        <f t="shared" si="14"/>
        <v>24.376528</v>
      </c>
    </row>
    <row r="405" spans="24:25" x14ac:dyDescent="0.25">
      <c r="X405" s="21">
        <f t="shared" si="15"/>
        <v>21147</v>
      </c>
      <c r="Y405" s="23">
        <f t="shared" si="14"/>
        <v>24.435464</v>
      </c>
    </row>
    <row r="406" spans="24:25" x14ac:dyDescent="0.25">
      <c r="X406" s="21">
        <f t="shared" si="15"/>
        <v>21200</v>
      </c>
      <c r="Y406" s="23">
        <f t="shared" si="14"/>
        <v>24.494399999999999</v>
      </c>
    </row>
    <row r="407" spans="24:25" x14ac:dyDescent="0.25">
      <c r="X407" s="21">
        <f t="shared" si="15"/>
        <v>21253</v>
      </c>
      <c r="Y407" s="23">
        <f t="shared" si="14"/>
        <v>24.553336000000002</v>
      </c>
    </row>
    <row r="408" spans="24:25" x14ac:dyDescent="0.25">
      <c r="X408" s="21">
        <f t="shared" si="15"/>
        <v>21306</v>
      </c>
      <c r="Y408" s="23">
        <f t="shared" si="14"/>
        <v>24.612272000000001</v>
      </c>
    </row>
    <row r="409" spans="24:25" x14ac:dyDescent="0.25">
      <c r="X409" s="21">
        <f t="shared" si="15"/>
        <v>21359</v>
      </c>
      <c r="Y409" s="23">
        <f t="shared" si="14"/>
        <v>24.671208</v>
      </c>
    </row>
    <row r="410" spans="24:25" x14ac:dyDescent="0.25">
      <c r="X410" s="21">
        <f t="shared" si="15"/>
        <v>21412</v>
      </c>
      <c r="Y410" s="23">
        <f t="shared" si="14"/>
        <v>24.730143999999999</v>
      </c>
    </row>
    <row r="411" spans="24:25" x14ac:dyDescent="0.25">
      <c r="X411" s="21">
        <f t="shared" si="15"/>
        <v>21465</v>
      </c>
      <c r="Y411" s="23">
        <f t="shared" si="14"/>
        <v>24.789079999999998</v>
      </c>
    </row>
    <row r="412" spans="24:25" x14ac:dyDescent="0.25">
      <c r="X412" s="21">
        <f t="shared" si="15"/>
        <v>21518</v>
      </c>
      <c r="Y412" s="23">
        <f t="shared" si="14"/>
        <v>24.848016000000001</v>
      </c>
    </row>
    <row r="413" spans="24:25" x14ac:dyDescent="0.25">
      <c r="X413" s="21">
        <f t="shared" si="15"/>
        <v>21571</v>
      </c>
      <c r="Y413" s="23">
        <f t="shared" si="14"/>
        <v>24.906952</v>
      </c>
    </row>
    <row r="414" spans="24:25" x14ac:dyDescent="0.25">
      <c r="X414" s="21">
        <f t="shared" si="15"/>
        <v>21624</v>
      </c>
      <c r="Y414" s="23">
        <f t="shared" si="14"/>
        <v>24.965888</v>
      </c>
    </row>
    <row r="415" spans="24:25" x14ac:dyDescent="0.25">
      <c r="X415" s="21">
        <f t="shared" si="15"/>
        <v>21677</v>
      </c>
      <c r="Y415" s="23">
        <f t="shared" si="14"/>
        <v>25.024823999999999</v>
      </c>
    </row>
    <row r="416" spans="24:25" x14ac:dyDescent="0.25">
      <c r="X416" s="21">
        <f t="shared" si="15"/>
        <v>21730</v>
      </c>
      <c r="Y416" s="23">
        <f t="shared" si="14"/>
        <v>25.083760000000002</v>
      </c>
    </row>
    <row r="417" spans="24:25" x14ac:dyDescent="0.25">
      <c r="X417" s="21">
        <f t="shared" si="15"/>
        <v>21783</v>
      </c>
      <c r="Y417" s="23">
        <f t="shared" si="14"/>
        <v>25.142696000000001</v>
      </c>
    </row>
    <row r="418" spans="24:25" x14ac:dyDescent="0.25">
      <c r="X418" s="21">
        <f t="shared" si="15"/>
        <v>21836</v>
      </c>
      <c r="Y418" s="23">
        <f t="shared" si="14"/>
        <v>25.201632</v>
      </c>
    </row>
    <row r="419" spans="24:25" x14ac:dyDescent="0.25">
      <c r="X419" s="21">
        <f t="shared" si="15"/>
        <v>21889</v>
      </c>
      <c r="Y419" s="23">
        <f t="shared" si="14"/>
        <v>25.260567999999999</v>
      </c>
    </row>
    <row r="420" spans="24:25" x14ac:dyDescent="0.25">
      <c r="X420" s="21">
        <f t="shared" si="15"/>
        <v>21942</v>
      </c>
      <c r="Y420" s="23">
        <f t="shared" si="14"/>
        <v>25.319503999999998</v>
      </c>
    </row>
    <row r="421" spans="24:25" x14ac:dyDescent="0.25">
      <c r="X421" s="21">
        <f t="shared" si="15"/>
        <v>21995</v>
      </c>
      <c r="Y421" s="23">
        <f t="shared" si="14"/>
        <v>25.378440000000001</v>
      </c>
    </row>
    <row r="422" spans="24:25" x14ac:dyDescent="0.25">
      <c r="X422" s="21">
        <f t="shared" si="15"/>
        <v>22048</v>
      </c>
      <c r="Y422" s="23">
        <f t="shared" si="14"/>
        <v>25.437376</v>
      </c>
    </row>
    <row r="423" spans="24:25" x14ac:dyDescent="0.25">
      <c r="X423" s="21">
        <f t="shared" si="15"/>
        <v>22101</v>
      </c>
      <c r="Y423" s="23">
        <f t="shared" si="14"/>
        <v>25.496312</v>
      </c>
    </row>
    <row r="424" spans="24:25" x14ac:dyDescent="0.25">
      <c r="X424" s="21">
        <f t="shared" si="15"/>
        <v>22154</v>
      </c>
      <c r="Y424" s="23">
        <f t="shared" si="14"/>
        <v>25.555247999999999</v>
      </c>
    </row>
    <row r="425" spans="24:25" x14ac:dyDescent="0.25">
      <c r="X425" s="21">
        <f t="shared" si="15"/>
        <v>22207</v>
      </c>
      <c r="Y425" s="23">
        <f t="shared" si="14"/>
        <v>25.614184000000002</v>
      </c>
    </row>
    <row r="426" spans="24:25" x14ac:dyDescent="0.25">
      <c r="X426" s="21">
        <f t="shared" si="15"/>
        <v>22260</v>
      </c>
      <c r="Y426" s="23">
        <f t="shared" si="14"/>
        <v>25.673120000000001</v>
      </c>
    </row>
    <row r="427" spans="24:25" x14ac:dyDescent="0.25">
      <c r="X427" s="21">
        <f t="shared" si="15"/>
        <v>22313</v>
      </c>
      <c r="Y427" s="23">
        <f t="shared" si="14"/>
        <v>25.732056</v>
      </c>
    </row>
    <row r="428" spans="24:25" x14ac:dyDescent="0.25">
      <c r="X428" s="21">
        <f t="shared" si="15"/>
        <v>22366</v>
      </c>
      <c r="Y428" s="23">
        <f t="shared" si="14"/>
        <v>25.790991999999999</v>
      </c>
    </row>
    <row r="429" spans="24:25" x14ac:dyDescent="0.25">
      <c r="X429" s="21">
        <f t="shared" si="15"/>
        <v>22419</v>
      </c>
      <c r="Y429" s="23">
        <f t="shared" si="14"/>
        <v>25.849927999999998</v>
      </c>
    </row>
    <row r="430" spans="24:25" x14ac:dyDescent="0.25">
      <c r="X430" s="21">
        <f t="shared" si="15"/>
        <v>22472</v>
      </c>
      <c r="Y430" s="23">
        <f t="shared" si="14"/>
        <v>25.908864000000001</v>
      </c>
    </row>
    <row r="431" spans="24:25" x14ac:dyDescent="0.25">
      <c r="X431" s="21">
        <f t="shared" si="15"/>
        <v>22525</v>
      </c>
      <c r="Y431" s="23">
        <f t="shared" si="14"/>
        <v>25.9678</v>
      </c>
    </row>
    <row r="432" spans="24:25" x14ac:dyDescent="0.25">
      <c r="X432" s="21">
        <f t="shared" si="15"/>
        <v>22578</v>
      </c>
      <c r="Y432" s="23">
        <f t="shared" si="14"/>
        <v>26.026736</v>
      </c>
    </row>
    <row r="433" spans="24:25" x14ac:dyDescent="0.25">
      <c r="X433" s="21">
        <f t="shared" si="15"/>
        <v>22631</v>
      </c>
      <c r="Y433" s="23">
        <f t="shared" si="14"/>
        <v>26.085671999999999</v>
      </c>
    </row>
    <row r="434" spans="24:25" x14ac:dyDescent="0.25">
      <c r="X434" s="21">
        <f t="shared" si="15"/>
        <v>22684</v>
      </c>
      <c r="Y434" s="23">
        <f t="shared" si="14"/>
        <v>26.144608000000002</v>
      </c>
    </row>
    <row r="435" spans="24:25" x14ac:dyDescent="0.25">
      <c r="X435" s="21">
        <f t="shared" si="15"/>
        <v>22737</v>
      </c>
      <c r="Y435" s="23">
        <f t="shared" si="14"/>
        <v>26.203544000000001</v>
      </c>
    </row>
    <row r="436" spans="24:25" x14ac:dyDescent="0.25">
      <c r="X436" s="21">
        <f t="shared" si="15"/>
        <v>22790</v>
      </c>
      <c r="Y436" s="23">
        <f t="shared" si="14"/>
        <v>26.26248</v>
      </c>
    </row>
    <row r="437" spans="24:25" x14ac:dyDescent="0.25">
      <c r="X437" s="21">
        <f t="shared" si="15"/>
        <v>22843</v>
      </c>
      <c r="Y437" s="23">
        <f t="shared" si="14"/>
        <v>26.321415999999999</v>
      </c>
    </row>
    <row r="438" spans="24:25" x14ac:dyDescent="0.25">
      <c r="X438" s="21">
        <f t="shared" si="15"/>
        <v>22896</v>
      </c>
      <c r="Y438" s="23">
        <f t="shared" si="14"/>
        <v>26.380351999999998</v>
      </c>
    </row>
    <row r="439" spans="24:25" x14ac:dyDescent="0.25">
      <c r="X439" s="21">
        <f t="shared" si="15"/>
        <v>22949</v>
      </c>
      <c r="Y439" s="23">
        <f t="shared" si="14"/>
        <v>26.439288000000001</v>
      </c>
    </row>
    <row r="440" spans="24:25" x14ac:dyDescent="0.25">
      <c r="X440" s="21">
        <f t="shared" si="15"/>
        <v>23002</v>
      </c>
      <c r="Y440" s="23">
        <f t="shared" si="14"/>
        <v>26.498224</v>
      </c>
    </row>
    <row r="441" spans="24:25" x14ac:dyDescent="0.25">
      <c r="X441" s="21">
        <f t="shared" si="15"/>
        <v>23055</v>
      </c>
      <c r="Y441" s="23">
        <f t="shared" si="14"/>
        <v>26.55716</v>
      </c>
    </row>
    <row r="442" spans="24:25" x14ac:dyDescent="0.25">
      <c r="X442" s="21">
        <f t="shared" si="15"/>
        <v>23108</v>
      </c>
      <c r="Y442" s="23">
        <f t="shared" si="14"/>
        <v>26.616095999999999</v>
      </c>
    </row>
    <row r="443" spans="24:25" x14ac:dyDescent="0.25">
      <c r="X443" s="21">
        <f t="shared" si="15"/>
        <v>23161</v>
      </c>
      <c r="Y443" s="23">
        <f t="shared" si="14"/>
        <v>26.675032000000002</v>
      </c>
    </row>
    <row r="444" spans="24:25" x14ac:dyDescent="0.25">
      <c r="X444" s="21">
        <f t="shared" si="15"/>
        <v>23214</v>
      </c>
      <c r="Y444" s="23">
        <f t="shared" si="14"/>
        <v>26.733968000000001</v>
      </c>
    </row>
    <row r="445" spans="24:25" x14ac:dyDescent="0.25">
      <c r="X445" s="21">
        <f t="shared" si="15"/>
        <v>23267</v>
      </c>
      <c r="Y445" s="23">
        <f t="shared" si="14"/>
        <v>26.792904</v>
      </c>
    </row>
    <row r="446" spans="24:25" x14ac:dyDescent="0.25">
      <c r="X446" s="21">
        <f t="shared" si="15"/>
        <v>23320</v>
      </c>
      <c r="Y446" s="23">
        <f t="shared" si="14"/>
        <v>26.851839999999999</v>
      </c>
    </row>
    <row r="447" spans="24:25" x14ac:dyDescent="0.25">
      <c r="X447" s="21">
        <f t="shared" si="15"/>
        <v>23373</v>
      </c>
      <c r="Y447" s="23">
        <f t="shared" si="14"/>
        <v>26.910775999999998</v>
      </c>
    </row>
    <row r="448" spans="24:25" x14ac:dyDescent="0.25">
      <c r="X448" s="21">
        <f t="shared" si="15"/>
        <v>23426</v>
      </c>
      <c r="Y448" s="23">
        <f t="shared" si="14"/>
        <v>26.969712000000001</v>
      </c>
    </row>
    <row r="449" spans="24:25" x14ac:dyDescent="0.25">
      <c r="X449" s="21">
        <f t="shared" si="15"/>
        <v>23479</v>
      </c>
      <c r="Y449" s="23">
        <f t="shared" si="14"/>
        <v>27.028648</v>
      </c>
    </row>
    <row r="450" spans="24:25" x14ac:dyDescent="0.25">
      <c r="X450" s="21">
        <f t="shared" si="15"/>
        <v>23532</v>
      </c>
      <c r="Y450" s="23">
        <f t="shared" si="14"/>
        <v>27.087584</v>
      </c>
    </row>
    <row r="451" spans="24:25" x14ac:dyDescent="0.25">
      <c r="X451" s="21">
        <f t="shared" si="15"/>
        <v>23585</v>
      </c>
      <c r="Y451" s="23">
        <f t="shared" si="14"/>
        <v>27.146519999999999</v>
      </c>
    </row>
    <row r="452" spans="24:25" x14ac:dyDescent="0.25">
      <c r="X452" s="21">
        <f t="shared" si="15"/>
        <v>23638</v>
      </c>
      <c r="Y452" s="23">
        <f t="shared" si="14"/>
        <v>27.205456000000002</v>
      </c>
    </row>
    <row r="453" spans="24:25" x14ac:dyDescent="0.25">
      <c r="X453" s="21">
        <f t="shared" si="15"/>
        <v>23691</v>
      </c>
      <c r="Y453" s="23">
        <f t="shared" si="14"/>
        <v>27.264392000000001</v>
      </c>
    </row>
    <row r="454" spans="24:25" x14ac:dyDescent="0.25">
      <c r="X454" s="21">
        <f t="shared" si="15"/>
        <v>23744</v>
      </c>
      <c r="Y454" s="23">
        <f t="shared" ref="Y454:Y506" si="16">IF($K$24&gt;0,IF(X454&lt;$K$21,$K$20*X454,IF(X454&lt;$K$24,($K$22*X454)+$K$23,($K$25*X454)+$K$26)),IF(X454&lt;$K$21,$K$20*X454,($K$22*X454)+$K$23))</f>
        <v>27.323328</v>
      </c>
    </row>
    <row r="455" spans="24:25" x14ac:dyDescent="0.25">
      <c r="X455" s="21">
        <f t="shared" ref="X455:X506" si="17">X454+$AC$5</f>
        <v>23797</v>
      </c>
      <c r="Y455" s="23">
        <f t="shared" si="16"/>
        <v>27.382263999999999</v>
      </c>
    </row>
    <row r="456" spans="24:25" x14ac:dyDescent="0.25">
      <c r="X456" s="21">
        <f t="shared" si="17"/>
        <v>23850</v>
      </c>
      <c r="Y456" s="23">
        <f t="shared" si="16"/>
        <v>27.441199999999998</v>
      </c>
    </row>
    <row r="457" spans="24:25" x14ac:dyDescent="0.25">
      <c r="X457" s="21">
        <f t="shared" si="17"/>
        <v>23903</v>
      </c>
      <c r="Y457" s="23">
        <f t="shared" si="16"/>
        <v>27.500136000000001</v>
      </c>
    </row>
    <row r="458" spans="24:25" x14ac:dyDescent="0.25">
      <c r="X458" s="21">
        <f t="shared" si="17"/>
        <v>23956</v>
      </c>
      <c r="Y458" s="23">
        <f t="shared" si="16"/>
        <v>27.559072</v>
      </c>
    </row>
    <row r="459" spans="24:25" x14ac:dyDescent="0.25">
      <c r="X459" s="21">
        <f t="shared" si="17"/>
        <v>24009</v>
      </c>
      <c r="Y459" s="23">
        <f t="shared" si="16"/>
        <v>27.618008</v>
      </c>
    </row>
    <row r="460" spans="24:25" x14ac:dyDescent="0.25">
      <c r="X460" s="21">
        <f t="shared" si="17"/>
        <v>24062</v>
      </c>
      <c r="Y460" s="23">
        <f t="shared" si="16"/>
        <v>27.676943999999999</v>
      </c>
    </row>
    <row r="461" spans="24:25" x14ac:dyDescent="0.25">
      <c r="X461" s="21">
        <f t="shared" si="17"/>
        <v>24115</v>
      </c>
      <c r="Y461" s="23">
        <f t="shared" si="16"/>
        <v>27.735880000000002</v>
      </c>
    </row>
    <row r="462" spans="24:25" x14ac:dyDescent="0.25">
      <c r="X462" s="21">
        <f t="shared" si="17"/>
        <v>24168</v>
      </c>
      <c r="Y462" s="23">
        <f t="shared" si="16"/>
        <v>27.794816000000001</v>
      </c>
    </row>
    <row r="463" spans="24:25" x14ac:dyDescent="0.25">
      <c r="X463" s="21">
        <f t="shared" si="17"/>
        <v>24221</v>
      </c>
      <c r="Y463" s="23">
        <f t="shared" si="16"/>
        <v>27.853752</v>
      </c>
    </row>
    <row r="464" spans="24:25" x14ac:dyDescent="0.25">
      <c r="X464" s="21">
        <f t="shared" si="17"/>
        <v>24274</v>
      </c>
      <c r="Y464" s="23">
        <f t="shared" si="16"/>
        <v>27.912687999999999</v>
      </c>
    </row>
    <row r="465" spans="24:25" x14ac:dyDescent="0.25">
      <c r="X465" s="21">
        <f t="shared" si="17"/>
        <v>24327</v>
      </c>
      <c r="Y465" s="23">
        <f t="shared" si="16"/>
        <v>27.971623999999998</v>
      </c>
    </row>
    <row r="466" spans="24:25" x14ac:dyDescent="0.25">
      <c r="X466" s="21">
        <f t="shared" si="17"/>
        <v>24380</v>
      </c>
      <c r="Y466" s="23">
        <f t="shared" si="16"/>
        <v>28.030560000000001</v>
      </c>
    </row>
    <row r="467" spans="24:25" x14ac:dyDescent="0.25">
      <c r="X467" s="21">
        <f t="shared" si="17"/>
        <v>24433</v>
      </c>
      <c r="Y467" s="23">
        <f t="shared" si="16"/>
        <v>28.089496</v>
      </c>
    </row>
    <row r="468" spans="24:25" x14ac:dyDescent="0.25">
      <c r="X468" s="21">
        <f t="shared" si="17"/>
        <v>24486</v>
      </c>
      <c r="Y468" s="23">
        <f t="shared" si="16"/>
        <v>28.148432</v>
      </c>
    </row>
    <row r="469" spans="24:25" x14ac:dyDescent="0.25">
      <c r="X469" s="21">
        <f t="shared" si="17"/>
        <v>24539</v>
      </c>
      <c r="Y469" s="23">
        <f t="shared" si="16"/>
        <v>28.207367999999999</v>
      </c>
    </row>
    <row r="470" spans="24:25" x14ac:dyDescent="0.25">
      <c r="X470" s="21">
        <f t="shared" si="17"/>
        <v>24592</v>
      </c>
      <c r="Y470" s="23">
        <f t="shared" si="16"/>
        <v>28.266303999999998</v>
      </c>
    </row>
    <row r="471" spans="24:25" x14ac:dyDescent="0.25">
      <c r="X471" s="21">
        <f t="shared" si="17"/>
        <v>24645</v>
      </c>
      <c r="Y471" s="23">
        <f t="shared" si="16"/>
        <v>28.325240000000001</v>
      </c>
    </row>
    <row r="472" spans="24:25" x14ac:dyDescent="0.25">
      <c r="X472" s="21">
        <f t="shared" si="17"/>
        <v>24698</v>
      </c>
      <c r="Y472" s="23">
        <f t="shared" si="16"/>
        <v>28.384176</v>
      </c>
    </row>
    <row r="473" spans="24:25" x14ac:dyDescent="0.25">
      <c r="X473" s="21">
        <f t="shared" si="17"/>
        <v>24751</v>
      </c>
      <c r="Y473" s="23">
        <f t="shared" si="16"/>
        <v>28.443111999999999</v>
      </c>
    </row>
    <row r="474" spans="24:25" x14ac:dyDescent="0.25">
      <c r="X474" s="21">
        <f t="shared" si="17"/>
        <v>24804</v>
      </c>
      <c r="Y474" s="23">
        <f t="shared" si="16"/>
        <v>28.502047999999998</v>
      </c>
    </row>
    <row r="475" spans="24:25" x14ac:dyDescent="0.25">
      <c r="X475" s="21">
        <f t="shared" si="17"/>
        <v>24857</v>
      </c>
      <c r="Y475" s="23">
        <f t="shared" si="16"/>
        <v>28.560984000000001</v>
      </c>
    </row>
    <row r="476" spans="24:25" x14ac:dyDescent="0.25">
      <c r="X476" s="21">
        <f t="shared" si="17"/>
        <v>24910</v>
      </c>
      <c r="Y476" s="23">
        <f t="shared" si="16"/>
        <v>28.61992</v>
      </c>
    </row>
    <row r="477" spans="24:25" x14ac:dyDescent="0.25">
      <c r="X477" s="21">
        <f t="shared" si="17"/>
        <v>24963</v>
      </c>
      <c r="Y477" s="23">
        <f t="shared" si="16"/>
        <v>28.678856</v>
      </c>
    </row>
    <row r="478" spans="24:25" x14ac:dyDescent="0.25">
      <c r="X478" s="21">
        <f t="shared" si="17"/>
        <v>25016</v>
      </c>
      <c r="Y478" s="23">
        <f t="shared" si="16"/>
        <v>28.737791999999999</v>
      </c>
    </row>
    <row r="479" spans="24:25" x14ac:dyDescent="0.25">
      <c r="X479" s="21">
        <f t="shared" si="17"/>
        <v>25069</v>
      </c>
      <c r="Y479" s="23">
        <f t="shared" si="16"/>
        <v>28.796727999999998</v>
      </c>
    </row>
    <row r="480" spans="24:25" x14ac:dyDescent="0.25">
      <c r="X480" s="21">
        <f t="shared" si="17"/>
        <v>25122</v>
      </c>
      <c r="Y480" s="23">
        <f t="shared" si="16"/>
        <v>28.855664000000001</v>
      </c>
    </row>
    <row r="481" spans="24:25" x14ac:dyDescent="0.25">
      <c r="X481" s="21">
        <f t="shared" si="17"/>
        <v>25175</v>
      </c>
      <c r="Y481" s="23">
        <f t="shared" si="16"/>
        <v>28.9146</v>
      </c>
    </row>
    <row r="482" spans="24:25" x14ac:dyDescent="0.25">
      <c r="X482" s="21">
        <f t="shared" si="17"/>
        <v>25228</v>
      </c>
      <c r="Y482" s="23">
        <f t="shared" si="16"/>
        <v>28.973535999999999</v>
      </c>
    </row>
    <row r="483" spans="24:25" x14ac:dyDescent="0.25">
      <c r="X483" s="21">
        <f t="shared" si="17"/>
        <v>25281</v>
      </c>
      <c r="Y483" s="23">
        <f t="shared" si="16"/>
        <v>29.032471999999999</v>
      </c>
    </row>
    <row r="484" spans="24:25" x14ac:dyDescent="0.25">
      <c r="X484" s="21">
        <f t="shared" si="17"/>
        <v>25334</v>
      </c>
      <c r="Y484" s="23">
        <f t="shared" si="16"/>
        <v>29.091408000000001</v>
      </c>
    </row>
    <row r="485" spans="24:25" x14ac:dyDescent="0.25">
      <c r="X485" s="21">
        <f t="shared" si="17"/>
        <v>25387</v>
      </c>
      <c r="Y485" s="23">
        <f t="shared" si="16"/>
        <v>29.150344</v>
      </c>
    </row>
    <row r="486" spans="24:25" x14ac:dyDescent="0.25">
      <c r="X486" s="21">
        <f t="shared" si="17"/>
        <v>25440</v>
      </c>
      <c r="Y486" s="23">
        <f t="shared" si="16"/>
        <v>29.20928</v>
      </c>
    </row>
    <row r="487" spans="24:25" x14ac:dyDescent="0.25">
      <c r="X487" s="21">
        <f t="shared" si="17"/>
        <v>25493</v>
      </c>
      <c r="Y487" s="23">
        <f t="shared" si="16"/>
        <v>29.268215999999999</v>
      </c>
    </row>
    <row r="488" spans="24:25" x14ac:dyDescent="0.25">
      <c r="X488" s="21">
        <f t="shared" si="17"/>
        <v>25546</v>
      </c>
      <c r="Y488" s="23">
        <f t="shared" si="16"/>
        <v>29.327151999999998</v>
      </c>
    </row>
    <row r="489" spans="24:25" x14ac:dyDescent="0.25">
      <c r="X489" s="21">
        <f t="shared" si="17"/>
        <v>25599</v>
      </c>
      <c r="Y489" s="23">
        <f t="shared" si="16"/>
        <v>29.386088000000001</v>
      </c>
    </row>
    <row r="490" spans="24:25" x14ac:dyDescent="0.25">
      <c r="X490" s="21">
        <f t="shared" si="17"/>
        <v>25652</v>
      </c>
      <c r="Y490" s="23">
        <f t="shared" si="16"/>
        <v>29.445024</v>
      </c>
    </row>
    <row r="491" spans="24:25" x14ac:dyDescent="0.25">
      <c r="X491" s="21">
        <f t="shared" si="17"/>
        <v>25705</v>
      </c>
      <c r="Y491" s="23">
        <f t="shared" si="16"/>
        <v>29.503959999999999</v>
      </c>
    </row>
    <row r="492" spans="24:25" x14ac:dyDescent="0.25">
      <c r="X492" s="21">
        <f t="shared" si="17"/>
        <v>25758</v>
      </c>
      <c r="Y492" s="23">
        <f t="shared" si="16"/>
        <v>29.562895999999999</v>
      </c>
    </row>
    <row r="493" spans="24:25" x14ac:dyDescent="0.25">
      <c r="X493" s="21">
        <f t="shared" si="17"/>
        <v>25811</v>
      </c>
      <c r="Y493" s="23">
        <f t="shared" si="16"/>
        <v>29.621832000000001</v>
      </c>
    </row>
    <row r="494" spans="24:25" x14ac:dyDescent="0.25">
      <c r="X494" s="21">
        <f t="shared" si="17"/>
        <v>25864</v>
      </c>
      <c r="Y494" s="23">
        <f t="shared" si="16"/>
        <v>29.680768</v>
      </c>
    </row>
    <row r="495" spans="24:25" x14ac:dyDescent="0.25">
      <c r="X495" s="21">
        <f t="shared" si="17"/>
        <v>25917</v>
      </c>
      <c r="Y495" s="23">
        <f t="shared" si="16"/>
        <v>29.739704</v>
      </c>
    </row>
    <row r="496" spans="24:25" x14ac:dyDescent="0.25">
      <c r="X496" s="21">
        <f t="shared" si="17"/>
        <v>25970</v>
      </c>
      <c r="Y496" s="23">
        <f t="shared" si="16"/>
        <v>29.798639999999999</v>
      </c>
    </row>
    <row r="497" spans="24:25" x14ac:dyDescent="0.25">
      <c r="X497" s="21">
        <f t="shared" si="17"/>
        <v>26023</v>
      </c>
      <c r="Y497" s="23">
        <f t="shared" si="16"/>
        <v>29.857575999999998</v>
      </c>
    </row>
    <row r="498" spans="24:25" x14ac:dyDescent="0.25">
      <c r="X498" s="21">
        <f t="shared" si="17"/>
        <v>26076</v>
      </c>
      <c r="Y498" s="23">
        <f t="shared" si="16"/>
        <v>29.916512000000001</v>
      </c>
    </row>
    <row r="499" spans="24:25" x14ac:dyDescent="0.25">
      <c r="X499" s="21">
        <f t="shared" si="17"/>
        <v>26129</v>
      </c>
      <c r="Y499" s="23">
        <f t="shared" si="16"/>
        <v>29.975448</v>
      </c>
    </row>
    <row r="500" spans="24:25" x14ac:dyDescent="0.25">
      <c r="X500" s="21">
        <f t="shared" si="17"/>
        <v>26182</v>
      </c>
      <c r="Y500" s="23">
        <f t="shared" si="16"/>
        <v>30.034383999999999</v>
      </c>
    </row>
    <row r="501" spans="24:25" x14ac:dyDescent="0.25">
      <c r="X501" s="21">
        <f t="shared" si="17"/>
        <v>26235</v>
      </c>
      <c r="Y501" s="23">
        <f t="shared" si="16"/>
        <v>30.093319999999999</v>
      </c>
    </row>
    <row r="502" spans="24:25" x14ac:dyDescent="0.25">
      <c r="X502" s="21">
        <f t="shared" si="17"/>
        <v>26288</v>
      </c>
      <c r="Y502" s="23">
        <f t="shared" si="16"/>
        <v>30.152256000000001</v>
      </c>
    </row>
    <row r="503" spans="24:25" x14ac:dyDescent="0.25">
      <c r="X503" s="21">
        <f t="shared" si="17"/>
        <v>26341</v>
      </c>
      <c r="Y503" s="23">
        <f t="shared" si="16"/>
        <v>30.211192</v>
      </c>
    </row>
    <row r="504" spans="24:25" x14ac:dyDescent="0.25">
      <c r="X504" s="21">
        <f t="shared" si="17"/>
        <v>26394</v>
      </c>
      <c r="Y504" s="23">
        <f t="shared" si="16"/>
        <v>30.270128</v>
      </c>
    </row>
    <row r="505" spans="24:25" x14ac:dyDescent="0.25">
      <c r="X505" s="21">
        <f t="shared" si="17"/>
        <v>26447</v>
      </c>
      <c r="Y505" s="23">
        <f t="shared" si="16"/>
        <v>30.329063999999999</v>
      </c>
    </row>
    <row r="506" spans="24:25" ht="16.5" thickBot="1" x14ac:dyDescent="0.3">
      <c r="X506" s="22">
        <f t="shared" si="17"/>
        <v>26500</v>
      </c>
      <c r="Y506" s="23">
        <f t="shared" si="16"/>
        <v>30.387999999999998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1900-000000000000}"/>
  </hyperlinks>
  <pageMargins left="0.7" right="0.7" top="0.75" bottom="0.75" header="0.3" footer="0.3"/>
  <pageSetup scale="57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 tint="-0.249977111117893"/>
    <pageSetUpPr fitToPage="1"/>
  </sheetPr>
  <dimension ref="A1:AC506"/>
  <sheetViews>
    <sheetView zoomScale="80" zoomScaleNormal="80" workbookViewId="0">
      <selection activeCell="J7" sqref="J7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66</v>
      </c>
      <c r="K2" s="160" t="str">
        <f>VLOOKUP(J2,'Calcul financement'!B5:F100,2,FALSE)</f>
        <v>Techniques de l'éducation à l'enfance</v>
      </c>
      <c r="L2" s="160"/>
      <c r="M2" s="160"/>
      <c r="N2" s="161"/>
    </row>
    <row r="4" spans="9:29" ht="16.5" thickBot="1" x14ac:dyDescent="0.3">
      <c r="J4" s="16">
        <f>MAX(IF(K24=0,IF(K21=0,1000,K21*4),K24*2),K9:K15)</f>
        <v>7048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13.714848000000002</v>
      </c>
      <c r="K5" s="164" t="str">
        <f>CONCATENATE("ÉTC seront financés par les ",J4," PES ","du programme ",LEFT(J2,6))</f>
        <v>ÉTC seront financés par les 7048 PES du programme 322.A0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16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16</v>
      </c>
      <c r="Y7" s="23">
        <f t="shared" si="0"/>
        <v>2.4719999999999999E-2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32</v>
      </c>
      <c r="Y8" s="23">
        <f t="shared" si="0"/>
        <v>4.9439999999999998E-2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3621</v>
      </c>
      <c r="L9" s="53">
        <f>IF(K9&gt;0,IF($K$24&gt;0,IF(K9&lt;$K$21,$K$20*K9,IF(K9&lt;$K$24,($K$22*K9)+$K$23,($K$25*K9)+$K$26)),IF(K9&lt;$K$21,$K$20*K9,($K$22*K9)+$K$23)),"")</f>
        <v>7.7998460000000005</v>
      </c>
      <c r="M9" s="54">
        <f>IF(K9&gt;0,L9/K9*1000,"")</f>
        <v>2.1540585473626068</v>
      </c>
      <c r="X9" s="21">
        <f t="shared" si="1"/>
        <v>48</v>
      </c>
      <c r="Y9" s="23">
        <f t="shared" si="0"/>
        <v>7.4160000000000004E-2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3036</v>
      </c>
      <c r="L10" s="53">
        <f t="shared" ref="L10:L15" si="2">IF(K10&gt;0,IF($K$24&gt;0,IF(K10&lt;$K$21,$K$20*K10,IF(K10&lt;$K$24,($K$22*K10)+$K$23,($K$25*K10)+$K$26)),IF(K10&lt;$K$21,$K$20*K10,($K$22*K10)+$K$23)),"")</f>
        <v>6.6502160000000003</v>
      </c>
      <c r="M10" s="54">
        <f t="shared" ref="M10:M15" si="3">IF(K10&gt;0,L10/K10*1000,"")</f>
        <v>2.190453227931489</v>
      </c>
      <c r="X10" s="21">
        <f t="shared" si="1"/>
        <v>64</v>
      </c>
      <c r="Y10" s="23">
        <f t="shared" si="0"/>
        <v>9.8879999999999996E-2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2237</v>
      </c>
      <c r="L11" s="53">
        <f t="shared" si="2"/>
        <v>5.0474219999999992</v>
      </c>
      <c r="M11" s="54">
        <f t="shared" si="3"/>
        <v>2.2563352704514972</v>
      </c>
      <c r="X11" s="21">
        <f t="shared" si="1"/>
        <v>80</v>
      </c>
      <c r="Y11" s="23">
        <f t="shared" si="0"/>
        <v>0.12359999999999999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2075</v>
      </c>
      <c r="L12" s="53">
        <f t="shared" si="2"/>
        <v>4.7224500000000003</v>
      </c>
      <c r="M12" s="54">
        <f t="shared" si="3"/>
        <v>2.2758795180722893</v>
      </c>
      <c r="X12" s="21">
        <f t="shared" si="1"/>
        <v>96</v>
      </c>
      <c r="Y12" s="23">
        <f t="shared" si="0"/>
        <v>0.14832000000000001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112</v>
      </c>
      <c r="Y13" s="23">
        <f t="shared" si="0"/>
        <v>0.17304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128</v>
      </c>
      <c r="Y14" s="23">
        <f t="shared" si="0"/>
        <v>0.19775999999999999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144</v>
      </c>
      <c r="Y15" s="23">
        <f t="shared" si="0"/>
        <v>0.22247999999999998</v>
      </c>
    </row>
    <row r="16" spans="9:29" x14ac:dyDescent="0.25">
      <c r="K16" s="10"/>
      <c r="L16" s="10"/>
      <c r="X16" s="21">
        <f t="shared" si="1"/>
        <v>160</v>
      </c>
      <c r="Y16" s="23">
        <f t="shared" si="0"/>
        <v>0.24719999999999998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176</v>
      </c>
      <c r="Y17" s="23">
        <f t="shared" si="0"/>
        <v>0.27192</v>
      </c>
    </row>
    <row r="18" spans="1:25" x14ac:dyDescent="0.25">
      <c r="X18" s="21">
        <f t="shared" si="1"/>
        <v>192</v>
      </c>
      <c r="Y18" s="23">
        <f t="shared" si="0"/>
        <v>0.29664000000000001</v>
      </c>
    </row>
    <row r="19" spans="1:25" x14ac:dyDescent="0.25">
      <c r="X19" s="21">
        <f t="shared" si="1"/>
        <v>208</v>
      </c>
      <c r="Y19" s="23">
        <f t="shared" si="0"/>
        <v>0.32135999999999998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224</v>
      </c>
      <c r="Y20" s="23">
        <f t="shared" si="0"/>
        <v>0.34608</v>
      </c>
    </row>
    <row r="21" spans="1:25" x14ac:dyDescent="0.25">
      <c r="J21" s="2" t="s">
        <v>123</v>
      </c>
      <c r="K21" s="18">
        <f>VLOOKUP($J$2,Tableau_fin[],8,FALSE)</f>
        <v>460</v>
      </c>
      <c r="X21" s="21">
        <f t="shared" si="1"/>
        <v>240</v>
      </c>
      <c r="Y21" s="23">
        <f t="shared" si="0"/>
        <v>0.37079999999999996</v>
      </c>
    </row>
    <row r="22" spans="1:25" x14ac:dyDescent="0.25">
      <c r="J22" s="26" t="s">
        <v>119</v>
      </c>
      <c r="K22" s="18">
        <f>VLOOKUP($J$2,Tableau_fin[],9,FALSE)</f>
        <v>2.006E-3</v>
      </c>
      <c r="X22" s="21">
        <f t="shared" si="1"/>
        <v>256</v>
      </c>
      <c r="Y22" s="23">
        <f t="shared" si="0"/>
        <v>0.39551999999999998</v>
      </c>
    </row>
    <row r="23" spans="1:25" x14ac:dyDescent="0.25">
      <c r="J23" s="26" t="s">
        <v>120</v>
      </c>
      <c r="K23" s="18">
        <f>VLOOKUP($J$2,Tableau_fin[],10,FALSE)</f>
        <v>0.56000000000000005</v>
      </c>
      <c r="X23" s="21">
        <f t="shared" si="1"/>
        <v>272</v>
      </c>
      <c r="Y23" s="23">
        <f t="shared" si="0"/>
        <v>0.42024</v>
      </c>
    </row>
    <row r="24" spans="1:25" x14ac:dyDescent="0.25">
      <c r="J24" s="26" t="s">
        <v>124</v>
      </c>
      <c r="K24" s="18">
        <f>VLOOKUP($J$2,Tableau_fin[],11,FALSE)</f>
        <v>3524</v>
      </c>
      <c r="X24" s="21">
        <f t="shared" si="1"/>
        <v>288</v>
      </c>
      <c r="Y24" s="23">
        <f t="shared" si="0"/>
        <v>0.44495999999999997</v>
      </c>
    </row>
    <row r="25" spans="1:25" x14ac:dyDescent="0.25">
      <c r="J25" s="26" t="s">
        <v>121</v>
      </c>
      <c r="K25" s="18">
        <f>VLOOKUP($J$2,Tableau_fin[],12,FALSE)</f>
        <v>1.7260000000000001E-3</v>
      </c>
      <c r="X25" s="21">
        <f t="shared" si="1"/>
        <v>304</v>
      </c>
      <c r="Y25" s="23">
        <f t="shared" si="0"/>
        <v>0.46967999999999999</v>
      </c>
    </row>
    <row r="26" spans="1:25" x14ac:dyDescent="0.25">
      <c r="J26" s="26" t="s">
        <v>122</v>
      </c>
      <c r="K26" s="18">
        <f>VLOOKUP($J$2,Tableau_fin[],13,FALSE)</f>
        <v>1.55</v>
      </c>
      <c r="X26" s="21">
        <f t="shared" si="1"/>
        <v>320</v>
      </c>
      <c r="Y26" s="23">
        <f t="shared" si="0"/>
        <v>0.49439999999999995</v>
      </c>
    </row>
    <row r="27" spans="1:25" x14ac:dyDescent="0.25">
      <c r="X27" s="21">
        <f t="shared" si="1"/>
        <v>336</v>
      </c>
      <c r="Y27" s="23">
        <f t="shared" si="0"/>
        <v>0.51912000000000003</v>
      </c>
    </row>
    <row r="28" spans="1:25" x14ac:dyDescent="0.25">
      <c r="X28" s="21">
        <f t="shared" si="1"/>
        <v>352</v>
      </c>
      <c r="Y28" s="23">
        <f t="shared" si="0"/>
        <v>0.54383999999999999</v>
      </c>
    </row>
    <row r="29" spans="1:25" x14ac:dyDescent="0.25">
      <c r="X29" s="21">
        <f t="shared" si="1"/>
        <v>368</v>
      </c>
      <c r="Y29" s="23">
        <f t="shared" si="0"/>
        <v>0.56855999999999995</v>
      </c>
    </row>
    <row r="30" spans="1:25" x14ac:dyDescent="0.25">
      <c r="X30" s="21">
        <f t="shared" si="1"/>
        <v>384</v>
      </c>
      <c r="Y30" s="23">
        <f t="shared" si="0"/>
        <v>0.59328000000000003</v>
      </c>
    </row>
    <row r="31" spans="1:25" x14ac:dyDescent="0.25">
      <c r="A31" s="29"/>
      <c r="B31" s="10"/>
      <c r="C31" s="10"/>
      <c r="X31" s="21">
        <f t="shared" si="1"/>
        <v>400</v>
      </c>
      <c r="Y31" s="23">
        <f t="shared" si="0"/>
        <v>0.61799999999999999</v>
      </c>
    </row>
    <row r="32" spans="1:25" x14ac:dyDescent="0.25">
      <c r="B32" s="10"/>
      <c r="C32" s="10"/>
      <c r="X32" s="21">
        <f t="shared" si="1"/>
        <v>416</v>
      </c>
      <c r="Y32" s="23">
        <f t="shared" si="0"/>
        <v>0.64271999999999996</v>
      </c>
    </row>
    <row r="33" spans="2:25" x14ac:dyDescent="0.25">
      <c r="B33" s="10"/>
      <c r="C33" s="10"/>
      <c r="X33" s="21">
        <f t="shared" si="1"/>
        <v>432</v>
      </c>
      <c r="Y33" s="23">
        <f t="shared" si="0"/>
        <v>0.66743999999999992</v>
      </c>
    </row>
    <row r="34" spans="2:25" x14ac:dyDescent="0.25">
      <c r="X34" s="21">
        <f t="shared" si="1"/>
        <v>448</v>
      </c>
      <c r="Y34" s="23">
        <f t="shared" si="0"/>
        <v>0.69216</v>
      </c>
    </row>
    <row r="35" spans="2:25" x14ac:dyDescent="0.25">
      <c r="X35" s="21">
        <f t="shared" si="1"/>
        <v>464</v>
      </c>
      <c r="Y35" s="23">
        <f t="shared" si="0"/>
        <v>1.4907840000000001</v>
      </c>
    </row>
    <row r="36" spans="2:25" x14ac:dyDescent="0.25">
      <c r="X36" s="21">
        <f t="shared" si="1"/>
        <v>480</v>
      </c>
      <c r="Y36" s="23">
        <f t="shared" si="0"/>
        <v>1.52288</v>
      </c>
    </row>
    <row r="37" spans="2:25" x14ac:dyDescent="0.25">
      <c r="X37" s="21">
        <f t="shared" si="1"/>
        <v>496</v>
      </c>
      <c r="Y37" s="23">
        <f t="shared" si="0"/>
        <v>1.5549759999999999</v>
      </c>
    </row>
    <row r="38" spans="2:25" x14ac:dyDescent="0.25">
      <c r="X38" s="21">
        <f t="shared" si="1"/>
        <v>512</v>
      </c>
      <c r="Y38" s="23">
        <f t="shared" si="0"/>
        <v>1.587072</v>
      </c>
    </row>
    <row r="39" spans="2:25" x14ac:dyDescent="0.25">
      <c r="X39" s="21">
        <f t="shared" si="1"/>
        <v>528</v>
      </c>
      <c r="Y39" s="23">
        <f t="shared" si="0"/>
        <v>1.6191679999999999</v>
      </c>
    </row>
    <row r="40" spans="2:25" x14ac:dyDescent="0.25">
      <c r="X40" s="21">
        <f t="shared" si="1"/>
        <v>544</v>
      </c>
      <c r="Y40" s="23">
        <f t="shared" si="0"/>
        <v>1.6512640000000001</v>
      </c>
    </row>
    <row r="41" spans="2:25" x14ac:dyDescent="0.25">
      <c r="X41" s="21">
        <f t="shared" si="1"/>
        <v>560</v>
      </c>
      <c r="Y41" s="23">
        <f t="shared" si="0"/>
        <v>1.68336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576</v>
      </c>
      <c r="Y42" s="23">
        <f t="shared" si="0"/>
        <v>1.7154560000000001</v>
      </c>
    </row>
    <row r="43" spans="2:25" x14ac:dyDescent="0.25">
      <c r="X43" s="21">
        <f t="shared" si="1"/>
        <v>592</v>
      </c>
      <c r="Y43" s="23">
        <f t="shared" si="0"/>
        <v>1.747552</v>
      </c>
    </row>
    <row r="44" spans="2:25" x14ac:dyDescent="0.25">
      <c r="X44" s="21">
        <f t="shared" si="1"/>
        <v>608</v>
      </c>
      <c r="Y44" s="23">
        <f t="shared" si="0"/>
        <v>1.7796480000000001</v>
      </c>
    </row>
    <row r="45" spans="2:25" x14ac:dyDescent="0.25">
      <c r="X45" s="21">
        <f t="shared" si="1"/>
        <v>624</v>
      </c>
      <c r="Y45" s="23">
        <f t="shared" si="0"/>
        <v>1.811744</v>
      </c>
    </row>
    <row r="46" spans="2:25" x14ac:dyDescent="0.25">
      <c r="X46" s="21">
        <f t="shared" si="1"/>
        <v>640</v>
      </c>
      <c r="Y46" s="23">
        <f t="shared" si="0"/>
        <v>1.8438400000000001</v>
      </c>
    </row>
    <row r="47" spans="2:25" x14ac:dyDescent="0.25">
      <c r="X47" s="21">
        <f t="shared" si="1"/>
        <v>656</v>
      </c>
      <c r="Y47" s="23">
        <f t="shared" si="0"/>
        <v>1.875936</v>
      </c>
    </row>
    <row r="48" spans="2:25" x14ac:dyDescent="0.25">
      <c r="X48" s="21">
        <f t="shared" si="1"/>
        <v>672</v>
      </c>
      <c r="Y48" s="23">
        <f t="shared" si="0"/>
        <v>1.908032</v>
      </c>
    </row>
    <row r="49" spans="24:25" x14ac:dyDescent="0.25">
      <c r="X49" s="21">
        <f t="shared" si="1"/>
        <v>688</v>
      </c>
      <c r="Y49" s="23">
        <f t="shared" si="0"/>
        <v>1.9401280000000001</v>
      </c>
    </row>
    <row r="50" spans="24:25" x14ac:dyDescent="0.25">
      <c r="X50" s="21">
        <f t="shared" si="1"/>
        <v>704</v>
      </c>
      <c r="Y50" s="23">
        <f t="shared" si="0"/>
        <v>1.972224</v>
      </c>
    </row>
    <row r="51" spans="24:25" x14ac:dyDescent="0.25">
      <c r="X51" s="21">
        <f t="shared" si="1"/>
        <v>720</v>
      </c>
      <c r="Y51" s="23">
        <f t="shared" si="0"/>
        <v>2.0043199999999999</v>
      </c>
    </row>
    <row r="52" spans="24:25" x14ac:dyDescent="0.25">
      <c r="X52" s="21">
        <f t="shared" si="1"/>
        <v>736</v>
      </c>
      <c r="Y52" s="23">
        <f t="shared" si="0"/>
        <v>2.036416</v>
      </c>
    </row>
    <row r="53" spans="24:25" x14ac:dyDescent="0.25">
      <c r="X53" s="21">
        <f t="shared" si="1"/>
        <v>752</v>
      </c>
      <c r="Y53" s="23">
        <f t="shared" si="0"/>
        <v>2.0685120000000001</v>
      </c>
    </row>
    <row r="54" spans="24:25" x14ac:dyDescent="0.25">
      <c r="X54" s="21">
        <f t="shared" si="1"/>
        <v>768</v>
      </c>
      <c r="Y54" s="23">
        <f t="shared" si="0"/>
        <v>2.1006080000000003</v>
      </c>
    </row>
    <row r="55" spans="24:25" x14ac:dyDescent="0.25">
      <c r="X55" s="21">
        <f t="shared" si="1"/>
        <v>784</v>
      </c>
      <c r="Y55" s="23">
        <f t="shared" si="0"/>
        <v>2.1327039999999999</v>
      </c>
    </row>
    <row r="56" spans="24:25" x14ac:dyDescent="0.25">
      <c r="X56" s="21">
        <f t="shared" si="1"/>
        <v>800</v>
      </c>
      <c r="Y56" s="23">
        <f t="shared" si="0"/>
        <v>2.1648000000000001</v>
      </c>
    </row>
    <row r="57" spans="24:25" x14ac:dyDescent="0.25">
      <c r="X57" s="21">
        <f t="shared" si="1"/>
        <v>816</v>
      </c>
      <c r="Y57" s="23">
        <f t="shared" si="0"/>
        <v>2.1968959999999997</v>
      </c>
    </row>
    <row r="58" spans="24:25" x14ac:dyDescent="0.25">
      <c r="X58" s="21">
        <f t="shared" si="1"/>
        <v>832</v>
      </c>
      <c r="Y58" s="23">
        <f t="shared" si="0"/>
        <v>2.2289919999999999</v>
      </c>
    </row>
    <row r="59" spans="24:25" x14ac:dyDescent="0.25">
      <c r="X59" s="21">
        <f t="shared" si="1"/>
        <v>848</v>
      </c>
      <c r="Y59" s="23">
        <f t="shared" si="0"/>
        <v>2.261088</v>
      </c>
    </row>
    <row r="60" spans="24:25" x14ac:dyDescent="0.25">
      <c r="X60" s="21">
        <f t="shared" si="1"/>
        <v>864</v>
      </c>
      <c r="Y60" s="23">
        <f t="shared" si="0"/>
        <v>2.2931840000000001</v>
      </c>
    </row>
    <row r="61" spans="24:25" x14ac:dyDescent="0.25">
      <c r="X61" s="21">
        <f t="shared" si="1"/>
        <v>880</v>
      </c>
      <c r="Y61" s="23">
        <f t="shared" si="0"/>
        <v>2.3252800000000002</v>
      </c>
    </row>
    <row r="62" spans="24:25" x14ac:dyDescent="0.25">
      <c r="X62" s="21">
        <f t="shared" si="1"/>
        <v>896</v>
      </c>
      <c r="Y62" s="23">
        <f t="shared" si="0"/>
        <v>2.3573759999999999</v>
      </c>
    </row>
    <row r="63" spans="24:25" x14ac:dyDescent="0.25">
      <c r="X63" s="21">
        <f t="shared" si="1"/>
        <v>912</v>
      </c>
      <c r="Y63" s="23">
        <f t="shared" si="0"/>
        <v>2.389472</v>
      </c>
    </row>
    <row r="64" spans="24:25" x14ac:dyDescent="0.25">
      <c r="X64" s="21">
        <f t="shared" si="1"/>
        <v>928</v>
      </c>
      <c r="Y64" s="23">
        <f t="shared" si="0"/>
        <v>2.4215679999999997</v>
      </c>
    </row>
    <row r="65" spans="24:25" x14ac:dyDescent="0.25">
      <c r="X65" s="21">
        <f t="shared" si="1"/>
        <v>944</v>
      </c>
      <c r="Y65" s="23">
        <f t="shared" si="0"/>
        <v>2.4536639999999998</v>
      </c>
    </row>
    <row r="66" spans="24:25" x14ac:dyDescent="0.25">
      <c r="X66" s="21">
        <f t="shared" si="1"/>
        <v>960</v>
      </c>
      <c r="Y66" s="23">
        <f t="shared" si="0"/>
        <v>2.48576</v>
      </c>
    </row>
    <row r="67" spans="24:25" x14ac:dyDescent="0.25">
      <c r="X67" s="21">
        <f t="shared" si="1"/>
        <v>976</v>
      </c>
      <c r="Y67" s="23">
        <f t="shared" si="0"/>
        <v>2.5178560000000001</v>
      </c>
    </row>
    <row r="68" spans="24:25" x14ac:dyDescent="0.25">
      <c r="X68" s="21">
        <f t="shared" si="1"/>
        <v>992</v>
      </c>
      <c r="Y68" s="23">
        <f t="shared" si="0"/>
        <v>2.5499520000000002</v>
      </c>
    </row>
    <row r="69" spans="24:25" x14ac:dyDescent="0.25">
      <c r="X69" s="21">
        <f t="shared" si="1"/>
        <v>1008</v>
      </c>
      <c r="Y69" s="23">
        <f t="shared" si="0"/>
        <v>2.5820479999999999</v>
      </c>
    </row>
    <row r="70" spans="24:25" x14ac:dyDescent="0.25">
      <c r="X70" s="21">
        <f t="shared" si="1"/>
        <v>1024</v>
      </c>
      <c r="Y70" s="23">
        <f t="shared" ref="Y70:Y133" si="4">IF($K$24&gt;0,IF(X70&lt;$K$21,$K$20*X70,IF(X70&lt;$K$24,($K$22*X70)+$K$23,($K$25*X70)+$K$26)),IF(X70&lt;$K$21,$K$20*X70,($K$22*X70)+$K$23))</f>
        <v>2.614144</v>
      </c>
    </row>
    <row r="71" spans="24:25" x14ac:dyDescent="0.25">
      <c r="X71" s="21">
        <f t="shared" ref="X71:X134" si="5">X70+$AC$5</f>
        <v>1040</v>
      </c>
      <c r="Y71" s="23">
        <f t="shared" si="4"/>
        <v>2.6462400000000001</v>
      </c>
    </row>
    <row r="72" spans="24:25" x14ac:dyDescent="0.25">
      <c r="X72" s="21">
        <f t="shared" si="5"/>
        <v>1056</v>
      </c>
      <c r="Y72" s="23">
        <f t="shared" si="4"/>
        <v>2.6783359999999998</v>
      </c>
    </row>
    <row r="73" spans="24:25" x14ac:dyDescent="0.25">
      <c r="X73" s="21">
        <f t="shared" si="5"/>
        <v>1072</v>
      </c>
      <c r="Y73" s="23">
        <f t="shared" si="4"/>
        <v>2.710432</v>
      </c>
    </row>
    <row r="74" spans="24:25" x14ac:dyDescent="0.25">
      <c r="X74" s="21">
        <f t="shared" si="5"/>
        <v>1088</v>
      </c>
      <c r="Y74" s="23">
        <f t="shared" si="4"/>
        <v>2.7425280000000001</v>
      </c>
    </row>
    <row r="75" spans="24:25" x14ac:dyDescent="0.25">
      <c r="X75" s="21">
        <f t="shared" si="5"/>
        <v>1104</v>
      </c>
      <c r="Y75" s="23">
        <f t="shared" si="4"/>
        <v>2.7746240000000002</v>
      </c>
    </row>
    <row r="76" spans="24:25" x14ac:dyDescent="0.25">
      <c r="X76" s="21">
        <f t="shared" si="5"/>
        <v>1120</v>
      </c>
      <c r="Y76" s="23">
        <f t="shared" si="4"/>
        <v>2.8067199999999999</v>
      </c>
    </row>
    <row r="77" spans="24:25" x14ac:dyDescent="0.25">
      <c r="X77" s="21">
        <f t="shared" si="5"/>
        <v>1136</v>
      </c>
      <c r="Y77" s="23">
        <f t="shared" si="4"/>
        <v>2.838816</v>
      </c>
    </row>
    <row r="78" spans="24:25" x14ac:dyDescent="0.25">
      <c r="X78" s="21">
        <f t="shared" si="5"/>
        <v>1152</v>
      </c>
      <c r="Y78" s="23">
        <f t="shared" si="4"/>
        <v>2.8709120000000001</v>
      </c>
    </row>
    <row r="79" spans="24:25" x14ac:dyDescent="0.25">
      <c r="X79" s="21">
        <f t="shared" si="5"/>
        <v>1168</v>
      </c>
      <c r="Y79" s="23">
        <f t="shared" si="4"/>
        <v>2.9030079999999998</v>
      </c>
    </row>
    <row r="80" spans="24:25" x14ac:dyDescent="0.25">
      <c r="X80" s="21">
        <f t="shared" si="5"/>
        <v>1184</v>
      </c>
      <c r="Y80" s="23">
        <f t="shared" si="4"/>
        <v>2.9351039999999999</v>
      </c>
    </row>
    <row r="81" spans="24:25" x14ac:dyDescent="0.25">
      <c r="X81" s="21">
        <f t="shared" si="5"/>
        <v>1200</v>
      </c>
      <c r="Y81" s="23">
        <f t="shared" si="4"/>
        <v>2.9672000000000001</v>
      </c>
    </row>
    <row r="82" spans="24:25" x14ac:dyDescent="0.25">
      <c r="X82" s="21">
        <f t="shared" si="5"/>
        <v>1216</v>
      </c>
      <c r="Y82" s="23">
        <f t="shared" si="4"/>
        <v>2.9992960000000002</v>
      </c>
    </row>
    <row r="83" spans="24:25" x14ac:dyDescent="0.25">
      <c r="X83" s="21">
        <f t="shared" si="5"/>
        <v>1232</v>
      </c>
      <c r="Y83" s="23">
        <f t="shared" si="4"/>
        <v>3.0313919999999999</v>
      </c>
    </row>
    <row r="84" spans="24:25" x14ac:dyDescent="0.25">
      <c r="X84" s="21">
        <f t="shared" si="5"/>
        <v>1248</v>
      </c>
      <c r="Y84" s="23">
        <f t="shared" si="4"/>
        <v>3.063488</v>
      </c>
    </row>
    <row r="85" spans="24:25" x14ac:dyDescent="0.25">
      <c r="X85" s="21">
        <f t="shared" si="5"/>
        <v>1264</v>
      </c>
      <c r="Y85" s="23">
        <f t="shared" si="4"/>
        <v>3.0955840000000001</v>
      </c>
    </row>
    <row r="86" spans="24:25" x14ac:dyDescent="0.25">
      <c r="X86" s="21">
        <f t="shared" si="5"/>
        <v>1280</v>
      </c>
      <c r="Y86" s="23">
        <f t="shared" si="4"/>
        <v>3.1276800000000002</v>
      </c>
    </row>
    <row r="87" spans="24:25" x14ac:dyDescent="0.25">
      <c r="X87" s="21">
        <f t="shared" si="5"/>
        <v>1296</v>
      </c>
      <c r="Y87" s="23">
        <f t="shared" si="4"/>
        <v>3.1597759999999999</v>
      </c>
    </row>
    <row r="88" spans="24:25" x14ac:dyDescent="0.25">
      <c r="X88" s="21">
        <f t="shared" si="5"/>
        <v>1312</v>
      </c>
      <c r="Y88" s="23">
        <f t="shared" si="4"/>
        <v>3.191872</v>
      </c>
    </row>
    <row r="89" spans="24:25" x14ac:dyDescent="0.25">
      <c r="X89" s="21">
        <f t="shared" si="5"/>
        <v>1328</v>
      </c>
      <c r="Y89" s="23">
        <f t="shared" si="4"/>
        <v>3.2239680000000002</v>
      </c>
    </row>
    <row r="90" spans="24:25" x14ac:dyDescent="0.25">
      <c r="X90" s="21">
        <f t="shared" si="5"/>
        <v>1344</v>
      </c>
      <c r="Y90" s="23">
        <f t="shared" si="4"/>
        <v>3.2560639999999998</v>
      </c>
    </row>
    <row r="91" spans="24:25" x14ac:dyDescent="0.25">
      <c r="X91" s="21">
        <f t="shared" si="5"/>
        <v>1360</v>
      </c>
      <c r="Y91" s="23">
        <f t="shared" si="4"/>
        <v>3.28816</v>
      </c>
    </row>
    <row r="92" spans="24:25" x14ac:dyDescent="0.25">
      <c r="X92" s="21">
        <f t="shared" si="5"/>
        <v>1376</v>
      </c>
      <c r="Y92" s="23">
        <f t="shared" si="4"/>
        <v>3.3202560000000001</v>
      </c>
    </row>
    <row r="93" spans="24:25" x14ac:dyDescent="0.25">
      <c r="X93" s="21">
        <f t="shared" si="5"/>
        <v>1392</v>
      </c>
      <c r="Y93" s="23">
        <f t="shared" si="4"/>
        <v>3.3523520000000002</v>
      </c>
    </row>
    <row r="94" spans="24:25" x14ac:dyDescent="0.25">
      <c r="X94" s="21">
        <f t="shared" si="5"/>
        <v>1408</v>
      </c>
      <c r="Y94" s="23">
        <f t="shared" si="4"/>
        <v>3.3844479999999999</v>
      </c>
    </row>
    <row r="95" spans="24:25" x14ac:dyDescent="0.25">
      <c r="X95" s="21">
        <f t="shared" si="5"/>
        <v>1424</v>
      </c>
      <c r="Y95" s="23">
        <f t="shared" si="4"/>
        <v>3.416544</v>
      </c>
    </row>
    <row r="96" spans="24:25" x14ac:dyDescent="0.25">
      <c r="X96" s="21">
        <f t="shared" si="5"/>
        <v>1440</v>
      </c>
      <c r="Y96" s="23">
        <f t="shared" si="4"/>
        <v>3.4486400000000001</v>
      </c>
    </row>
    <row r="97" spans="24:25" x14ac:dyDescent="0.25">
      <c r="X97" s="21">
        <f t="shared" si="5"/>
        <v>1456</v>
      </c>
      <c r="Y97" s="23">
        <f t="shared" si="4"/>
        <v>3.4807359999999998</v>
      </c>
    </row>
    <row r="98" spans="24:25" x14ac:dyDescent="0.25">
      <c r="X98" s="21">
        <f t="shared" si="5"/>
        <v>1472</v>
      </c>
      <c r="Y98" s="23">
        <f t="shared" si="4"/>
        <v>3.512832</v>
      </c>
    </row>
    <row r="99" spans="24:25" x14ac:dyDescent="0.25">
      <c r="X99" s="21">
        <f t="shared" si="5"/>
        <v>1488</v>
      </c>
      <c r="Y99" s="23">
        <f t="shared" si="4"/>
        <v>3.5449280000000001</v>
      </c>
    </row>
    <row r="100" spans="24:25" x14ac:dyDescent="0.25">
      <c r="X100" s="21">
        <f t="shared" si="5"/>
        <v>1504</v>
      </c>
      <c r="Y100" s="23">
        <f t="shared" si="4"/>
        <v>3.5770240000000002</v>
      </c>
    </row>
    <row r="101" spans="24:25" x14ac:dyDescent="0.25">
      <c r="X101" s="21">
        <f t="shared" si="5"/>
        <v>1520</v>
      </c>
      <c r="Y101" s="23">
        <f t="shared" si="4"/>
        <v>3.6091199999999999</v>
      </c>
    </row>
    <row r="102" spans="24:25" x14ac:dyDescent="0.25">
      <c r="X102" s="21">
        <f t="shared" si="5"/>
        <v>1536</v>
      </c>
      <c r="Y102" s="23">
        <f t="shared" si="4"/>
        <v>3.641216</v>
      </c>
    </row>
    <row r="103" spans="24:25" x14ac:dyDescent="0.25">
      <c r="X103" s="21">
        <f t="shared" si="5"/>
        <v>1552</v>
      </c>
      <c r="Y103" s="23">
        <f t="shared" si="4"/>
        <v>3.6733120000000001</v>
      </c>
    </row>
    <row r="104" spans="24:25" x14ac:dyDescent="0.25">
      <c r="X104" s="21">
        <f t="shared" si="5"/>
        <v>1568</v>
      </c>
      <c r="Y104" s="23">
        <f t="shared" si="4"/>
        <v>3.7054079999999998</v>
      </c>
    </row>
    <row r="105" spans="24:25" x14ac:dyDescent="0.25">
      <c r="X105" s="21">
        <f t="shared" si="5"/>
        <v>1584</v>
      </c>
      <c r="Y105" s="23">
        <f t="shared" si="4"/>
        <v>3.7375039999999999</v>
      </c>
    </row>
    <row r="106" spans="24:25" x14ac:dyDescent="0.25">
      <c r="X106" s="21">
        <f t="shared" si="5"/>
        <v>1600</v>
      </c>
      <c r="Y106" s="23">
        <f t="shared" si="4"/>
        <v>3.7696000000000001</v>
      </c>
    </row>
    <row r="107" spans="24:25" x14ac:dyDescent="0.25">
      <c r="X107" s="21">
        <f t="shared" si="5"/>
        <v>1616</v>
      </c>
      <c r="Y107" s="23">
        <f t="shared" si="4"/>
        <v>3.8016960000000002</v>
      </c>
    </row>
    <row r="108" spans="24:25" x14ac:dyDescent="0.25">
      <c r="X108" s="21">
        <f t="shared" si="5"/>
        <v>1632</v>
      </c>
      <c r="Y108" s="23">
        <f t="shared" si="4"/>
        <v>3.8337919999999999</v>
      </c>
    </row>
    <row r="109" spans="24:25" x14ac:dyDescent="0.25">
      <c r="X109" s="21">
        <f t="shared" si="5"/>
        <v>1648</v>
      </c>
      <c r="Y109" s="23">
        <f t="shared" si="4"/>
        <v>3.865888</v>
      </c>
    </row>
    <row r="110" spans="24:25" x14ac:dyDescent="0.25">
      <c r="X110" s="21">
        <f t="shared" si="5"/>
        <v>1664</v>
      </c>
      <c r="Y110" s="23">
        <f t="shared" si="4"/>
        <v>3.8979840000000001</v>
      </c>
    </row>
    <row r="111" spans="24:25" x14ac:dyDescent="0.25">
      <c r="X111" s="21">
        <f t="shared" si="5"/>
        <v>1680</v>
      </c>
      <c r="Y111" s="23">
        <f t="shared" si="4"/>
        <v>3.9300799999999998</v>
      </c>
    </row>
    <row r="112" spans="24:25" x14ac:dyDescent="0.25">
      <c r="X112" s="21">
        <f t="shared" si="5"/>
        <v>1696</v>
      </c>
      <c r="Y112" s="23">
        <f t="shared" si="4"/>
        <v>3.9621759999999999</v>
      </c>
    </row>
    <row r="113" spans="24:25" x14ac:dyDescent="0.25">
      <c r="X113" s="21">
        <f t="shared" si="5"/>
        <v>1712</v>
      </c>
      <c r="Y113" s="23">
        <f t="shared" si="4"/>
        <v>3.994272</v>
      </c>
    </row>
    <row r="114" spans="24:25" x14ac:dyDescent="0.25">
      <c r="X114" s="21">
        <f t="shared" si="5"/>
        <v>1728</v>
      </c>
      <c r="Y114" s="23">
        <f t="shared" si="4"/>
        <v>4.0263679999999997</v>
      </c>
    </row>
    <row r="115" spans="24:25" x14ac:dyDescent="0.25">
      <c r="X115" s="21">
        <f t="shared" si="5"/>
        <v>1744</v>
      </c>
      <c r="Y115" s="23">
        <f t="shared" si="4"/>
        <v>4.0584639999999998</v>
      </c>
    </row>
    <row r="116" spans="24:25" x14ac:dyDescent="0.25">
      <c r="X116" s="21">
        <f t="shared" si="5"/>
        <v>1760</v>
      </c>
      <c r="Y116" s="23">
        <f t="shared" si="4"/>
        <v>4.09056</v>
      </c>
    </row>
    <row r="117" spans="24:25" x14ac:dyDescent="0.25">
      <c r="X117" s="21">
        <f t="shared" si="5"/>
        <v>1776</v>
      </c>
      <c r="Y117" s="23">
        <f t="shared" si="4"/>
        <v>4.1226560000000001</v>
      </c>
    </row>
    <row r="118" spans="24:25" x14ac:dyDescent="0.25">
      <c r="X118" s="21">
        <f t="shared" si="5"/>
        <v>1792</v>
      </c>
      <c r="Y118" s="23">
        <f t="shared" si="4"/>
        <v>4.1547520000000002</v>
      </c>
    </row>
    <row r="119" spans="24:25" x14ac:dyDescent="0.25">
      <c r="X119" s="21">
        <f t="shared" si="5"/>
        <v>1808</v>
      </c>
      <c r="Y119" s="23">
        <f t="shared" si="4"/>
        <v>4.1868479999999995</v>
      </c>
    </row>
    <row r="120" spans="24:25" x14ac:dyDescent="0.25">
      <c r="X120" s="21">
        <f t="shared" si="5"/>
        <v>1824</v>
      </c>
      <c r="Y120" s="23">
        <f t="shared" si="4"/>
        <v>4.2189440000000005</v>
      </c>
    </row>
    <row r="121" spans="24:25" x14ac:dyDescent="0.25">
      <c r="X121" s="21">
        <f t="shared" si="5"/>
        <v>1840</v>
      </c>
      <c r="Y121" s="23">
        <f t="shared" si="4"/>
        <v>4.2510399999999997</v>
      </c>
    </row>
    <row r="122" spans="24:25" x14ac:dyDescent="0.25">
      <c r="X122" s="21">
        <f t="shared" si="5"/>
        <v>1856</v>
      </c>
      <c r="Y122" s="23">
        <f t="shared" si="4"/>
        <v>4.2831359999999998</v>
      </c>
    </row>
    <row r="123" spans="24:25" x14ac:dyDescent="0.25">
      <c r="X123" s="21">
        <f t="shared" si="5"/>
        <v>1872</v>
      </c>
      <c r="Y123" s="23">
        <f t="shared" si="4"/>
        <v>4.315232</v>
      </c>
    </row>
    <row r="124" spans="24:25" x14ac:dyDescent="0.25">
      <c r="X124" s="21">
        <f t="shared" si="5"/>
        <v>1888</v>
      </c>
      <c r="Y124" s="23">
        <f t="shared" si="4"/>
        <v>4.3473280000000001</v>
      </c>
    </row>
    <row r="125" spans="24:25" x14ac:dyDescent="0.25">
      <c r="X125" s="21">
        <f t="shared" si="5"/>
        <v>1904</v>
      </c>
      <c r="Y125" s="23">
        <f t="shared" si="4"/>
        <v>4.3794240000000002</v>
      </c>
    </row>
    <row r="126" spans="24:25" x14ac:dyDescent="0.25">
      <c r="X126" s="21">
        <f t="shared" si="5"/>
        <v>1920</v>
      </c>
      <c r="Y126" s="23">
        <f t="shared" si="4"/>
        <v>4.4115199999999994</v>
      </c>
    </row>
    <row r="127" spans="24:25" x14ac:dyDescent="0.25">
      <c r="X127" s="21">
        <f t="shared" si="5"/>
        <v>1936</v>
      </c>
      <c r="Y127" s="23">
        <f t="shared" si="4"/>
        <v>4.4436160000000005</v>
      </c>
    </row>
    <row r="128" spans="24:25" x14ac:dyDescent="0.25">
      <c r="X128" s="21">
        <f t="shared" si="5"/>
        <v>1952</v>
      </c>
      <c r="Y128" s="23">
        <f t="shared" si="4"/>
        <v>4.4757119999999997</v>
      </c>
    </row>
    <row r="129" spans="24:25" x14ac:dyDescent="0.25">
      <c r="X129" s="21">
        <f t="shared" si="5"/>
        <v>1968</v>
      </c>
      <c r="Y129" s="23">
        <f t="shared" si="4"/>
        <v>4.5078079999999998</v>
      </c>
    </row>
    <row r="130" spans="24:25" x14ac:dyDescent="0.25">
      <c r="X130" s="21">
        <f t="shared" si="5"/>
        <v>1984</v>
      </c>
      <c r="Y130" s="23">
        <f t="shared" si="4"/>
        <v>4.5399039999999999</v>
      </c>
    </row>
    <row r="131" spans="24:25" x14ac:dyDescent="0.25">
      <c r="X131" s="21">
        <f t="shared" si="5"/>
        <v>2000</v>
      </c>
      <c r="Y131" s="23">
        <f t="shared" si="4"/>
        <v>4.5719999999999992</v>
      </c>
    </row>
    <row r="132" spans="24:25" x14ac:dyDescent="0.25">
      <c r="X132" s="21">
        <f t="shared" si="5"/>
        <v>2016</v>
      </c>
      <c r="Y132" s="23">
        <f t="shared" si="4"/>
        <v>4.6040960000000002</v>
      </c>
    </row>
    <row r="133" spans="24:25" x14ac:dyDescent="0.25">
      <c r="X133" s="21">
        <f t="shared" si="5"/>
        <v>2032</v>
      </c>
      <c r="Y133" s="23">
        <f t="shared" si="4"/>
        <v>4.6361919999999994</v>
      </c>
    </row>
    <row r="134" spans="24:25" x14ac:dyDescent="0.25">
      <c r="X134" s="21">
        <f t="shared" si="5"/>
        <v>2048</v>
      </c>
      <c r="Y134" s="23">
        <f t="shared" ref="Y134:Y197" si="6">IF($K$24&gt;0,IF(X134&lt;$K$21,$K$20*X134,IF(X134&lt;$K$24,($K$22*X134)+$K$23,($K$25*X134)+$K$26)),IF(X134&lt;$K$21,$K$20*X134,($K$22*X134)+$K$23))</f>
        <v>4.6682880000000004</v>
      </c>
    </row>
    <row r="135" spans="24:25" x14ac:dyDescent="0.25">
      <c r="X135" s="21">
        <f t="shared" ref="X135:X198" si="7">X134+$AC$5</f>
        <v>2064</v>
      </c>
      <c r="Y135" s="23">
        <f t="shared" si="6"/>
        <v>4.7003839999999997</v>
      </c>
    </row>
    <row r="136" spans="24:25" x14ac:dyDescent="0.25">
      <c r="X136" s="21">
        <f t="shared" si="7"/>
        <v>2080</v>
      </c>
      <c r="Y136" s="23">
        <f t="shared" si="6"/>
        <v>4.7324800000000007</v>
      </c>
    </row>
    <row r="137" spans="24:25" x14ac:dyDescent="0.25">
      <c r="X137" s="21">
        <f t="shared" si="7"/>
        <v>2096</v>
      </c>
      <c r="Y137" s="23">
        <f t="shared" si="6"/>
        <v>4.7645759999999999</v>
      </c>
    </row>
    <row r="138" spans="24:25" x14ac:dyDescent="0.25">
      <c r="X138" s="21">
        <f t="shared" si="7"/>
        <v>2112</v>
      </c>
      <c r="Y138" s="23">
        <f t="shared" si="6"/>
        <v>4.7966719999999992</v>
      </c>
    </row>
    <row r="139" spans="24:25" x14ac:dyDescent="0.25">
      <c r="X139" s="21">
        <f t="shared" si="7"/>
        <v>2128</v>
      </c>
      <c r="Y139" s="23">
        <f t="shared" si="6"/>
        <v>4.8287680000000002</v>
      </c>
    </row>
    <row r="140" spans="24:25" x14ac:dyDescent="0.25">
      <c r="X140" s="21">
        <f t="shared" si="7"/>
        <v>2144</v>
      </c>
      <c r="Y140" s="23">
        <f t="shared" si="6"/>
        <v>4.8608639999999994</v>
      </c>
    </row>
    <row r="141" spans="24:25" x14ac:dyDescent="0.25">
      <c r="X141" s="21">
        <f t="shared" si="7"/>
        <v>2160</v>
      </c>
      <c r="Y141" s="23">
        <f t="shared" si="6"/>
        <v>4.8929600000000004</v>
      </c>
    </row>
    <row r="142" spans="24:25" x14ac:dyDescent="0.25">
      <c r="X142" s="21">
        <f t="shared" si="7"/>
        <v>2176</v>
      </c>
      <c r="Y142" s="23">
        <f t="shared" si="6"/>
        <v>4.9250559999999997</v>
      </c>
    </row>
    <row r="143" spans="24:25" x14ac:dyDescent="0.25">
      <c r="X143" s="21">
        <f t="shared" si="7"/>
        <v>2192</v>
      </c>
      <c r="Y143" s="23">
        <f t="shared" si="6"/>
        <v>4.9571520000000007</v>
      </c>
    </row>
    <row r="144" spans="24:25" x14ac:dyDescent="0.25">
      <c r="X144" s="21">
        <f t="shared" si="7"/>
        <v>2208</v>
      </c>
      <c r="Y144" s="23">
        <f t="shared" si="6"/>
        <v>4.9892479999999999</v>
      </c>
    </row>
    <row r="145" spans="24:25" x14ac:dyDescent="0.25">
      <c r="X145" s="21">
        <f t="shared" si="7"/>
        <v>2224</v>
      </c>
      <c r="Y145" s="23">
        <f t="shared" si="6"/>
        <v>5.0213439999999991</v>
      </c>
    </row>
    <row r="146" spans="24:25" x14ac:dyDescent="0.25">
      <c r="X146" s="21">
        <f t="shared" si="7"/>
        <v>2240</v>
      </c>
      <c r="Y146" s="23">
        <f t="shared" si="6"/>
        <v>5.0534400000000002</v>
      </c>
    </row>
    <row r="147" spans="24:25" x14ac:dyDescent="0.25">
      <c r="X147" s="21">
        <f t="shared" si="7"/>
        <v>2256</v>
      </c>
      <c r="Y147" s="23">
        <f t="shared" si="6"/>
        <v>5.0855359999999994</v>
      </c>
    </row>
    <row r="148" spans="24:25" x14ac:dyDescent="0.25">
      <c r="X148" s="21">
        <f t="shared" si="7"/>
        <v>2272</v>
      </c>
      <c r="Y148" s="23">
        <f t="shared" si="6"/>
        <v>5.1176320000000004</v>
      </c>
    </row>
    <row r="149" spans="24:25" x14ac:dyDescent="0.25">
      <c r="X149" s="21">
        <f t="shared" si="7"/>
        <v>2288</v>
      </c>
      <c r="Y149" s="23">
        <f t="shared" si="6"/>
        <v>5.1497279999999996</v>
      </c>
    </row>
    <row r="150" spans="24:25" x14ac:dyDescent="0.25">
      <c r="X150" s="21">
        <f t="shared" si="7"/>
        <v>2304</v>
      </c>
      <c r="Y150" s="23">
        <f t="shared" si="6"/>
        <v>5.1818240000000007</v>
      </c>
    </row>
    <row r="151" spans="24:25" x14ac:dyDescent="0.25">
      <c r="X151" s="21">
        <f t="shared" si="7"/>
        <v>2320</v>
      </c>
      <c r="Y151" s="23">
        <f t="shared" si="6"/>
        <v>5.2139199999999999</v>
      </c>
    </row>
    <row r="152" spans="24:25" x14ac:dyDescent="0.25">
      <c r="X152" s="21">
        <f t="shared" si="7"/>
        <v>2336</v>
      </c>
      <c r="Y152" s="23">
        <f t="shared" si="6"/>
        <v>5.2460159999999991</v>
      </c>
    </row>
    <row r="153" spans="24:25" x14ac:dyDescent="0.25">
      <c r="X153" s="21">
        <f t="shared" si="7"/>
        <v>2352</v>
      </c>
      <c r="Y153" s="23">
        <f t="shared" si="6"/>
        <v>5.2781120000000001</v>
      </c>
    </row>
    <row r="154" spans="24:25" x14ac:dyDescent="0.25">
      <c r="X154" s="21">
        <f t="shared" si="7"/>
        <v>2368</v>
      </c>
      <c r="Y154" s="23">
        <f t="shared" si="6"/>
        <v>5.3102079999999994</v>
      </c>
    </row>
    <row r="155" spans="24:25" x14ac:dyDescent="0.25">
      <c r="X155" s="21">
        <f t="shared" si="7"/>
        <v>2384</v>
      </c>
      <c r="Y155" s="23">
        <f t="shared" si="6"/>
        <v>5.3423040000000004</v>
      </c>
    </row>
    <row r="156" spans="24:25" x14ac:dyDescent="0.25">
      <c r="X156" s="21">
        <f t="shared" si="7"/>
        <v>2400</v>
      </c>
      <c r="Y156" s="23">
        <f t="shared" si="6"/>
        <v>5.3743999999999996</v>
      </c>
    </row>
    <row r="157" spans="24:25" x14ac:dyDescent="0.25">
      <c r="X157" s="21">
        <f t="shared" si="7"/>
        <v>2416</v>
      </c>
      <c r="Y157" s="23">
        <f t="shared" si="6"/>
        <v>5.4064960000000006</v>
      </c>
    </row>
    <row r="158" spans="24:25" x14ac:dyDescent="0.25">
      <c r="X158" s="21">
        <f t="shared" si="7"/>
        <v>2432</v>
      </c>
      <c r="Y158" s="23">
        <f t="shared" si="6"/>
        <v>5.4385919999999999</v>
      </c>
    </row>
    <row r="159" spans="24:25" x14ac:dyDescent="0.25">
      <c r="X159" s="21">
        <f t="shared" si="7"/>
        <v>2448</v>
      </c>
      <c r="Y159" s="23">
        <f t="shared" si="6"/>
        <v>5.4706879999999991</v>
      </c>
    </row>
    <row r="160" spans="24:25" x14ac:dyDescent="0.25">
      <c r="X160" s="21">
        <f t="shared" si="7"/>
        <v>2464</v>
      </c>
      <c r="Y160" s="23">
        <f t="shared" si="6"/>
        <v>5.5027840000000001</v>
      </c>
    </row>
    <row r="161" spans="24:25" x14ac:dyDescent="0.25">
      <c r="X161" s="21">
        <f t="shared" si="7"/>
        <v>2480</v>
      </c>
      <c r="Y161" s="23">
        <f t="shared" si="6"/>
        <v>5.5348799999999994</v>
      </c>
    </row>
    <row r="162" spans="24:25" x14ac:dyDescent="0.25">
      <c r="X162" s="21">
        <f t="shared" si="7"/>
        <v>2496</v>
      </c>
      <c r="Y162" s="23">
        <f t="shared" si="6"/>
        <v>5.5669760000000004</v>
      </c>
    </row>
    <row r="163" spans="24:25" x14ac:dyDescent="0.25">
      <c r="X163" s="21">
        <f t="shared" si="7"/>
        <v>2512</v>
      </c>
      <c r="Y163" s="23">
        <f t="shared" si="6"/>
        <v>5.5990719999999996</v>
      </c>
    </row>
    <row r="164" spans="24:25" x14ac:dyDescent="0.25">
      <c r="X164" s="21">
        <f t="shared" si="7"/>
        <v>2528</v>
      </c>
      <c r="Y164" s="23">
        <f t="shared" si="6"/>
        <v>5.6311680000000006</v>
      </c>
    </row>
    <row r="165" spans="24:25" x14ac:dyDescent="0.25">
      <c r="X165" s="21">
        <f t="shared" si="7"/>
        <v>2544</v>
      </c>
      <c r="Y165" s="23">
        <f t="shared" si="6"/>
        <v>5.6632639999999999</v>
      </c>
    </row>
    <row r="166" spans="24:25" x14ac:dyDescent="0.25">
      <c r="X166" s="21">
        <f t="shared" si="7"/>
        <v>2560</v>
      </c>
      <c r="Y166" s="23">
        <f t="shared" si="6"/>
        <v>5.6953600000000009</v>
      </c>
    </row>
    <row r="167" spans="24:25" x14ac:dyDescent="0.25">
      <c r="X167" s="21">
        <f t="shared" si="7"/>
        <v>2576</v>
      </c>
      <c r="Y167" s="23">
        <f t="shared" si="6"/>
        <v>5.7274560000000001</v>
      </c>
    </row>
    <row r="168" spans="24:25" x14ac:dyDescent="0.25">
      <c r="X168" s="21">
        <f t="shared" si="7"/>
        <v>2592</v>
      </c>
      <c r="Y168" s="23">
        <f t="shared" si="6"/>
        <v>5.7595519999999993</v>
      </c>
    </row>
    <row r="169" spans="24:25" x14ac:dyDescent="0.25">
      <c r="X169" s="21">
        <f t="shared" si="7"/>
        <v>2608</v>
      </c>
      <c r="Y169" s="23">
        <f t="shared" si="6"/>
        <v>5.7916480000000004</v>
      </c>
    </row>
    <row r="170" spans="24:25" x14ac:dyDescent="0.25">
      <c r="X170" s="21">
        <f t="shared" si="7"/>
        <v>2624</v>
      </c>
      <c r="Y170" s="23">
        <f t="shared" si="6"/>
        <v>5.8237439999999996</v>
      </c>
    </row>
    <row r="171" spans="24:25" x14ac:dyDescent="0.25">
      <c r="X171" s="21">
        <f t="shared" si="7"/>
        <v>2640</v>
      </c>
      <c r="Y171" s="23">
        <f t="shared" si="6"/>
        <v>5.8558400000000006</v>
      </c>
    </row>
    <row r="172" spans="24:25" x14ac:dyDescent="0.25">
      <c r="X172" s="21">
        <f t="shared" si="7"/>
        <v>2656</v>
      </c>
      <c r="Y172" s="23">
        <f t="shared" si="6"/>
        <v>5.8879359999999998</v>
      </c>
    </row>
    <row r="173" spans="24:25" x14ac:dyDescent="0.25">
      <c r="X173" s="21">
        <f t="shared" si="7"/>
        <v>2672</v>
      </c>
      <c r="Y173" s="23">
        <f t="shared" si="6"/>
        <v>5.9200320000000008</v>
      </c>
    </row>
    <row r="174" spans="24:25" x14ac:dyDescent="0.25">
      <c r="X174" s="21">
        <f t="shared" si="7"/>
        <v>2688</v>
      </c>
      <c r="Y174" s="23">
        <f t="shared" si="6"/>
        <v>5.9521280000000001</v>
      </c>
    </row>
    <row r="175" spans="24:25" x14ac:dyDescent="0.25">
      <c r="X175" s="21">
        <f t="shared" si="7"/>
        <v>2704</v>
      </c>
      <c r="Y175" s="23">
        <f t="shared" si="6"/>
        <v>5.9842239999999993</v>
      </c>
    </row>
    <row r="176" spans="24:25" x14ac:dyDescent="0.25">
      <c r="X176" s="21">
        <f t="shared" si="7"/>
        <v>2720</v>
      </c>
      <c r="Y176" s="23">
        <f t="shared" si="6"/>
        <v>6.0163200000000003</v>
      </c>
    </row>
    <row r="177" spans="24:25" x14ac:dyDescent="0.25">
      <c r="X177" s="21">
        <f t="shared" si="7"/>
        <v>2736</v>
      </c>
      <c r="Y177" s="23">
        <f t="shared" si="6"/>
        <v>6.0484159999999996</v>
      </c>
    </row>
    <row r="178" spans="24:25" x14ac:dyDescent="0.25">
      <c r="X178" s="21">
        <f t="shared" si="7"/>
        <v>2752</v>
      </c>
      <c r="Y178" s="23">
        <f t="shared" si="6"/>
        <v>6.0805120000000006</v>
      </c>
    </row>
    <row r="179" spans="24:25" x14ac:dyDescent="0.25">
      <c r="X179" s="21">
        <f t="shared" si="7"/>
        <v>2768</v>
      </c>
      <c r="Y179" s="23">
        <f t="shared" si="6"/>
        <v>6.1126079999999998</v>
      </c>
    </row>
    <row r="180" spans="24:25" x14ac:dyDescent="0.25">
      <c r="X180" s="21">
        <f t="shared" si="7"/>
        <v>2784</v>
      </c>
      <c r="Y180" s="23">
        <f t="shared" si="6"/>
        <v>6.1447040000000008</v>
      </c>
    </row>
    <row r="181" spans="24:25" x14ac:dyDescent="0.25">
      <c r="X181" s="21">
        <f t="shared" si="7"/>
        <v>2800</v>
      </c>
      <c r="Y181" s="23">
        <f t="shared" si="6"/>
        <v>6.1768000000000001</v>
      </c>
    </row>
    <row r="182" spans="24:25" x14ac:dyDescent="0.25">
      <c r="X182" s="21">
        <f t="shared" si="7"/>
        <v>2816</v>
      </c>
      <c r="Y182" s="23">
        <f t="shared" si="6"/>
        <v>6.2088959999999993</v>
      </c>
    </row>
    <row r="183" spans="24:25" x14ac:dyDescent="0.25">
      <c r="X183" s="21">
        <f t="shared" si="7"/>
        <v>2832</v>
      </c>
      <c r="Y183" s="23">
        <f t="shared" si="6"/>
        <v>6.2409920000000003</v>
      </c>
    </row>
    <row r="184" spans="24:25" x14ac:dyDescent="0.25">
      <c r="X184" s="21">
        <f t="shared" si="7"/>
        <v>2848</v>
      </c>
      <c r="Y184" s="23">
        <f t="shared" si="6"/>
        <v>6.2730879999999996</v>
      </c>
    </row>
    <row r="185" spans="24:25" x14ac:dyDescent="0.25">
      <c r="X185" s="21">
        <f t="shared" si="7"/>
        <v>2864</v>
      </c>
      <c r="Y185" s="23">
        <f t="shared" si="6"/>
        <v>6.3051840000000006</v>
      </c>
    </row>
    <row r="186" spans="24:25" x14ac:dyDescent="0.25">
      <c r="X186" s="21">
        <f t="shared" si="7"/>
        <v>2880</v>
      </c>
      <c r="Y186" s="23">
        <f t="shared" si="6"/>
        <v>6.3372799999999998</v>
      </c>
    </row>
    <row r="187" spans="24:25" x14ac:dyDescent="0.25">
      <c r="X187" s="21">
        <f t="shared" si="7"/>
        <v>2896</v>
      </c>
      <c r="Y187" s="23">
        <f t="shared" si="6"/>
        <v>6.3693760000000008</v>
      </c>
    </row>
    <row r="188" spans="24:25" x14ac:dyDescent="0.25">
      <c r="X188" s="21">
        <f t="shared" si="7"/>
        <v>2912</v>
      </c>
      <c r="Y188" s="23">
        <f t="shared" si="6"/>
        <v>6.4014720000000001</v>
      </c>
    </row>
    <row r="189" spans="24:25" x14ac:dyDescent="0.25">
      <c r="X189" s="21">
        <f t="shared" si="7"/>
        <v>2928</v>
      </c>
      <c r="Y189" s="23">
        <f t="shared" si="6"/>
        <v>6.4335679999999993</v>
      </c>
    </row>
    <row r="190" spans="24:25" x14ac:dyDescent="0.25">
      <c r="X190" s="21">
        <f t="shared" si="7"/>
        <v>2944</v>
      </c>
      <c r="Y190" s="23">
        <f t="shared" si="6"/>
        <v>6.4656640000000003</v>
      </c>
    </row>
    <row r="191" spans="24:25" x14ac:dyDescent="0.25">
      <c r="X191" s="21">
        <f t="shared" si="7"/>
        <v>2960</v>
      </c>
      <c r="Y191" s="23">
        <f t="shared" si="6"/>
        <v>6.4977599999999995</v>
      </c>
    </row>
    <row r="192" spans="24:25" x14ac:dyDescent="0.25">
      <c r="X192" s="21">
        <f t="shared" si="7"/>
        <v>2976</v>
      </c>
      <c r="Y192" s="23">
        <f t="shared" si="6"/>
        <v>6.5298560000000005</v>
      </c>
    </row>
    <row r="193" spans="24:25" x14ac:dyDescent="0.25">
      <c r="X193" s="21">
        <f t="shared" si="7"/>
        <v>2992</v>
      </c>
      <c r="Y193" s="23">
        <f t="shared" si="6"/>
        <v>6.5619519999999998</v>
      </c>
    </row>
    <row r="194" spans="24:25" x14ac:dyDescent="0.25">
      <c r="X194" s="21">
        <f t="shared" si="7"/>
        <v>3008</v>
      </c>
      <c r="Y194" s="23">
        <f t="shared" si="6"/>
        <v>6.5940480000000008</v>
      </c>
    </row>
    <row r="195" spans="24:25" x14ac:dyDescent="0.25">
      <c r="X195" s="21">
        <f t="shared" si="7"/>
        <v>3024</v>
      </c>
      <c r="Y195" s="23">
        <f t="shared" si="6"/>
        <v>6.626144</v>
      </c>
    </row>
    <row r="196" spans="24:25" x14ac:dyDescent="0.25">
      <c r="X196" s="21">
        <f t="shared" si="7"/>
        <v>3040</v>
      </c>
      <c r="Y196" s="23">
        <f t="shared" si="6"/>
        <v>6.6582399999999993</v>
      </c>
    </row>
    <row r="197" spans="24:25" x14ac:dyDescent="0.25">
      <c r="X197" s="21">
        <f t="shared" si="7"/>
        <v>3056</v>
      </c>
      <c r="Y197" s="23">
        <f t="shared" si="6"/>
        <v>6.6903360000000003</v>
      </c>
    </row>
    <row r="198" spans="24:25" x14ac:dyDescent="0.25">
      <c r="X198" s="21">
        <f t="shared" si="7"/>
        <v>3072</v>
      </c>
      <c r="Y198" s="23">
        <f t="shared" ref="Y198:Y261" si="8">IF($K$24&gt;0,IF(X198&lt;$K$21,$K$20*X198,IF(X198&lt;$K$24,($K$22*X198)+$K$23,($K$25*X198)+$K$26)),IF(X198&lt;$K$21,$K$20*X198,($K$22*X198)+$K$23))</f>
        <v>6.7224319999999995</v>
      </c>
    </row>
    <row r="199" spans="24:25" x14ac:dyDescent="0.25">
      <c r="X199" s="21">
        <f t="shared" ref="X199:X262" si="9">X198+$AC$5</f>
        <v>3088</v>
      </c>
      <c r="Y199" s="23">
        <f t="shared" si="8"/>
        <v>6.7545280000000005</v>
      </c>
    </row>
    <row r="200" spans="24:25" x14ac:dyDescent="0.25">
      <c r="X200" s="21">
        <f t="shared" si="9"/>
        <v>3104</v>
      </c>
      <c r="Y200" s="23">
        <f t="shared" si="8"/>
        <v>6.7866239999999998</v>
      </c>
    </row>
    <row r="201" spans="24:25" x14ac:dyDescent="0.25">
      <c r="X201" s="21">
        <f t="shared" si="9"/>
        <v>3120</v>
      </c>
      <c r="Y201" s="23">
        <f t="shared" si="8"/>
        <v>6.8187200000000008</v>
      </c>
    </row>
    <row r="202" spans="24:25" x14ac:dyDescent="0.25">
      <c r="X202" s="21">
        <f t="shared" si="9"/>
        <v>3136</v>
      </c>
      <c r="Y202" s="23">
        <f t="shared" si="8"/>
        <v>6.850816</v>
      </c>
    </row>
    <row r="203" spans="24:25" x14ac:dyDescent="0.25">
      <c r="X203" s="21">
        <f t="shared" si="9"/>
        <v>3152</v>
      </c>
      <c r="Y203" s="23">
        <f t="shared" si="8"/>
        <v>6.8829119999999993</v>
      </c>
    </row>
    <row r="204" spans="24:25" x14ac:dyDescent="0.25">
      <c r="X204" s="21">
        <f t="shared" si="9"/>
        <v>3168</v>
      </c>
      <c r="Y204" s="23">
        <f t="shared" si="8"/>
        <v>6.9150080000000003</v>
      </c>
    </row>
    <row r="205" spans="24:25" x14ac:dyDescent="0.25">
      <c r="X205" s="21">
        <f t="shared" si="9"/>
        <v>3184</v>
      </c>
      <c r="Y205" s="23">
        <f t="shared" si="8"/>
        <v>6.9471039999999995</v>
      </c>
    </row>
    <row r="206" spans="24:25" x14ac:dyDescent="0.25">
      <c r="X206" s="21">
        <f t="shared" si="9"/>
        <v>3200</v>
      </c>
      <c r="Y206" s="23">
        <f t="shared" si="8"/>
        <v>6.9792000000000005</v>
      </c>
    </row>
    <row r="207" spans="24:25" x14ac:dyDescent="0.25">
      <c r="X207" s="21">
        <f t="shared" si="9"/>
        <v>3216</v>
      </c>
      <c r="Y207" s="23">
        <f t="shared" si="8"/>
        <v>7.0112959999999998</v>
      </c>
    </row>
    <row r="208" spans="24:25" x14ac:dyDescent="0.25">
      <c r="X208" s="21">
        <f t="shared" si="9"/>
        <v>3232</v>
      </c>
      <c r="Y208" s="23">
        <f t="shared" si="8"/>
        <v>7.0433920000000008</v>
      </c>
    </row>
    <row r="209" spans="24:25" x14ac:dyDescent="0.25">
      <c r="X209" s="21">
        <f t="shared" si="9"/>
        <v>3248</v>
      </c>
      <c r="Y209" s="23">
        <f t="shared" si="8"/>
        <v>7.075488</v>
      </c>
    </row>
    <row r="210" spans="24:25" x14ac:dyDescent="0.25">
      <c r="X210" s="21">
        <f t="shared" si="9"/>
        <v>3264</v>
      </c>
      <c r="Y210" s="23">
        <f t="shared" si="8"/>
        <v>7.1075839999999992</v>
      </c>
    </row>
    <row r="211" spans="24:25" x14ac:dyDescent="0.25">
      <c r="X211" s="21">
        <f t="shared" si="9"/>
        <v>3280</v>
      </c>
      <c r="Y211" s="23">
        <f t="shared" si="8"/>
        <v>7.1396800000000002</v>
      </c>
    </row>
    <row r="212" spans="24:25" x14ac:dyDescent="0.25">
      <c r="X212" s="21">
        <f t="shared" si="9"/>
        <v>3296</v>
      </c>
      <c r="Y212" s="23">
        <f t="shared" si="8"/>
        <v>7.1717759999999995</v>
      </c>
    </row>
    <row r="213" spans="24:25" x14ac:dyDescent="0.25">
      <c r="X213" s="21">
        <f t="shared" si="9"/>
        <v>3312</v>
      </c>
      <c r="Y213" s="23">
        <f t="shared" si="8"/>
        <v>7.2038720000000005</v>
      </c>
    </row>
    <row r="214" spans="24:25" x14ac:dyDescent="0.25">
      <c r="X214" s="21">
        <f t="shared" si="9"/>
        <v>3328</v>
      </c>
      <c r="Y214" s="23">
        <f t="shared" si="8"/>
        <v>7.2359679999999997</v>
      </c>
    </row>
    <row r="215" spans="24:25" x14ac:dyDescent="0.25">
      <c r="X215" s="21">
        <f t="shared" si="9"/>
        <v>3344</v>
      </c>
      <c r="Y215" s="23">
        <f t="shared" si="8"/>
        <v>7.2680640000000007</v>
      </c>
    </row>
    <row r="216" spans="24:25" x14ac:dyDescent="0.25">
      <c r="X216" s="21">
        <f t="shared" si="9"/>
        <v>3360</v>
      </c>
      <c r="Y216" s="23">
        <f t="shared" si="8"/>
        <v>7.30016</v>
      </c>
    </row>
    <row r="217" spans="24:25" x14ac:dyDescent="0.25">
      <c r="X217" s="21">
        <f t="shared" si="9"/>
        <v>3376</v>
      </c>
      <c r="Y217" s="23">
        <f t="shared" si="8"/>
        <v>7.3322559999999992</v>
      </c>
    </row>
    <row r="218" spans="24:25" x14ac:dyDescent="0.25">
      <c r="X218" s="21">
        <f t="shared" si="9"/>
        <v>3392</v>
      </c>
      <c r="Y218" s="23">
        <f t="shared" si="8"/>
        <v>7.3643520000000002</v>
      </c>
    </row>
    <row r="219" spans="24:25" x14ac:dyDescent="0.25">
      <c r="X219" s="21">
        <f t="shared" si="9"/>
        <v>3408</v>
      </c>
      <c r="Y219" s="23">
        <f t="shared" si="8"/>
        <v>7.3964479999999995</v>
      </c>
    </row>
    <row r="220" spans="24:25" x14ac:dyDescent="0.25">
      <c r="X220" s="21">
        <f t="shared" si="9"/>
        <v>3424</v>
      </c>
      <c r="Y220" s="23">
        <f t="shared" si="8"/>
        <v>7.4285440000000005</v>
      </c>
    </row>
    <row r="221" spans="24:25" x14ac:dyDescent="0.25">
      <c r="X221" s="21">
        <f t="shared" si="9"/>
        <v>3440</v>
      </c>
      <c r="Y221" s="23">
        <f t="shared" si="8"/>
        <v>7.4606399999999997</v>
      </c>
    </row>
    <row r="222" spans="24:25" x14ac:dyDescent="0.25">
      <c r="X222" s="21">
        <f t="shared" si="9"/>
        <v>3456</v>
      </c>
      <c r="Y222" s="23">
        <f t="shared" si="8"/>
        <v>7.4927360000000007</v>
      </c>
    </row>
    <row r="223" spans="24:25" x14ac:dyDescent="0.25">
      <c r="X223" s="21">
        <f t="shared" si="9"/>
        <v>3472</v>
      </c>
      <c r="Y223" s="23">
        <f t="shared" si="8"/>
        <v>7.524832</v>
      </c>
    </row>
    <row r="224" spans="24:25" x14ac:dyDescent="0.25">
      <c r="X224" s="21">
        <f t="shared" si="9"/>
        <v>3488</v>
      </c>
      <c r="Y224" s="23">
        <f t="shared" si="8"/>
        <v>7.5569279999999992</v>
      </c>
    </row>
    <row r="225" spans="24:25" x14ac:dyDescent="0.25">
      <c r="X225" s="21">
        <f t="shared" si="9"/>
        <v>3504</v>
      </c>
      <c r="Y225" s="23">
        <f t="shared" si="8"/>
        <v>7.5890240000000002</v>
      </c>
    </row>
    <row r="226" spans="24:25" x14ac:dyDescent="0.25">
      <c r="X226" s="21">
        <f t="shared" si="9"/>
        <v>3520</v>
      </c>
      <c r="Y226" s="23">
        <f t="shared" si="8"/>
        <v>7.6211199999999995</v>
      </c>
    </row>
    <row r="227" spans="24:25" x14ac:dyDescent="0.25">
      <c r="X227" s="21">
        <f t="shared" si="9"/>
        <v>3536</v>
      </c>
      <c r="Y227" s="23">
        <f t="shared" si="8"/>
        <v>7.6531359999999999</v>
      </c>
    </row>
    <row r="228" spans="24:25" x14ac:dyDescent="0.25">
      <c r="X228" s="21">
        <f t="shared" si="9"/>
        <v>3552</v>
      </c>
      <c r="Y228" s="23">
        <f t="shared" si="8"/>
        <v>7.680752</v>
      </c>
    </row>
    <row r="229" spans="24:25" x14ac:dyDescent="0.25">
      <c r="X229" s="21">
        <f t="shared" si="9"/>
        <v>3568</v>
      </c>
      <c r="Y229" s="23">
        <f t="shared" si="8"/>
        <v>7.7083680000000001</v>
      </c>
    </row>
    <row r="230" spans="24:25" x14ac:dyDescent="0.25">
      <c r="X230" s="21">
        <f t="shared" si="9"/>
        <v>3584</v>
      </c>
      <c r="Y230" s="23">
        <f t="shared" si="8"/>
        <v>7.7359840000000002</v>
      </c>
    </row>
    <row r="231" spans="24:25" x14ac:dyDescent="0.25">
      <c r="X231" s="21">
        <f t="shared" si="9"/>
        <v>3600</v>
      </c>
      <c r="Y231" s="23">
        <f t="shared" si="8"/>
        <v>7.7636000000000003</v>
      </c>
    </row>
    <row r="232" spans="24:25" x14ac:dyDescent="0.25">
      <c r="X232" s="21">
        <f t="shared" si="9"/>
        <v>3616</v>
      </c>
      <c r="Y232" s="23">
        <f t="shared" si="8"/>
        <v>7.7912160000000004</v>
      </c>
    </row>
    <row r="233" spans="24:25" x14ac:dyDescent="0.25">
      <c r="X233" s="21">
        <f t="shared" si="9"/>
        <v>3632</v>
      </c>
      <c r="Y233" s="23">
        <f t="shared" si="8"/>
        <v>7.8188320000000004</v>
      </c>
    </row>
    <row r="234" spans="24:25" x14ac:dyDescent="0.25">
      <c r="X234" s="21">
        <f t="shared" si="9"/>
        <v>3648</v>
      </c>
      <c r="Y234" s="23">
        <f t="shared" si="8"/>
        <v>7.8464480000000005</v>
      </c>
    </row>
    <row r="235" spans="24:25" x14ac:dyDescent="0.25">
      <c r="X235" s="21">
        <f t="shared" si="9"/>
        <v>3664</v>
      </c>
      <c r="Y235" s="23">
        <f t="shared" si="8"/>
        <v>7.8740640000000006</v>
      </c>
    </row>
    <row r="236" spans="24:25" x14ac:dyDescent="0.25">
      <c r="X236" s="21">
        <f t="shared" si="9"/>
        <v>3680</v>
      </c>
      <c r="Y236" s="23">
        <f t="shared" si="8"/>
        <v>7.9016799999999998</v>
      </c>
    </row>
    <row r="237" spans="24:25" x14ac:dyDescent="0.25">
      <c r="X237" s="21">
        <f t="shared" si="9"/>
        <v>3696</v>
      </c>
      <c r="Y237" s="23">
        <f t="shared" si="8"/>
        <v>7.9292959999999999</v>
      </c>
    </row>
    <row r="238" spans="24:25" x14ac:dyDescent="0.25">
      <c r="X238" s="21">
        <f t="shared" si="9"/>
        <v>3712</v>
      </c>
      <c r="Y238" s="23">
        <f t="shared" si="8"/>
        <v>7.956912</v>
      </c>
    </row>
    <row r="239" spans="24:25" x14ac:dyDescent="0.25">
      <c r="X239" s="21">
        <f t="shared" si="9"/>
        <v>3728</v>
      </c>
      <c r="Y239" s="23">
        <f t="shared" si="8"/>
        <v>7.9845280000000001</v>
      </c>
    </row>
    <row r="240" spans="24:25" x14ac:dyDescent="0.25">
      <c r="X240" s="21">
        <f t="shared" si="9"/>
        <v>3744</v>
      </c>
      <c r="Y240" s="23">
        <f t="shared" si="8"/>
        <v>8.012144000000001</v>
      </c>
    </row>
    <row r="241" spans="24:25" x14ac:dyDescent="0.25">
      <c r="X241" s="21">
        <f t="shared" si="9"/>
        <v>3760</v>
      </c>
      <c r="Y241" s="23">
        <f t="shared" si="8"/>
        <v>8.0397600000000011</v>
      </c>
    </row>
    <row r="242" spans="24:25" x14ac:dyDescent="0.25">
      <c r="X242" s="21">
        <f t="shared" si="9"/>
        <v>3776</v>
      </c>
      <c r="Y242" s="23">
        <f t="shared" si="8"/>
        <v>8.0673760000000012</v>
      </c>
    </row>
    <row r="243" spans="24:25" x14ac:dyDescent="0.25">
      <c r="X243" s="21">
        <f t="shared" si="9"/>
        <v>3792</v>
      </c>
      <c r="Y243" s="23">
        <f t="shared" si="8"/>
        <v>8.0949920000000013</v>
      </c>
    </row>
    <row r="244" spans="24:25" x14ac:dyDescent="0.25">
      <c r="X244" s="21">
        <f t="shared" si="9"/>
        <v>3808</v>
      </c>
      <c r="Y244" s="23">
        <f t="shared" si="8"/>
        <v>8.1226080000000014</v>
      </c>
    </row>
    <row r="245" spans="24:25" x14ac:dyDescent="0.25">
      <c r="X245" s="21">
        <f t="shared" si="9"/>
        <v>3824</v>
      </c>
      <c r="Y245" s="23">
        <f t="shared" si="8"/>
        <v>8.1502240000000015</v>
      </c>
    </row>
    <row r="246" spans="24:25" x14ac:dyDescent="0.25">
      <c r="X246" s="21">
        <f t="shared" si="9"/>
        <v>3840</v>
      </c>
      <c r="Y246" s="23">
        <f t="shared" si="8"/>
        <v>8.1778400000000016</v>
      </c>
    </row>
    <row r="247" spans="24:25" x14ac:dyDescent="0.25">
      <c r="X247" s="21">
        <f t="shared" si="9"/>
        <v>3856</v>
      </c>
      <c r="Y247" s="23">
        <f t="shared" si="8"/>
        <v>8.2054559999999999</v>
      </c>
    </row>
    <row r="248" spans="24:25" x14ac:dyDescent="0.25">
      <c r="X248" s="21">
        <f t="shared" si="9"/>
        <v>3872</v>
      </c>
      <c r="Y248" s="23">
        <f t="shared" si="8"/>
        <v>8.2330719999999999</v>
      </c>
    </row>
    <row r="249" spans="24:25" x14ac:dyDescent="0.25">
      <c r="X249" s="21">
        <f t="shared" si="9"/>
        <v>3888</v>
      </c>
      <c r="Y249" s="23">
        <f t="shared" si="8"/>
        <v>8.260688</v>
      </c>
    </row>
    <row r="250" spans="24:25" x14ac:dyDescent="0.25">
      <c r="X250" s="21">
        <f t="shared" si="9"/>
        <v>3904</v>
      </c>
      <c r="Y250" s="23">
        <f t="shared" si="8"/>
        <v>8.2883040000000001</v>
      </c>
    </row>
    <row r="251" spans="24:25" x14ac:dyDescent="0.25">
      <c r="X251" s="21">
        <f t="shared" si="9"/>
        <v>3920</v>
      </c>
      <c r="Y251" s="23">
        <f t="shared" si="8"/>
        <v>8.3159200000000002</v>
      </c>
    </row>
    <row r="252" spans="24:25" x14ac:dyDescent="0.25">
      <c r="X252" s="21">
        <f t="shared" si="9"/>
        <v>3936</v>
      </c>
      <c r="Y252" s="23">
        <f t="shared" si="8"/>
        <v>8.3435360000000003</v>
      </c>
    </row>
    <row r="253" spans="24:25" x14ac:dyDescent="0.25">
      <c r="X253" s="21">
        <f t="shared" si="9"/>
        <v>3952</v>
      </c>
      <c r="Y253" s="23">
        <f t="shared" si="8"/>
        <v>8.3711520000000004</v>
      </c>
    </row>
    <row r="254" spans="24:25" x14ac:dyDescent="0.25">
      <c r="X254" s="21">
        <f t="shared" si="9"/>
        <v>3968</v>
      </c>
      <c r="Y254" s="23">
        <f t="shared" si="8"/>
        <v>8.3987680000000005</v>
      </c>
    </row>
    <row r="255" spans="24:25" x14ac:dyDescent="0.25">
      <c r="X255" s="21">
        <f t="shared" si="9"/>
        <v>3984</v>
      </c>
      <c r="Y255" s="23">
        <f t="shared" si="8"/>
        <v>8.4263840000000005</v>
      </c>
    </row>
    <row r="256" spans="24:25" x14ac:dyDescent="0.25">
      <c r="X256" s="21">
        <f t="shared" si="9"/>
        <v>4000</v>
      </c>
      <c r="Y256" s="23">
        <f t="shared" si="8"/>
        <v>8.4540000000000006</v>
      </c>
    </row>
    <row r="257" spans="24:25" x14ac:dyDescent="0.25">
      <c r="X257" s="21">
        <f t="shared" si="9"/>
        <v>4016</v>
      </c>
      <c r="Y257" s="23">
        <f t="shared" si="8"/>
        <v>8.4816160000000007</v>
      </c>
    </row>
    <row r="258" spans="24:25" x14ac:dyDescent="0.25">
      <c r="X258" s="21">
        <f t="shared" si="9"/>
        <v>4032</v>
      </c>
      <c r="Y258" s="23">
        <f t="shared" si="8"/>
        <v>8.5092320000000008</v>
      </c>
    </row>
    <row r="259" spans="24:25" x14ac:dyDescent="0.25">
      <c r="X259" s="21">
        <f t="shared" si="9"/>
        <v>4048</v>
      </c>
      <c r="Y259" s="23">
        <f t="shared" si="8"/>
        <v>8.5368480000000009</v>
      </c>
    </row>
    <row r="260" spans="24:25" x14ac:dyDescent="0.25">
      <c r="X260" s="21">
        <f t="shared" si="9"/>
        <v>4064</v>
      </c>
      <c r="Y260" s="23">
        <f t="shared" si="8"/>
        <v>8.564464000000001</v>
      </c>
    </row>
    <row r="261" spans="24:25" x14ac:dyDescent="0.25">
      <c r="X261" s="21">
        <f t="shared" si="9"/>
        <v>4080</v>
      </c>
      <c r="Y261" s="23">
        <f t="shared" si="8"/>
        <v>8.592080000000001</v>
      </c>
    </row>
    <row r="262" spans="24:25" x14ac:dyDescent="0.25">
      <c r="X262" s="21">
        <f t="shared" si="9"/>
        <v>4096</v>
      </c>
      <c r="Y262" s="23">
        <f t="shared" ref="Y262:Y325" si="10">IF($K$24&gt;0,IF(X262&lt;$K$21,$K$20*X262,IF(X262&lt;$K$24,($K$22*X262)+$K$23,($K$25*X262)+$K$26)),IF(X262&lt;$K$21,$K$20*X262,($K$22*X262)+$K$23))</f>
        <v>8.6196960000000011</v>
      </c>
    </row>
    <row r="263" spans="24:25" x14ac:dyDescent="0.25">
      <c r="X263" s="21">
        <f t="shared" ref="X263:X326" si="11">X262+$AC$5</f>
        <v>4112</v>
      </c>
      <c r="Y263" s="23">
        <f t="shared" si="10"/>
        <v>8.6473120000000012</v>
      </c>
    </row>
    <row r="264" spans="24:25" x14ac:dyDescent="0.25">
      <c r="X264" s="21">
        <f t="shared" si="11"/>
        <v>4128</v>
      </c>
      <c r="Y264" s="23">
        <f t="shared" si="10"/>
        <v>8.6749280000000013</v>
      </c>
    </row>
    <row r="265" spans="24:25" x14ac:dyDescent="0.25">
      <c r="X265" s="21">
        <f t="shared" si="11"/>
        <v>4144</v>
      </c>
      <c r="Y265" s="23">
        <f t="shared" si="10"/>
        <v>8.7025440000000014</v>
      </c>
    </row>
    <row r="266" spans="24:25" x14ac:dyDescent="0.25">
      <c r="X266" s="21">
        <f t="shared" si="11"/>
        <v>4160</v>
      </c>
      <c r="Y266" s="23">
        <f t="shared" si="10"/>
        <v>8.7301600000000015</v>
      </c>
    </row>
    <row r="267" spans="24:25" x14ac:dyDescent="0.25">
      <c r="X267" s="21">
        <f t="shared" si="11"/>
        <v>4176</v>
      </c>
      <c r="Y267" s="23">
        <f t="shared" si="10"/>
        <v>8.7577760000000016</v>
      </c>
    </row>
    <row r="268" spans="24:25" x14ac:dyDescent="0.25">
      <c r="X268" s="21">
        <f t="shared" si="11"/>
        <v>4192</v>
      </c>
      <c r="Y268" s="23">
        <f t="shared" si="10"/>
        <v>8.7853919999999999</v>
      </c>
    </row>
    <row r="269" spans="24:25" x14ac:dyDescent="0.25">
      <c r="X269" s="21">
        <f t="shared" si="11"/>
        <v>4208</v>
      </c>
      <c r="Y269" s="23">
        <f t="shared" si="10"/>
        <v>8.813008</v>
      </c>
    </row>
    <row r="270" spans="24:25" x14ac:dyDescent="0.25">
      <c r="X270" s="21">
        <f t="shared" si="11"/>
        <v>4224</v>
      </c>
      <c r="Y270" s="23">
        <f t="shared" si="10"/>
        <v>8.840624</v>
      </c>
    </row>
    <row r="271" spans="24:25" x14ac:dyDescent="0.25">
      <c r="X271" s="21">
        <f t="shared" si="11"/>
        <v>4240</v>
      </c>
      <c r="Y271" s="23">
        <f t="shared" si="10"/>
        <v>8.8682400000000001</v>
      </c>
    </row>
    <row r="272" spans="24:25" x14ac:dyDescent="0.25">
      <c r="X272" s="21">
        <f t="shared" si="11"/>
        <v>4256</v>
      </c>
      <c r="Y272" s="23">
        <f t="shared" si="10"/>
        <v>8.8958560000000002</v>
      </c>
    </row>
    <row r="273" spans="24:25" x14ac:dyDescent="0.25">
      <c r="X273" s="21">
        <f t="shared" si="11"/>
        <v>4272</v>
      </c>
      <c r="Y273" s="23">
        <f t="shared" si="10"/>
        <v>8.9234720000000003</v>
      </c>
    </row>
    <row r="274" spans="24:25" x14ac:dyDescent="0.25">
      <c r="X274" s="21">
        <f t="shared" si="11"/>
        <v>4288</v>
      </c>
      <c r="Y274" s="23">
        <f t="shared" si="10"/>
        <v>8.9510880000000004</v>
      </c>
    </row>
    <row r="275" spans="24:25" x14ac:dyDescent="0.25">
      <c r="X275" s="21">
        <f t="shared" si="11"/>
        <v>4304</v>
      </c>
      <c r="Y275" s="23">
        <f t="shared" si="10"/>
        <v>8.9787040000000005</v>
      </c>
    </row>
    <row r="276" spans="24:25" x14ac:dyDescent="0.25">
      <c r="X276" s="21">
        <f t="shared" si="11"/>
        <v>4320</v>
      </c>
      <c r="Y276" s="23">
        <f t="shared" si="10"/>
        <v>9.0063200000000005</v>
      </c>
    </row>
    <row r="277" spans="24:25" x14ac:dyDescent="0.25">
      <c r="X277" s="21">
        <f t="shared" si="11"/>
        <v>4336</v>
      </c>
      <c r="Y277" s="23">
        <f t="shared" si="10"/>
        <v>9.0339360000000006</v>
      </c>
    </row>
    <row r="278" spans="24:25" x14ac:dyDescent="0.25">
      <c r="X278" s="21">
        <f t="shared" si="11"/>
        <v>4352</v>
      </c>
      <c r="Y278" s="23">
        <f t="shared" si="10"/>
        <v>9.0615520000000007</v>
      </c>
    </row>
    <row r="279" spans="24:25" x14ac:dyDescent="0.25">
      <c r="X279" s="21">
        <f t="shared" si="11"/>
        <v>4368</v>
      </c>
      <c r="Y279" s="23">
        <f t="shared" si="10"/>
        <v>9.0891680000000008</v>
      </c>
    </row>
    <row r="280" spans="24:25" x14ac:dyDescent="0.25">
      <c r="X280" s="21">
        <f t="shared" si="11"/>
        <v>4384</v>
      </c>
      <c r="Y280" s="23">
        <f t="shared" si="10"/>
        <v>9.1167840000000009</v>
      </c>
    </row>
    <row r="281" spans="24:25" x14ac:dyDescent="0.25">
      <c r="X281" s="21">
        <f t="shared" si="11"/>
        <v>4400</v>
      </c>
      <c r="Y281" s="23">
        <f t="shared" si="10"/>
        <v>9.144400000000001</v>
      </c>
    </row>
    <row r="282" spans="24:25" x14ac:dyDescent="0.25">
      <c r="X282" s="21">
        <f t="shared" si="11"/>
        <v>4416</v>
      </c>
      <c r="Y282" s="23">
        <f t="shared" si="10"/>
        <v>9.1720160000000011</v>
      </c>
    </row>
    <row r="283" spans="24:25" x14ac:dyDescent="0.25">
      <c r="X283" s="21">
        <f t="shared" si="11"/>
        <v>4432</v>
      </c>
      <c r="Y283" s="23">
        <f t="shared" si="10"/>
        <v>9.1996320000000011</v>
      </c>
    </row>
    <row r="284" spans="24:25" x14ac:dyDescent="0.25">
      <c r="X284" s="21">
        <f t="shared" si="11"/>
        <v>4448</v>
      </c>
      <c r="Y284" s="23">
        <f t="shared" si="10"/>
        <v>9.2272480000000012</v>
      </c>
    </row>
    <row r="285" spans="24:25" x14ac:dyDescent="0.25">
      <c r="X285" s="21">
        <f t="shared" si="11"/>
        <v>4464</v>
      </c>
      <c r="Y285" s="23">
        <f t="shared" si="10"/>
        <v>9.2548640000000013</v>
      </c>
    </row>
    <row r="286" spans="24:25" x14ac:dyDescent="0.25">
      <c r="X286" s="21">
        <f t="shared" si="11"/>
        <v>4480</v>
      </c>
      <c r="Y286" s="23">
        <f t="shared" si="10"/>
        <v>9.2824800000000014</v>
      </c>
    </row>
    <row r="287" spans="24:25" x14ac:dyDescent="0.25">
      <c r="X287" s="21">
        <f t="shared" si="11"/>
        <v>4496</v>
      </c>
      <c r="Y287" s="23">
        <f t="shared" si="10"/>
        <v>9.3100960000000015</v>
      </c>
    </row>
    <row r="288" spans="24:25" x14ac:dyDescent="0.25">
      <c r="X288" s="21">
        <f t="shared" si="11"/>
        <v>4512</v>
      </c>
      <c r="Y288" s="23">
        <f t="shared" si="10"/>
        <v>9.3377120000000016</v>
      </c>
    </row>
    <row r="289" spans="24:25" x14ac:dyDescent="0.25">
      <c r="X289" s="21">
        <f t="shared" si="11"/>
        <v>4528</v>
      </c>
      <c r="Y289" s="23">
        <f t="shared" si="10"/>
        <v>9.3653279999999999</v>
      </c>
    </row>
    <row r="290" spans="24:25" x14ac:dyDescent="0.25">
      <c r="X290" s="21">
        <f t="shared" si="11"/>
        <v>4544</v>
      </c>
      <c r="Y290" s="23">
        <f t="shared" si="10"/>
        <v>9.392944</v>
      </c>
    </row>
    <row r="291" spans="24:25" x14ac:dyDescent="0.25">
      <c r="X291" s="21">
        <f t="shared" si="11"/>
        <v>4560</v>
      </c>
      <c r="Y291" s="23">
        <f t="shared" si="10"/>
        <v>9.42056</v>
      </c>
    </row>
    <row r="292" spans="24:25" x14ac:dyDescent="0.25">
      <c r="X292" s="21">
        <f t="shared" si="11"/>
        <v>4576</v>
      </c>
      <c r="Y292" s="23">
        <f t="shared" si="10"/>
        <v>9.4481760000000001</v>
      </c>
    </row>
    <row r="293" spans="24:25" x14ac:dyDescent="0.25">
      <c r="X293" s="21">
        <f t="shared" si="11"/>
        <v>4592</v>
      </c>
      <c r="Y293" s="23">
        <f t="shared" si="10"/>
        <v>9.4757920000000002</v>
      </c>
    </row>
    <row r="294" spans="24:25" x14ac:dyDescent="0.25">
      <c r="X294" s="21">
        <f t="shared" si="11"/>
        <v>4608</v>
      </c>
      <c r="Y294" s="23">
        <f t="shared" si="10"/>
        <v>9.5034080000000003</v>
      </c>
    </row>
    <row r="295" spans="24:25" x14ac:dyDescent="0.25">
      <c r="X295" s="21">
        <f t="shared" si="11"/>
        <v>4624</v>
      </c>
      <c r="Y295" s="23">
        <f t="shared" si="10"/>
        <v>9.5310240000000004</v>
      </c>
    </row>
    <row r="296" spans="24:25" x14ac:dyDescent="0.25">
      <c r="X296" s="21">
        <f t="shared" si="11"/>
        <v>4640</v>
      </c>
      <c r="Y296" s="23">
        <f t="shared" si="10"/>
        <v>9.5586400000000005</v>
      </c>
    </row>
    <row r="297" spans="24:25" x14ac:dyDescent="0.25">
      <c r="X297" s="21">
        <f t="shared" si="11"/>
        <v>4656</v>
      </c>
      <c r="Y297" s="23">
        <f t="shared" si="10"/>
        <v>9.5862560000000006</v>
      </c>
    </row>
    <row r="298" spans="24:25" x14ac:dyDescent="0.25">
      <c r="X298" s="21">
        <f t="shared" si="11"/>
        <v>4672</v>
      </c>
      <c r="Y298" s="23">
        <f t="shared" si="10"/>
        <v>9.6138720000000006</v>
      </c>
    </row>
    <row r="299" spans="24:25" x14ac:dyDescent="0.25">
      <c r="X299" s="21">
        <f t="shared" si="11"/>
        <v>4688</v>
      </c>
      <c r="Y299" s="23">
        <f t="shared" si="10"/>
        <v>9.6414880000000007</v>
      </c>
    </row>
    <row r="300" spans="24:25" x14ac:dyDescent="0.25">
      <c r="X300" s="21">
        <f t="shared" si="11"/>
        <v>4704</v>
      </c>
      <c r="Y300" s="23">
        <f t="shared" si="10"/>
        <v>9.6691040000000008</v>
      </c>
    </row>
    <row r="301" spans="24:25" x14ac:dyDescent="0.25">
      <c r="X301" s="21">
        <f t="shared" si="11"/>
        <v>4720</v>
      </c>
      <c r="Y301" s="23">
        <f t="shared" si="10"/>
        <v>9.6967200000000009</v>
      </c>
    </row>
    <row r="302" spans="24:25" x14ac:dyDescent="0.25">
      <c r="X302" s="21">
        <f t="shared" si="11"/>
        <v>4736</v>
      </c>
      <c r="Y302" s="23">
        <f t="shared" si="10"/>
        <v>9.724336000000001</v>
      </c>
    </row>
    <row r="303" spans="24:25" x14ac:dyDescent="0.25">
      <c r="X303" s="21">
        <f t="shared" si="11"/>
        <v>4752</v>
      </c>
      <c r="Y303" s="23">
        <f t="shared" si="10"/>
        <v>9.7519520000000011</v>
      </c>
    </row>
    <row r="304" spans="24:25" x14ac:dyDescent="0.25">
      <c r="X304" s="21">
        <f t="shared" si="11"/>
        <v>4768</v>
      </c>
      <c r="Y304" s="23">
        <f t="shared" si="10"/>
        <v>9.7795680000000011</v>
      </c>
    </row>
    <row r="305" spans="24:25" x14ac:dyDescent="0.25">
      <c r="X305" s="21">
        <f t="shared" si="11"/>
        <v>4784</v>
      </c>
      <c r="Y305" s="23">
        <f t="shared" si="10"/>
        <v>9.8071840000000012</v>
      </c>
    </row>
    <row r="306" spans="24:25" x14ac:dyDescent="0.25">
      <c r="X306" s="21">
        <f t="shared" si="11"/>
        <v>4800</v>
      </c>
      <c r="Y306" s="23">
        <f t="shared" si="10"/>
        <v>9.8348000000000013</v>
      </c>
    </row>
    <row r="307" spans="24:25" x14ac:dyDescent="0.25">
      <c r="X307" s="21">
        <f t="shared" si="11"/>
        <v>4816</v>
      </c>
      <c r="Y307" s="23">
        <f t="shared" si="10"/>
        <v>9.8624160000000014</v>
      </c>
    </row>
    <row r="308" spans="24:25" x14ac:dyDescent="0.25">
      <c r="X308" s="21">
        <f t="shared" si="11"/>
        <v>4832</v>
      </c>
      <c r="Y308" s="23">
        <f t="shared" si="10"/>
        <v>9.8900320000000015</v>
      </c>
    </row>
    <row r="309" spans="24:25" x14ac:dyDescent="0.25">
      <c r="X309" s="21">
        <f t="shared" si="11"/>
        <v>4848</v>
      </c>
      <c r="Y309" s="23">
        <f t="shared" si="10"/>
        <v>9.9176480000000016</v>
      </c>
    </row>
    <row r="310" spans="24:25" x14ac:dyDescent="0.25">
      <c r="X310" s="21">
        <f t="shared" si="11"/>
        <v>4864</v>
      </c>
      <c r="Y310" s="23">
        <f t="shared" si="10"/>
        <v>9.9452640000000017</v>
      </c>
    </row>
    <row r="311" spans="24:25" x14ac:dyDescent="0.25">
      <c r="X311" s="21">
        <f t="shared" si="11"/>
        <v>4880</v>
      </c>
      <c r="Y311" s="23">
        <f t="shared" si="10"/>
        <v>9.9728800000000017</v>
      </c>
    </row>
    <row r="312" spans="24:25" x14ac:dyDescent="0.25">
      <c r="X312" s="21">
        <f t="shared" si="11"/>
        <v>4896</v>
      </c>
      <c r="Y312" s="23">
        <f t="shared" si="10"/>
        <v>10.000496000000002</v>
      </c>
    </row>
    <row r="313" spans="24:25" x14ac:dyDescent="0.25">
      <c r="X313" s="21">
        <f t="shared" si="11"/>
        <v>4912</v>
      </c>
      <c r="Y313" s="23">
        <f t="shared" si="10"/>
        <v>10.028112000000002</v>
      </c>
    </row>
    <row r="314" spans="24:25" x14ac:dyDescent="0.25">
      <c r="X314" s="21">
        <f t="shared" si="11"/>
        <v>4928</v>
      </c>
      <c r="Y314" s="23">
        <f t="shared" si="10"/>
        <v>10.055728000000002</v>
      </c>
    </row>
    <row r="315" spans="24:25" x14ac:dyDescent="0.25">
      <c r="X315" s="21">
        <f t="shared" si="11"/>
        <v>4944</v>
      </c>
      <c r="Y315" s="23">
        <f t="shared" si="10"/>
        <v>10.083344000000002</v>
      </c>
    </row>
    <row r="316" spans="24:25" x14ac:dyDescent="0.25">
      <c r="X316" s="21">
        <f t="shared" si="11"/>
        <v>4960</v>
      </c>
      <c r="Y316" s="23">
        <f t="shared" si="10"/>
        <v>10.11096</v>
      </c>
    </row>
    <row r="317" spans="24:25" x14ac:dyDescent="0.25">
      <c r="X317" s="21">
        <f t="shared" si="11"/>
        <v>4976</v>
      </c>
      <c r="Y317" s="23">
        <f t="shared" si="10"/>
        <v>10.138576</v>
      </c>
    </row>
    <row r="318" spans="24:25" x14ac:dyDescent="0.25">
      <c r="X318" s="21">
        <f t="shared" si="11"/>
        <v>4992</v>
      </c>
      <c r="Y318" s="23">
        <f t="shared" si="10"/>
        <v>10.166192000000001</v>
      </c>
    </row>
    <row r="319" spans="24:25" x14ac:dyDescent="0.25">
      <c r="X319" s="21">
        <f t="shared" si="11"/>
        <v>5008</v>
      </c>
      <c r="Y319" s="23">
        <f t="shared" si="10"/>
        <v>10.193808000000001</v>
      </c>
    </row>
    <row r="320" spans="24:25" x14ac:dyDescent="0.25">
      <c r="X320" s="21">
        <f t="shared" si="11"/>
        <v>5024</v>
      </c>
      <c r="Y320" s="23">
        <f t="shared" si="10"/>
        <v>10.221424000000001</v>
      </c>
    </row>
    <row r="321" spans="24:25" x14ac:dyDescent="0.25">
      <c r="X321" s="21">
        <f t="shared" si="11"/>
        <v>5040</v>
      </c>
      <c r="Y321" s="23">
        <f t="shared" si="10"/>
        <v>10.249040000000001</v>
      </c>
    </row>
    <row r="322" spans="24:25" x14ac:dyDescent="0.25">
      <c r="X322" s="21">
        <f t="shared" si="11"/>
        <v>5056</v>
      </c>
      <c r="Y322" s="23">
        <f t="shared" si="10"/>
        <v>10.276656000000001</v>
      </c>
    </row>
    <row r="323" spans="24:25" x14ac:dyDescent="0.25">
      <c r="X323" s="21">
        <f t="shared" si="11"/>
        <v>5072</v>
      </c>
      <c r="Y323" s="23">
        <f t="shared" si="10"/>
        <v>10.304272000000001</v>
      </c>
    </row>
    <row r="324" spans="24:25" x14ac:dyDescent="0.25">
      <c r="X324" s="21">
        <f t="shared" si="11"/>
        <v>5088</v>
      </c>
      <c r="Y324" s="23">
        <f t="shared" si="10"/>
        <v>10.331888000000001</v>
      </c>
    </row>
    <row r="325" spans="24:25" x14ac:dyDescent="0.25">
      <c r="X325" s="21">
        <f t="shared" si="11"/>
        <v>5104</v>
      </c>
      <c r="Y325" s="23">
        <f t="shared" si="10"/>
        <v>10.359504000000001</v>
      </c>
    </row>
    <row r="326" spans="24:25" x14ac:dyDescent="0.25">
      <c r="X326" s="21">
        <f t="shared" si="11"/>
        <v>5120</v>
      </c>
      <c r="Y326" s="23">
        <f t="shared" ref="Y326:Y389" si="12">IF($K$24&gt;0,IF(X326&lt;$K$21,$K$20*X326,IF(X326&lt;$K$24,($K$22*X326)+$K$23,($K$25*X326)+$K$26)),IF(X326&lt;$K$21,$K$20*X326,($K$22*X326)+$K$23))</f>
        <v>10.387120000000001</v>
      </c>
    </row>
    <row r="327" spans="24:25" x14ac:dyDescent="0.25">
      <c r="X327" s="21">
        <f t="shared" ref="X327:X390" si="13">X326+$AC$5</f>
        <v>5136</v>
      </c>
      <c r="Y327" s="23">
        <f t="shared" si="12"/>
        <v>10.414736000000001</v>
      </c>
    </row>
    <row r="328" spans="24:25" x14ac:dyDescent="0.25">
      <c r="X328" s="21">
        <f t="shared" si="13"/>
        <v>5152</v>
      </c>
      <c r="Y328" s="23">
        <f t="shared" si="12"/>
        <v>10.442352000000001</v>
      </c>
    </row>
    <row r="329" spans="24:25" x14ac:dyDescent="0.25">
      <c r="X329" s="21">
        <f t="shared" si="13"/>
        <v>5168</v>
      </c>
      <c r="Y329" s="23">
        <f t="shared" si="12"/>
        <v>10.469968000000001</v>
      </c>
    </row>
    <row r="330" spans="24:25" x14ac:dyDescent="0.25">
      <c r="X330" s="21">
        <f t="shared" si="13"/>
        <v>5184</v>
      </c>
      <c r="Y330" s="23">
        <f t="shared" si="12"/>
        <v>10.497584000000002</v>
      </c>
    </row>
    <row r="331" spans="24:25" x14ac:dyDescent="0.25">
      <c r="X331" s="21">
        <f t="shared" si="13"/>
        <v>5200</v>
      </c>
      <c r="Y331" s="23">
        <f t="shared" si="12"/>
        <v>10.525200000000002</v>
      </c>
    </row>
    <row r="332" spans="24:25" x14ac:dyDescent="0.25">
      <c r="X332" s="21">
        <f t="shared" si="13"/>
        <v>5216</v>
      </c>
      <c r="Y332" s="23">
        <f t="shared" si="12"/>
        <v>10.552816000000002</v>
      </c>
    </row>
    <row r="333" spans="24:25" x14ac:dyDescent="0.25">
      <c r="X333" s="21">
        <f t="shared" si="13"/>
        <v>5232</v>
      </c>
      <c r="Y333" s="23">
        <f t="shared" si="12"/>
        <v>10.580432000000002</v>
      </c>
    </row>
    <row r="334" spans="24:25" x14ac:dyDescent="0.25">
      <c r="X334" s="21">
        <f t="shared" si="13"/>
        <v>5248</v>
      </c>
      <c r="Y334" s="23">
        <f t="shared" si="12"/>
        <v>10.608048000000002</v>
      </c>
    </row>
    <row r="335" spans="24:25" x14ac:dyDescent="0.25">
      <c r="X335" s="21">
        <f t="shared" si="13"/>
        <v>5264</v>
      </c>
      <c r="Y335" s="23">
        <f t="shared" si="12"/>
        <v>10.635664000000002</v>
      </c>
    </row>
    <row r="336" spans="24:25" x14ac:dyDescent="0.25">
      <c r="X336" s="21">
        <f t="shared" si="13"/>
        <v>5280</v>
      </c>
      <c r="Y336" s="23">
        <f t="shared" si="12"/>
        <v>10.663280000000002</v>
      </c>
    </row>
    <row r="337" spans="24:25" x14ac:dyDescent="0.25">
      <c r="X337" s="21">
        <f t="shared" si="13"/>
        <v>5296</v>
      </c>
      <c r="Y337" s="23">
        <f t="shared" si="12"/>
        <v>10.690896</v>
      </c>
    </row>
    <row r="338" spans="24:25" x14ac:dyDescent="0.25">
      <c r="X338" s="21">
        <f t="shared" si="13"/>
        <v>5312</v>
      </c>
      <c r="Y338" s="23">
        <f t="shared" si="12"/>
        <v>10.718512</v>
      </c>
    </row>
    <row r="339" spans="24:25" x14ac:dyDescent="0.25">
      <c r="X339" s="21">
        <f t="shared" si="13"/>
        <v>5328</v>
      </c>
      <c r="Y339" s="23">
        <f t="shared" si="12"/>
        <v>10.746128000000001</v>
      </c>
    </row>
    <row r="340" spans="24:25" x14ac:dyDescent="0.25">
      <c r="X340" s="21">
        <f t="shared" si="13"/>
        <v>5344</v>
      </c>
      <c r="Y340" s="23">
        <f t="shared" si="12"/>
        <v>10.773744000000001</v>
      </c>
    </row>
    <row r="341" spans="24:25" x14ac:dyDescent="0.25">
      <c r="X341" s="21">
        <f t="shared" si="13"/>
        <v>5360</v>
      </c>
      <c r="Y341" s="23">
        <f t="shared" si="12"/>
        <v>10.801360000000001</v>
      </c>
    </row>
    <row r="342" spans="24:25" x14ac:dyDescent="0.25">
      <c r="X342" s="21">
        <f t="shared" si="13"/>
        <v>5376</v>
      </c>
      <c r="Y342" s="23">
        <f t="shared" si="12"/>
        <v>10.828976000000001</v>
      </c>
    </row>
    <row r="343" spans="24:25" x14ac:dyDescent="0.25">
      <c r="X343" s="21">
        <f t="shared" si="13"/>
        <v>5392</v>
      </c>
      <c r="Y343" s="23">
        <f t="shared" si="12"/>
        <v>10.856592000000001</v>
      </c>
    </row>
    <row r="344" spans="24:25" x14ac:dyDescent="0.25">
      <c r="X344" s="21">
        <f t="shared" si="13"/>
        <v>5408</v>
      </c>
      <c r="Y344" s="23">
        <f t="shared" si="12"/>
        <v>10.884208000000001</v>
      </c>
    </row>
    <row r="345" spans="24:25" x14ac:dyDescent="0.25">
      <c r="X345" s="21">
        <f t="shared" si="13"/>
        <v>5424</v>
      </c>
      <c r="Y345" s="23">
        <f t="shared" si="12"/>
        <v>10.911824000000001</v>
      </c>
    </row>
    <row r="346" spans="24:25" x14ac:dyDescent="0.25">
      <c r="X346" s="21">
        <f t="shared" si="13"/>
        <v>5440</v>
      </c>
      <c r="Y346" s="23">
        <f t="shared" si="12"/>
        <v>10.939440000000001</v>
      </c>
    </row>
    <row r="347" spans="24:25" x14ac:dyDescent="0.25">
      <c r="X347" s="21">
        <f t="shared" si="13"/>
        <v>5456</v>
      </c>
      <c r="Y347" s="23">
        <f t="shared" si="12"/>
        <v>10.967056000000001</v>
      </c>
    </row>
    <row r="348" spans="24:25" x14ac:dyDescent="0.25">
      <c r="X348" s="21">
        <f t="shared" si="13"/>
        <v>5472</v>
      </c>
      <c r="Y348" s="23">
        <f t="shared" si="12"/>
        <v>10.994672000000001</v>
      </c>
    </row>
    <row r="349" spans="24:25" x14ac:dyDescent="0.25">
      <c r="X349" s="21">
        <f t="shared" si="13"/>
        <v>5488</v>
      </c>
      <c r="Y349" s="23">
        <f t="shared" si="12"/>
        <v>11.022288000000001</v>
      </c>
    </row>
    <row r="350" spans="24:25" x14ac:dyDescent="0.25">
      <c r="X350" s="21">
        <f t="shared" si="13"/>
        <v>5504</v>
      </c>
      <c r="Y350" s="23">
        <f t="shared" si="12"/>
        <v>11.049904000000002</v>
      </c>
    </row>
    <row r="351" spans="24:25" x14ac:dyDescent="0.25">
      <c r="X351" s="21">
        <f t="shared" si="13"/>
        <v>5520</v>
      </c>
      <c r="Y351" s="23">
        <f t="shared" si="12"/>
        <v>11.077520000000002</v>
      </c>
    </row>
    <row r="352" spans="24:25" x14ac:dyDescent="0.25">
      <c r="X352" s="21">
        <f t="shared" si="13"/>
        <v>5536</v>
      </c>
      <c r="Y352" s="23">
        <f t="shared" si="12"/>
        <v>11.105136000000002</v>
      </c>
    </row>
    <row r="353" spans="24:25" x14ac:dyDescent="0.25">
      <c r="X353" s="21">
        <f t="shared" si="13"/>
        <v>5552</v>
      </c>
      <c r="Y353" s="23">
        <f t="shared" si="12"/>
        <v>11.132752000000002</v>
      </c>
    </row>
    <row r="354" spans="24:25" x14ac:dyDescent="0.25">
      <c r="X354" s="21">
        <f t="shared" si="13"/>
        <v>5568</v>
      </c>
      <c r="Y354" s="23">
        <f t="shared" si="12"/>
        <v>11.160368000000002</v>
      </c>
    </row>
    <row r="355" spans="24:25" x14ac:dyDescent="0.25">
      <c r="X355" s="21">
        <f t="shared" si="13"/>
        <v>5584</v>
      </c>
      <c r="Y355" s="23">
        <f t="shared" si="12"/>
        <v>11.187984000000002</v>
      </c>
    </row>
    <row r="356" spans="24:25" x14ac:dyDescent="0.25">
      <c r="X356" s="21">
        <f t="shared" si="13"/>
        <v>5600</v>
      </c>
      <c r="Y356" s="23">
        <f t="shared" si="12"/>
        <v>11.215600000000002</v>
      </c>
    </row>
    <row r="357" spans="24:25" x14ac:dyDescent="0.25">
      <c r="X357" s="21">
        <f t="shared" si="13"/>
        <v>5616</v>
      </c>
      <c r="Y357" s="23">
        <f t="shared" si="12"/>
        <v>11.243216000000002</v>
      </c>
    </row>
    <row r="358" spans="24:25" x14ac:dyDescent="0.25">
      <c r="X358" s="21">
        <f t="shared" si="13"/>
        <v>5632</v>
      </c>
      <c r="Y358" s="23">
        <f t="shared" si="12"/>
        <v>11.270832000000002</v>
      </c>
    </row>
    <row r="359" spans="24:25" x14ac:dyDescent="0.25">
      <c r="X359" s="21">
        <f t="shared" si="13"/>
        <v>5648</v>
      </c>
      <c r="Y359" s="23">
        <f t="shared" si="12"/>
        <v>11.298448</v>
      </c>
    </row>
    <row r="360" spans="24:25" x14ac:dyDescent="0.25">
      <c r="X360" s="21">
        <f t="shared" si="13"/>
        <v>5664</v>
      </c>
      <c r="Y360" s="23">
        <f t="shared" si="12"/>
        <v>11.326064000000001</v>
      </c>
    </row>
    <row r="361" spans="24:25" x14ac:dyDescent="0.25">
      <c r="X361" s="21">
        <f t="shared" si="13"/>
        <v>5680</v>
      </c>
      <c r="Y361" s="23">
        <f t="shared" si="12"/>
        <v>11.353680000000001</v>
      </c>
    </row>
    <row r="362" spans="24:25" x14ac:dyDescent="0.25">
      <c r="X362" s="21">
        <f t="shared" si="13"/>
        <v>5696</v>
      </c>
      <c r="Y362" s="23">
        <f t="shared" si="12"/>
        <v>11.381296000000001</v>
      </c>
    </row>
    <row r="363" spans="24:25" x14ac:dyDescent="0.25">
      <c r="X363" s="21">
        <f t="shared" si="13"/>
        <v>5712</v>
      </c>
      <c r="Y363" s="23">
        <f t="shared" si="12"/>
        <v>11.408912000000001</v>
      </c>
    </row>
    <row r="364" spans="24:25" x14ac:dyDescent="0.25">
      <c r="X364" s="21">
        <f t="shared" si="13"/>
        <v>5728</v>
      </c>
      <c r="Y364" s="23">
        <f t="shared" si="12"/>
        <v>11.436528000000001</v>
      </c>
    </row>
    <row r="365" spans="24:25" x14ac:dyDescent="0.25">
      <c r="X365" s="21">
        <f t="shared" si="13"/>
        <v>5744</v>
      </c>
      <c r="Y365" s="23">
        <f t="shared" si="12"/>
        <v>11.464144000000001</v>
      </c>
    </row>
    <row r="366" spans="24:25" x14ac:dyDescent="0.25">
      <c r="X366" s="21">
        <f t="shared" si="13"/>
        <v>5760</v>
      </c>
      <c r="Y366" s="23">
        <f t="shared" si="12"/>
        <v>11.491760000000001</v>
      </c>
    </row>
    <row r="367" spans="24:25" x14ac:dyDescent="0.25">
      <c r="X367" s="21">
        <f t="shared" si="13"/>
        <v>5776</v>
      </c>
      <c r="Y367" s="23">
        <f t="shared" si="12"/>
        <v>11.519376000000001</v>
      </c>
    </row>
    <row r="368" spans="24:25" x14ac:dyDescent="0.25">
      <c r="X368" s="21">
        <f t="shared" si="13"/>
        <v>5792</v>
      </c>
      <c r="Y368" s="23">
        <f t="shared" si="12"/>
        <v>11.546992000000001</v>
      </c>
    </row>
    <row r="369" spans="24:25" x14ac:dyDescent="0.25">
      <c r="X369" s="21">
        <f t="shared" si="13"/>
        <v>5808</v>
      </c>
      <c r="Y369" s="23">
        <f t="shared" si="12"/>
        <v>11.574608000000001</v>
      </c>
    </row>
    <row r="370" spans="24:25" x14ac:dyDescent="0.25">
      <c r="X370" s="21">
        <f t="shared" si="13"/>
        <v>5824</v>
      </c>
      <c r="Y370" s="23">
        <f t="shared" si="12"/>
        <v>11.602224000000001</v>
      </c>
    </row>
    <row r="371" spans="24:25" x14ac:dyDescent="0.25">
      <c r="X371" s="21">
        <f t="shared" si="13"/>
        <v>5840</v>
      </c>
      <c r="Y371" s="23">
        <f t="shared" si="12"/>
        <v>11.629840000000002</v>
      </c>
    </row>
    <row r="372" spans="24:25" x14ac:dyDescent="0.25">
      <c r="X372" s="21">
        <f t="shared" si="13"/>
        <v>5856</v>
      </c>
      <c r="Y372" s="23">
        <f t="shared" si="12"/>
        <v>11.657456000000002</v>
      </c>
    </row>
    <row r="373" spans="24:25" x14ac:dyDescent="0.25">
      <c r="X373" s="21">
        <f t="shared" si="13"/>
        <v>5872</v>
      </c>
      <c r="Y373" s="23">
        <f t="shared" si="12"/>
        <v>11.685072000000002</v>
      </c>
    </row>
    <row r="374" spans="24:25" x14ac:dyDescent="0.25">
      <c r="X374" s="21">
        <f t="shared" si="13"/>
        <v>5888</v>
      </c>
      <c r="Y374" s="23">
        <f t="shared" si="12"/>
        <v>11.712688000000002</v>
      </c>
    </row>
    <row r="375" spans="24:25" x14ac:dyDescent="0.25">
      <c r="X375" s="21">
        <f t="shared" si="13"/>
        <v>5904</v>
      </c>
      <c r="Y375" s="23">
        <f t="shared" si="12"/>
        <v>11.740304000000002</v>
      </c>
    </row>
    <row r="376" spans="24:25" x14ac:dyDescent="0.25">
      <c r="X376" s="21">
        <f t="shared" si="13"/>
        <v>5920</v>
      </c>
      <c r="Y376" s="23">
        <f t="shared" si="12"/>
        <v>11.767920000000002</v>
      </c>
    </row>
    <row r="377" spans="24:25" x14ac:dyDescent="0.25">
      <c r="X377" s="21">
        <f t="shared" si="13"/>
        <v>5936</v>
      </c>
      <c r="Y377" s="23">
        <f t="shared" si="12"/>
        <v>11.795536000000002</v>
      </c>
    </row>
    <row r="378" spans="24:25" x14ac:dyDescent="0.25">
      <c r="X378" s="21">
        <f t="shared" si="13"/>
        <v>5952</v>
      </c>
      <c r="Y378" s="23">
        <f t="shared" si="12"/>
        <v>11.823152000000002</v>
      </c>
    </row>
    <row r="379" spans="24:25" x14ac:dyDescent="0.25">
      <c r="X379" s="21">
        <f t="shared" si="13"/>
        <v>5968</v>
      </c>
      <c r="Y379" s="23">
        <f t="shared" si="12"/>
        <v>11.850768000000002</v>
      </c>
    </row>
    <row r="380" spans="24:25" x14ac:dyDescent="0.25">
      <c r="X380" s="21">
        <f t="shared" si="13"/>
        <v>5984</v>
      </c>
      <c r="Y380" s="23">
        <f t="shared" si="12"/>
        <v>11.878384</v>
      </c>
    </row>
    <row r="381" spans="24:25" x14ac:dyDescent="0.25">
      <c r="X381" s="21">
        <f t="shared" si="13"/>
        <v>6000</v>
      </c>
      <c r="Y381" s="23">
        <f t="shared" si="12"/>
        <v>11.906000000000001</v>
      </c>
    </row>
    <row r="382" spans="24:25" x14ac:dyDescent="0.25">
      <c r="X382" s="21">
        <f t="shared" si="13"/>
        <v>6016</v>
      </c>
      <c r="Y382" s="23">
        <f t="shared" si="12"/>
        <v>11.933616000000001</v>
      </c>
    </row>
    <row r="383" spans="24:25" x14ac:dyDescent="0.25">
      <c r="X383" s="21">
        <f t="shared" si="13"/>
        <v>6032</v>
      </c>
      <c r="Y383" s="23">
        <f t="shared" si="12"/>
        <v>11.961232000000001</v>
      </c>
    </row>
    <row r="384" spans="24:25" x14ac:dyDescent="0.25">
      <c r="X384" s="21">
        <f t="shared" si="13"/>
        <v>6048</v>
      </c>
      <c r="Y384" s="23">
        <f t="shared" si="12"/>
        <v>11.988848000000001</v>
      </c>
    </row>
    <row r="385" spans="24:25" x14ac:dyDescent="0.25">
      <c r="X385" s="21">
        <f t="shared" si="13"/>
        <v>6064</v>
      </c>
      <c r="Y385" s="23">
        <f t="shared" si="12"/>
        <v>12.016464000000001</v>
      </c>
    </row>
    <row r="386" spans="24:25" x14ac:dyDescent="0.25">
      <c r="X386" s="21">
        <f t="shared" si="13"/>
        <v>6080</v>
      </c>
      <c r="Y386" s="23">
        <f t="shared" si="12"/>
        <v>12.044080000000001</v>
      </c>
    </row>
    <row r="387" spans="24:25" x14ac:dyDescent="0.25">
      <c r="X387" s="21">
        <f t="shared" si="13"/>
        <v>6096</v>
      </c>
      <c r="Y387" s="23">
        <f t="shared" si="12"/>
        <v>12.071696000000001</v>
      </c>
    </row>
    <row r="388" spans="24:25" x14ac:dyDescent="0.25">
      <c r="X388" s="21">
        <f t="shared" si="13"/>
        <v>6112</v>
      </c>
      <c r="Y388" s="23">
        <f t="shared" si="12"/>
        <v>12.099312000000001</v>
      </c>
    </row>
    <row r="389" spans="24:25" x14ac:dyDescent="0.25">
      <c r="X389" s="21">
        <f t="shared" si="13"/>
        <v>6128</v>
      </c>
      <c r="Y389" s="23">
        <f t="shared" si="12"/>
        <v>12.126928000000001</v>
      </c>
    </row>
    <row r="390" spans="24:25" x14ac:dyDescent="0.25">
      <c r="X390" s="21">
        <f t="shared" si="13"/>
        <v>6144</v>
      </c>
      <c r="Y390" s="23">
        <f t="shared" ref="Y390:Y453" si="14">IF($K$24&gt;0,IF(X390&lt;$K$21,$K$20*X390,IF(X390&lt;$K$24,($K$22*X390)+$K$23,($K$25*X390)+$K$26)),IF(X390&lt;$K$21,$K$20*X390,($K$22*X390)+$K$23))</f>
        <v>12.154544000000001</v>
      </c>
    </row>
    <row r="391" spans="24:25" x14ac:dyDescent="0.25">
      <c r="X391" s="21">
        <f t="shared" ref="X391:X454" si="15">X390+$AC$5</f>
        <v>6160</v>
      </c>
      <c r="Y391" s="23">
        <f t="shared" si="14"/>
        <v>12.182160000000001</v>
      </c>
    </row>
    <row r="392" spans="24:25" x14ac:dyDescent="0.25">
      <c r="X392" s="21">
        <f t="shared" si="15"/>
        <v>6176</v>
      </c>
      <c r="Y392" s="23">
        <f t="shared" si="14"/>
        <v>12.209776000000002</v>
      </c>
    </row>
    <row r="393" spans="24:25" x14ac:dyDescent="0.25">
      <c r="X393" s="21">
        <f t="shared" si="15"/>
        <v>6192</v>
      </c>
      <c r="Y393" s="23">
        <f t="shared" si="14"/>
        <v>12.237392000000002</v>
      </c>
    </row>
    <row r="394" spans="24:25" x14ac:dyDescent="0.25">
      <c r="X394" s="21">
        <f t="shared" si="15"/>
        <v>6208</v>
      </c>
      <c r="Y394" s="23">
        <f t="shared" si="14"/>
        <v>12.265008000000002</v>
      </c>
    </row>
    <row r="395" spans="24:25" x14ac:dyDescent="0.25">
      <c r="X395" s="21">
        <f t="shared" si="15"/>
        <v>6224</v>
      </c>
      <c r="Y395" s="23">
        <f t="shared" si="14"/>
        <v>12.292624000000002</v>
      </c>
    </row>
    <row r="396" spans="24:25" x14ac:dyDescent="0.25">
      <c r="X396" s="21">
        <f t="shared" si="15"/>
        <v>6240</v>
      </c>
      <c r="Y396" s="23">
        <f t="shared" si="14"/>
        <v>12.320240000000002</v>
      </c>
    </row>
    <row r="397" spans="24:25" x14ac:dyDescent="0.25">
      <c r="X397" s="21">
        <f t="shared" si="15"/>
        <v>6256</v>
      </c>
      <c r="Y397" s="23">
        <f t="shared" si="14"/>
        <v>12.347856000000002</v>
      </c>
    </row>
    <row r="398" spans="24:25" x14ac:dyDescent="0.25">
      <c r="X398" s="21">
        <f t="shared" si="15"/>
        <v>6272</v>
      </c>
      <c r="Y398" s="23">
        <f t="shared" si="14"/>
        <v>12.375472000000002</v>
      </c>
    </row>
    <row r="399" spans="24:25" x14ac:dyDescent="0.25">
      <c r="X399" s="21">
        <f t="shared" si="15"/>
        <v>6288</v>
      </c>
      <c r="Y399" s="23">
        <f t="shared" si="14"/>
        <v>12.403088000000002</v>
      </c>
    </row>
    <row r="400" spans="24:25" x14ac:dyDescent="0.25">
      <c r="X400" s="21">
        <f t="shared" si="15"/>
        <v>6304</v>
      </c>
      <c r="Y400" s="23">
        <f t="shared" si="14"/>
        <v>12.430704000000002</v>
      </c>
    </row>
    <row r="401" spans="24:25" x14ac:dyDescent="0.25">
      <c r="X401" s="21">
        <f t="shared" si="15"/>
        <v>6320</v>
      </c>
      <c r="Y401" s="23">
        <f t="shared" si="14"/>
        <v>12.458320000000001</v>
      </c>
    </row>
    <row r="402" spans="24:25" x14ac:dyDescent="0.25">
      <c r="X402" s="21">
        <f t="shared" si="15"/>
        <v>6336</v>
      </c>
      <c r="Y402" s="23">
        <f t="shared" si="14"/>
        <v>12.485936000000001</v>
      </c>
    </row>
    <row r="403" spans="24:25" x14ac:dyDescent="0.25">
      <c r="X403" s="21">
        <f t="shared" si="15"/>
        <v>6352</v>
      </c>
      <c r="Y403" s="23">
        <f t="shared" si="14"/>
        <v>12.513552000000001</v>
      </c>
    </row>
    <row r="404" spans="24:25" x14ac:dyDescent="0.25">
      <c r="X404" s="21">
        <f t="shared" si="15"/>
        <v>6368</v>
      </c>
      <c r="Y404" s="23">
        <f t="shared" si="14"/>
        <v>12.541168000000001</v>
      </c>
    </row>
    <row r="405" spans="24:25" x14ac:dyDescent="0.25">
      <c r="X405" s="21">
        <f t="shared" si="15"/>
        <v>6384</v>
      </c>
      <c r="Y405" s="23">
        <f t="shared" si="14"/>
        <v>12.568784000000001</v>
      </c>
    </row>
    <row r="406" spans="24:25" x14ac:dyDescent="0.25">
      <c r="X406" s="21">
        <f t="shared" si="15"/>
        <v>6400</v>
      </c>
      <c r="Y406" s="23">
        <f t="shared" si="14"/>
        <v>12.596400000000001</v>
      </c>
    </row>
    <row r="407" spans="24:25" x14ac:dyDescent="0.25">
      <c r="X407" s="21">
        <f t="shared" si="15"/>
        <v>6416</v>
      </c>
      <c r="Y407" s="23">
        <f t="shared" si="14"/>
        <v>12.624016000000001</v>
      </c>
    </row>
    <row r="408" spans="24:25" x14ac:dyDescent="0.25">
      <c r="X408" s="21">
        <f t="shared" si="15"/>
        <v>6432</v>
      </c>
      <c r="Y408" s="23">
        <f t="shared" si="14"/>
        <v>12.651632000000001</v>
      </c>
    </row>
    <row r="409" spans="24:25" x14ac:dyDescent="0.25">
      <c r="X409" s="21">
        <f t="shared" si="15"/>
        <v>6448</v>
      </c>
      <c r="Y409" s="23">
        <f t="shared" si="14"/>
        <v>12.679248000000001</v>
      </c>
    </row>
    <row r="410" spans="24:25" x14ac:dyDescent="0.25">
      <c r="X410" s="21">
        <f t="shared" si="15"/>
        <v>6464</v>
      </c>
      <c r="Y410" s="23">
        <f t="shared" si="14"/>
        <v>12.706864000000001</v>
      </c>
    </row>
    <row r="411" spans="24:25" x14ac:dyDescent="0.25">
      <c r="X411" s="21">
        <f t="shared" si="15"/>
        <v>6480</v>
      </c>
      <c r="Y411" s="23">
        <f t="shared" si="14"/>
        <v>12.734480000000001</v>
      </c>
    </row>
    <row r="412" spans="24:25" x14ac:dyDescent="0.25">
      <c r="X412" s="21">
        <f t="shared" si="15"/>
        <v>6496</v>
      </c>
      <c r="Y412" s="23">
        <f t="shared" si="14"/>
        <v>12.762096000000001</v>
      </c>
    </row>
    <row r="413" spans="24:25" x14ac:dyDescent="0.25">
      <c r="X413" s="21">
        <f t="shared" si="15"/>
        <v>6512</v>
      </c>
      <c r="Y413" s="23">
        <f t="shared" si="14"/>
        <v>12.789712000000002</v>
      </c>
    </row>
    <row r="414" spans="24:25" x14ac:dyDescent="0.25">
      <c r="X414" s="21">
        <f t="shared" si="15"/>
        <v>6528</v>
      </c>
      <c r="Y414" s="23">
        <f t="shared" si="14"/>
        <v>12.817328000000002</v>
      </c>
    </row>
    <row r="415" spans="24:25" x14ac:dyDescent="0.25">
      <c r="X415" s="21">
        <f t="shared" si="15"/>
        <v>6544</v>
      </c>
      <c r="Y415" s="23">
        <f t="shared" si="14"/>
        <v>12.844944000000002</v>
      </c>
    </row>
    <row r="416" spans="24:25" x14ac:dyDescent="0.25">
      <c r="X416" s="21">
        <f t="shared" si="15"/>
        <v>6560</v>
      </c>
      <c r="Y416" s="23">
        <f t="shared" si="14"/>
        <v>12.872560000000002</v>
      </c>
    </row>
    <row r="417" spans="24:25" x14ac:dyDescent="0.25">
      <c r="X417" s="21">
        <f t="shared" si="15"/>
        <v>6576</v>
      </c>
      <c r="Y417" s="23">
        <f t="shared" si="14"/>
        <v>12.900176000000002</v>
      </c>
    </row>
    <row r="418" spans="24:25" x14ac:dyDescent="0.25">
      <c r="X418" s="21">
        <f t="shared" si="15"/>
        <v>6592</v>
      </c>
      <c r="Y418" s="23">
        <f t="shared" si="14"/>
        <v>12.927792000000002</v>
      </c>
    </row>
    <row r="419" spans="24:25" x14ac:dyDescent="0.25">
      <c r="X419" s="21">
        <f t="shared" si="15"/>
        <v>6608</v>
      </c>
      <c r="Y419" s="23">
        <f t="shared" si="14"/>
        <v>12.955408000000002</v>
      </c>
    </row>
    <row r="420" spans="24:25" x14ac:dyDescent="0.25">
      <c r="X420" s="21">
        <f t="shared" si="15"/>
        <v>6624</v>
      </c>
      <c r="Y420" s="23">
        <f t="shared" si="14"/>
        <v>12.983024000000002</v>
      </c>
    </row>
    <row r="421" spans="24:25" x14ac:dyDescent="0.25">
      <c r="X421" s="21">
        <f t="shared" si="15"/>
        <v>6640</v>
      </c>
      <c r="Y421" s="23">
        <f t="shared" si="14"/>
        <v>13.010640000000002</v>
      </c>
    </row>
    <row r="422" spans="24:25" x14ac:dyDescent="0.25">
      <c r="X422" s="21">
        <f t="shared" si="15"/>
        <v>6656</v>
      </c>
      <c r="Y422" s="23">
        <f t="shared" si="14"/>
        <v>13.038256000000001</v>
      </c>
    </row>
    <row r="423" spans="24:25" x14ac:dyDescent="0.25">
      <c r="X423" s="21">
        <f t="shared" si="15"/>
        <v>6672</v>
      </c>
      <c r="Y423" s="23">
        <f t="shared" si="14"/>
        <v>13.065872000000001</v>
      </c>
    </row>
    <row r="424" spans="24:25" x14ac:dyDescent="0.25">
      <c r="X424" s="21">
        <f t="shared" si="15"/>
        <v>6688</v>
      </c>
      <c r="Y424" s="23">
        <f t="shared" si="14"/>
        <v>13.093488000000001</v>
      </c>
    </row>
    <row r="425" spans="24:25" x14ac:dyDescent="0.25">
      <c r="X425" s="21">
        <f t="shared" si="15"/>
        <v>6704</v>
      </c>
      <c r="Y425" s="23">
        <f t="shared" si="14"/>
        <v>13.121104000000001</v>
      </c>
    </row>
    <row r="426" spans="24:25" x14ac:dyDescent="0.25">
      <c r="X426" s="21">
        <f t="shared" si="15"/>
        <v>6720</v>
      </c>
      <c r="Y426" s="23">
        <f t="shared" si="14"/>
        <v>13.148720000000001</v>
      </c>
    </row>
    <row r="427" spans="24:25" x14ac:dyDescent="0.25">
      <c r="X427" s="21">
        <f t="shared" si="15"/>
        <v>6736</v>
      </c>
      <c r="Y427" s="23">
        <f t="shared" si="14"/>
        <v>13.176336000000001</v>
      </c>
    </row>
    <row r="428" spans="24:25" x14ac:dyDescent="0.25">
      <c r="X428" s="21">
        <f t="shared" si="15"/>
        <v>6752</v>
      </c>
      <c r="Y428" s="23">
        <f t="shared" si="14"/>
        <v>13.203952000000001</v>
      </c>
    </row>
    <row r="429" spans="24:25" x14ac:dyDescent="0.25">
      <c r="X429" s="21">
        <f t="shared" si="15"/>
        <v>6768</v>
      </c>
      <c r="Y429" s="23">
        <f t="shared" si="14"/>
        <v>13.231568000000001</v>
      </c>
    </row>
    <row r="430" spans="24:25" x14ac:dyDescent="0.25">
      <c r="X430" s="21">
        <f t="shared" si="15"/>
        <v>6784</v>
      </c>
      <c r="Y430" s="23">
        <f t="shared" si="14"/>
        <v>13.259184000000001</v>
      </c>
    </row>
    <row r="431" spans="24:25" x14ac:dyDescent="0.25">
      <c r="X431" s="21">
        <f t="shared" si="15"/>
        <v>6800</v>
      </c>
      <c r="Y431" s="23">
        <f t="shared" si="14"/>
        <v>13.286800000000001</v>
      </c>
    </row>
    <row r="432" spans="24:25" x14ac:dyDescent="0.25">
      <c r="X432" s="21">
        <f t="shared" si="15"/>
        <v>6816</v>
      </c>
      <c r="Y432" s="23">
        <f t="shared" si="14"/>
        <v>13.314416000000001</v>
      </c>
    </row>
    <row r="433" spans="24:25" x14ac:dyDescent="0.25">
      <c r="X433" s="21">
        <f t="shared" si="15"/>
        <v>6832</v>
      </c>
      <c r="Y433" s="23">
        <f t="shared" si="14"/>
        <v>13.342032000000001</v>
      </c>
    </row>
    <row r="434" spans="24:25" x14ac:dyDescent="0.25">
      <c r="X434" s="21">
        <f t="shared" si="15"/>
        <v>6848</v>
      </c>
      <c r="Y434" s="23">
        <f t="shared" si="14"/>
        <v>13.369648000000002</v>
      </c>
    </row>
    <row r="435" spans="24:25" x14ac:dyDescent="0.25">
      <c r="X435" s="21">
        <f t="shared" si="15"/>
        <v>6864</v>
      </c>
      <c r="Y435" s="23">
        <f t="shared" si="14"/>
        <v>13.397264000000002</v>
      </c>
    </row>
    <row r="436" spans="24:25" x14ac:dyDescent="0.25">
      <c r="X436" s="21">
        <f t="shared" si="15"/>
        <v>6880</v>
      </c>
      <c r="Y436" s="23">
        <f t="shared" si="14"/>
        <v>13.424880000000002</v>
      </c>
    </row>
    <row r="437" spans="24:25" x14ac:dyDescent="0.25">
      <c r="X437" s="21">
        <f t="shared" si="15"/>
        <v>6896</v>
      </c>
      <c r="Y437" s="23">
        <f t="shared" si="14"/>
        <v>13.452496000000002</v>
      </c>
    </row>
    <row r="438" spans="24:25" x14ac:dyDescent="0.25">
      <c r="X438" s="21">
        <f t="shared" si="15"/>
        <v>6912</v>
      </c>
      <c r="Y438" s="23">
        <f t="shared" si="14"/>
        <v>13.480112000000002</v>
      </c>
    </row>
    <row r="439" spans="24:25" x14ac:dyDescent="0.25">
      <c r="X439" s="21">
        <f t="shared" si="15"/>
        <v>6928</v>
      </c>
      <c r="Y439" s="23">
        <f t="shared" si="14"/>
        <v>13.507728000000002</v>
      </c>
    </row>
    <row r="440" spans="24:25" x14ac:dyDescent="0.25">
      <c r="X440" s="21">
        <f t="shared" si="15"/>
        <v>6944</v>
      </c>
      <c r="Y440" s="23">
        <f t="shared" si="14"/>
        <v>13.535344000000002</v>
      </c>
    </row>
    <row r="441" spans="24:25" x14ac:dyDescent="0.25">
      <c r="X441" s="21">
        <f t="shared" si="15"/>
        <v>6960</v>
      </c>
      <c r="Y441" s="23">
        <f t="shared" si="14"/>
        <v>13.562960000000002</v>
      </c>
    </row>
    <row r="442" spans="24:25" x14ac:dyDescent="0.25">
      <c r="X442" s="21">
        <f t="shared" si="15"/>
        <v>6976</v>
      </c>
      <c r="Y442" s="23">
        <f t="shared" si="14"/>
        <v>13.590576000000002</v>
      </c>
    </row>
    <row r="443" spans="24:25" x14ac:dyDescent="0.25">
      <c r="X443" s="21">
        <f t="shared" si="15"/>
        <v>6992</v>
      </c>
      <c r="Y443" s="23">
        <f t="shared" si="14"/>
        <v>13.618192000000002</v>
      </c>
    </row>
    <row r="444" spans="24:25" x14ac:dyDescent="0.25">
      <c r="X444" s="21">
        <f t="shared" si="15"/>
        <v>7008</v>
      </c>
      <c r="Y444" s="23">
        <f t="shared" si="14"/>
        <v>13.645808000000001</v>
      </c>
    </row>
    <row r="445" spans="24:25" x14ac:dyDescent="0.25">
      <c r="X445" s="21">
        <f t="shared" si="15"/>
        <v>7024</v>
      </c>
      <c r="Y445" s="23">
        <f t="shared" si="14"/>
        <v>13.673424000000001</v>
      </c>
    </row>
    <row r="446" spans="24:25" x14ac:dyDescent="0.25">
      <c r="X446" s="21">
        <f t="shared" si="15"/>
        <v>7040</v>
      </c>
      <c r="Y446" s="23">
        <f t="shared" si="14"/>
        <v>13.701040000000001</v>
      </c>
    </row>
    <row r="447" spans="24:25" x14ac:dyDescent="0.25">
      <c r="X447" s="21">
        <f t="shared" si="15"/>
        <v>7056</v>
      </c>
      <c r="Y447" s="23">
        <f t="shared" si="14"/>
        <v>13.728656000000001</v>
      </c>
    </row>
    <row r="448" spans="24:25" x14ac:dyDescent="0.25">
      <c r="X448" s="21">
        <f t="shared" si="15"/>
        <v>7072</v>
      </c>
      <c r="Y448" s="23">
        <f t="shared" si="14"/>
        <v>13.756272000000001</v>
      </c>
    </row>
    <row r="449" spans="24:25" x14ac:dyDescent="0.25">
      <c r="X449" s="21">
        <f t="shared" si="15"/>
        <v>7088</v>
      </c>
      <c r="Y449" s="23">
        <f t="shared" si="14"/>
        <v>13.783888000000001</v>
      </c>
    </row>
    <row r="450" spans="24:25" x14ac:dyDescent="0.25">
      <c r="X450" s="21">
        <f t="shared" si="15"/>
        <v>7104</v>
      </c>
      <c r="Y450" s="23">
        <f t="shared" si="14"/>
        <v>13.811504000000001</v>
      </c>
    </row>
    <row r="451" spans="24:25" x14ac:dyDescent="0.25">
      <c r="X451" s="21">
        <f t="shared" si="15"/>
        <v>7120</v>
      </c>
      <c r="Y451" s="23">
        <f t="shared" si="14"/>
        <v>13.839120000000001</v>
      </c>
    </row>
    <row r="452" spans="24:25" x14ac:dyDescent="0.25">
      <c r="X452" s="21">
        <f t="shared" si="15"/>
        <v>7136</v>
      </c>
      <c r="Y452" s="23">
        <f t="shared" si="14"/>
        <v>13.866736000000001</v>
      </c>
    </row>
    <row r="453" spans="24:25" x14ac:dyDescent="0.25">
      <c r="X453" s="21">
        <f t="shared" si="15"/>
        <v>7152</v>
      </c>
      <c r="Y453" s="23">
        <f t="shared" si="14"/>
        <v>13.894352000000001</v>
      </c>
    </row>
    <row r="454" spans="24:25" x14ac:dyDescent="0.25">
      <c r="X454" s="21">
        <f t="shared" si="15"/>
        <v>7168</v>
      </c>
      <c r="Y454" s="23">
        <f t="shared" ref="Y454:Y506" si="16">IF($K$24&gt;0,IF(X454&lt;$K$21,$K$20*X454,IF(X454&lt;$K$24,($K$22*X454)+$K$23,($K$25*X454)+$K$26)),IF(X454&lt;$K$21,$K$20*X454,($K$22*X454)+$K$23))</f>
        <v>13.921968000000001</v>
      </c>
    </row>
    <row r="455" spans="24:25" x14ac:dyDescent="0.25">
      <c r="X455" s="21">
        <f t="shared" ref="X455:X506" si="17">X454+$AC$5</f>
        <v>7184</v>
      </c>
      <c r="Y455" s="23">
        <f t="shared" si="16"/>
        <v>13.949584000000002</v>
      </c>
    </row>
    <row r="456" spans="24:25" x14ac:dyDescent="0.25">
      <c r="X456" s="21">
        <f t="shared" si="17"/>
        <v>7200</v>
      </c>
      <c r="Y456" s="23">
        <f t="shared" si="16"/>
        <v>13.977200000000002</v>
      </c>
    </row>
    <row r="457" spans="24:25" x14ac:dyDescent="0.25">
      <c r="X457" s="21">
        <f t="shared" si="17"/>
        <v>7216</v>
      </c>
      <c r="Y457" s="23">
        <f t="shared" si="16"/>
        <v>14.004816000000002</v>
      </c>
    </row>
    <row r="458" spans="24:25" x14ac:dyDescent="0.25">
      <c r="X458" s="21">
        <f t="shared" si="17"/>
        <v>7232</v>
      </c>
      <c r="Y458" s="23">
        <f t="shared" si="16"/>
        <v>14.032432000000002</v>
      </c>
    </row>
    <row r="459" spans="24:25" x14ac:dyDescent="0.25">
      <c r="X459" s="21">
        <f t="shared" si="17"/>
        <v>7248</v>
      </c>
      <c r="Y459" s="23">
        <f t="shared" si="16"/>
        <v>14.060048000000002</v>
      </c>
    </row>
    <row r="460" spans="24:25" x14ac:dyDescent="0.25">
      <c r="X460" s="21">
        <f t="shared" si="17"/>
        <v>7264</v>
      </c>
      <c r="Y460" s="23">
        <f t="shared" si="16"/>
        <v>14.087664000000002</v>
      </c>
    </row>
    <row r="461" spans="24:25" x14ac:dyDescent="0.25">
      <c r="X461" s="21">
        <f t="shared" si="17"/>
        <v>7280</v>
      </c>
      <c r="Y461" s="23">
        <f t="shared" si="16"/>
        <v>14.115280000000002</v>
      </c>
    </row>
    <row r="462" spans="24:25" x14ac:dyDescent="0.25">
      <c r="X462" s="21">
        <f t="shared" si="17"/>
        <v>7296</v>
      </c>
      <c r="Y462" s="23">
        <f t="shared" si="16"/>
        <v>14.142896000000002</v>
      </c>
    </row>
    <row r="463" spans="24:25" x14ac:dyDescent="0.25">
      <c r="X463" s="21">
        <f t="shared" si="17"/>
        <v>7312</v>
      </c>
      <c r="Y463" s="23">
        <f t="shared" si="16"/>
        <v>14.170512000000002</v>
      </c>
    </row>
    <row r="464" spans="24:25" x14ac:dyDescent="0.25">
      <c r="X464" s="21">
        <f t="shared" si="17"/>
        <v>7328</v>
      </c>
      <c r="Y464" s="23">
        <f t="shared" si="16"/>
        <v>14.198128000000002</v>
      </c>
    </row>
    <row r="465" spans="24:25" x14ac:dyDescent="0.25">
      <c r="X465" s="21">
        <f t="shared" si="17"/>
        <v>7344</v>
      </c>
      <c r="Y465" s="23">
        <f t="shared" si="16"/>
        <v>14.225744000000001</v>
      </c>
    </row>
    <row r="466" spans="24:25" x14ac:dyDescent="0.25">
      <c r="X466" s="21">
        <f t="shared" si="17"/>
        <v>7360</v>
      </c>
      <c r="Y466" s="23">
        <f t="shared" si="16"/>
        <v>14.253360000000001</v>
      </c>
    </row>
    <row r="467" spans="24:25" x14ac:dyDescent="0.25">
      <c r="X467" s="21">
        <f t="shared" si="17"/>
        <v>7376</v>
      </c>
      <c r="Y467" s="23">
        <f t="shared" si="16"/>
        <v>14.280976000000001</v>
      </c>
    </row>
    <row r="468" spans="24:25" x14ac:dyDescent="0.25">
      <c r="X468" s="21">
        <f t="shared" si="17"/>
        <v>7392</v>
      </c>
      <c r="Y468" s="23">
        <f t="shared" si="16"/>
        <v>14.308592000000001</v>
      </c>
    </row>
    <row r="469" spans="24:25" x14ac:dyDescent="0.25">
      <c r="X469" s="21">
        <f t="shared" si="17"/>
        <v>7408</v>
      </c>
      <c r="Y469" s="23">
        <f t="shared" si="16"/>
        <v>14.336208000000001</v>
      </c>
    </row>
    <row r="470" spans="24:25" x14ac:dyDescent="0.25">
      <c r="X470" s="21">
        <f t="shared" si="17"/>
        <v>7424</v>
      </c>
      <c r="Y470" s="23">
        <f t="shared" si="16"/>
        <v>14.363824000000001</v>
      </c>
    </row>
    <row r="471" spans="24:25" x14ac:dyDescent="0.25">
      <c r="X471" s="21">
        <f t="shared" si="17"/>
        <v>7440</v>
      </c>
      <c r="Y471" s="23">
        <f t="shared" si="16"/>
        <v>14.391440000000001</v>
      </c>
    </row>
    <row r="472" spans="24:25" x14ac:dyDescent="0.25">
      <c r="X472" s="21">
        <f t="shared" si="17"/>
        <v>7456</v>
      </c>
      <c r="Y472" s="23">
        <f t="shared" si="16"/>
        <v>14.419056000000001</v>
      </c>
    </row>
    <row r="473" spans="24:25" x14ac:dyDescent="0.25">
      <c r="X473" s="21">
        <f t="shared" si="17"/>
        <v>7472</v>
      </c>
      <c r="Y473" s="23">
        <f t="shared" si="16"/>
        <v>14.446672000000001</v>
      </c>
    </row>
    <row r="474" spans="24:25" x14ac:dyDescent="0.25">
      <c r="X474" s="21">
        <f t="shared" si="17"/>
        <v>7488</v>
      </c>
      <c r="Y474" s="23">
        <f t="shared" si="16"/>
        <v>14.474288000000001</v>
      </c>
    </row>
    <row r="475" spans="24:25" x14ac:dyDescent="0.25">
      <c r="X475" s="21">
        <f t="shared" si="17"/>
        <v>7504</v>
      </c>
      <c r="Y475" s="23">
        <f t="shared" si="16"/>
        <v>14.501904000000001</v>
      </c>
    </row>
    <row r="476" spans="24:25" x14ac:dyDescent="0.25">
      <c r="X476" s="21">
        <f t="shared" si="17"/>
        <v>7520</v>
      </c>
      <c r="Y476" s="23">
        <f t="shared" si="16"/>
        <v>14.529520000000002</v>
      </c>
    </row>
    <row r="477" spans="24:25" x14ac:dyDescent="0.25">
      <c r="X477" s="21">
        <f t="shared" si="17"/>
        <v>7536</v>
      </c>
      <c r="Y477" s="23">
        <f t="shared" si="16"/>
        <v>14.557136000000002</v>
      </c>
    </row>
    <row r="478" spans="24:25" x14ac:dyDescent="0.25">
      <c r="X478" s="21">
        <f t="shared" si="17"/>
        <v>7552</v>
      </c>
      <c r="Y478" s="23">
        <f t="shared" si="16"/>
        <v>14.584752000000002</v>
      </c>
    </row>
    <row r="479" spans="24:25" x14ac:dyDescent="0.25">
      <c r="X479" s="21">
        <f t="shared" si="17"/>
        <v>7568</v>
      </c>
      <c r="Y479" s="23">
        <f t="shared" si="16"/>
        <v>14.612368000000002</v>
      </c>
    </row>
    <row r="480" spans="24:25" x14ac:dyDescent="0.25">
      <c r="X480" s="21">
        <f t="shared" si="17"/>
        <v>7584</v>
      </c>
      <c r="Y480" s="23">
        <f t="shared" si="16"/>
        <v>14.639984000000002</v>
      </c>
    </row>
    <row r="481" spans="24:25" x14ac:dyDescent="0.25">
      <c r="X481" s="21">
        <f t="shared" si="17"/>
        <v>7600</v>
      </c>
      <c r="Y481" s="23">
        <f t="shared" si="16"/>
        <v>14.667600000000002</v>
      </c>
    </row>
    <row r="482" spans="24:25" x14ac:dyDescent="0.25">
      <c r="X482" s="21">
        <f t="shared" si="17"/>
        <v>7616</v>
      </c>
      <c r="Y482" s="23">
        <f t="shared" si="16"/>
        <v>14.695216000000002</v>
      </c>
    </row>
    <row r="483" spans="24:25" x14ac:dyDescent="0.25">
      <c r="X483" s="21">
        <f t="shared" si="17"/>
        <v>7632</v>
      </c>
      <c r="Y483" s="23">
        <f t="shared" si="16"/>
        <v>14.722832000000002</v>
      </c>
    </row>
    <row r="484" spans="24:25" x14ac:dyDescent="0.25">
      <c r="X484" s="21">
        <f t="shared" si="17"/>
        <v>7648</v>
      </c>
      <c r="Y484" s="23">
        <f t="shared" si="16"/>
        <v>14.750448000000002</v>
      </c>
    </row>
    <row r="485" spans="24:25" x14ac:dyDescent="0.25">
      <c r="X485" s="21">
        <f t="shared" si="17"/>
        <v>7664</v>
      </c>
      <c r="Y485" s="23">
        <f t="shared" si="16"/>
        <v>14.778064000000002</v>
      </c>
    </row>
    <row r="486" spans="24:25" x14ac:dyDescent="0.25">
      <c r="X486" s="21">
        <f t="shared" si="17"/>
        <v>7680</v>
      </c>
      <c r="Y486" s="23">
        <f t="shared" si="16"/>
        <v>14.805680000000002</v>
      </c>
    </row>
    <row r="487" spans="24:25" x14ac:dyDescent="0.25">
      <c r="X487" s="21">
        <f t="shared" si="17"/>
        <v>7696</v>
      </c>
      <c r="Y487" s="23">
        <f t="shared" si="16"/>
        <v>14.833296000000001</v>
      </c>
    </row>
    <row r="488" spans="24:25" x14ac:dyDescent="0.25">
      <c r="X488" s="21">
        <f t="shared" si="17"/>
        <v>7712</v>
      </c>
      <c r="Y488" s="23">
        <f t="shared" si="16"/>
        <v>14.860912000000001</v>
      </c>
    </row>
    <row r="489" spans="24:25" x14ac:dyDescent="0.25">
      <c r="X489" s="21">
        <f t="shared" si="17"/>
        <v>7728</v>
      </c>
      <c r="Y489" s="23">
        <f t="shared" si="16"/>
        <v>14.888528000000001</v>
      </c>
    </row>
    <row r="490" spans="24:25" x14ac:dyDescent="0.25">
      <c r="X490" s="21">
        <f t="shared" si="17"/>
        <v>7744</v>
      </c>
      <c r="Y490" s="23">
        <f t="shared" si="16"/>
        <v>14.916144000000001</v>
      </c>
    </row>
    <row r="491" spans="24:25" x14ac:dyDescent="0.25">
      <c r="X491" s="21">
        <f t="shared" si="17"/>
        <v>7760</v>
      </c>
      <c r="Y491" s="23">
        <f t="shared" si="16"/>
        <v>14.943760000000001</v>
      </c>
    </row>
    <row r="492" spans="24:25" x14ac:dyDescent="0.25">
      <c r="X492" s="21">
        <f t="shared" si="17"/>
        <v>7776</v>
      </c>
      <c r="Y492" s="23">
        <f t="shared" si="16"/>
        <v>14.971376000000001</v>
      </c>
    </row>
    <row r="493" spans="24:25" x14ac:dyDescent="0.25">
      <c r="X493" s="21">
        <f t="shared" si="17"/>
        <v>7792</v>
      </c>
      <c r="Y493" s="23">
        <f t="shared" si="16"/>
        <v>14.998992000000001</v>
      </c>
    </row>
    <row r="494" spans="24:25" x14ac:dyDescent="0.25">
      <c r="X494" s="21">
        <f t="shared" si="17"/>
        <v>7808</v>
      </c>
      <c r="Y494" s="23">
        <f t="shared" si="16"/>
        <v>15.026608000000001</v>
      </c>
    </row>
    <row r="495" spans="24:25" x14ac:dyDescent="0.25">
      <c r="X495" s="21">
        <f t="shared" si="17"/>
        <v>7824</v>
      </c>
      <c r="Y495" s="23">
        <f t="shared" si="16"/>
        <v>15.054224000000001</v>
      </c>
    </row>
    <row r="496" spans="24:25" x14ac:dyDescent="0.25">
      <c r="X496" s="21">
        <f t="shared" si="17"/>
        <v>7840</v>
      </c>
      <c r="Y496" s="23">
        <f t="shared" si="16"/>
        <v>15.081840000000001</v>
      </c>
    </row>
    <row r="497" spans="24:25" x14ac:dyDescent="0.25">
      <c r="X497" s="21">
        <f t="shared" si="17"/>
        <v>7856</v>
      </c>
      <c r="Y497" s="23">
        <f t="shared" si="16"/>
        <v>15.109456000000002</v>
      </c>
    </row>
    <row r="498" spans="24:25" x14ac:dyDescent="0.25">
      <c r="X498" s="21">
        <f t="shared" si="17"/>
        <v>7872</v>
      </c>
      <c r="Y498" s="23">
        <f t="shared" si="16"/>
        <v>15.137072000000002</v>
      </c>
    </row>
    <row r="499" spans="24:25" x14ac:dyDescent="0.25">
      <c r="X499" s="21">
        <f t="shared" si="17"/>
        <v>7888</v>
      </c>
      <c r="Y499" s="23">
        <f t="shared" si="16"/>
        <v>15.164688000000002</v>
      </c>
    </row>
    <row r="500" spans="24:25" x14ac:dyDescent="0.25">
      <c r="X500" s="21">
        <f t="shared" si="17"/>
        <v>7904</v>
      </c>
      <c r="Y500" s="23">
        <f t="shared" si="16"/>
        <v>15.192304000000002</v>
      </c>
    </row>
    <row r="501" spans="24:25" x14ac:dyDescent="0.25">
      <c r="X501" s="21">
        <f t="shared" si="17"/>
        <v>7920</v>
      </c>
      <c r="Y501" s="23">
        <f t="shared" si="16"/>
        <v>15.219920000000002</v>
      </c>
    </row>
    <row r="502" spans="24:25" x14ac:dyDescent="0.25">
      <c r="X502" s="21">
        <f t="shared" si="17"/>
        <v>7936</v>
      </c>
      <c r="Y502" s="23">
        <f t="shared" si="16"/>
        <v>15.247536000000002</v>
      </c>
    </row>
    <row r="503" spans="24:25" x14ac:dyDescent="0.25">
      <c r="X503" s="21">
        <f t="shared" si="17"/>
        <v>7952</v>
      </c>
      <c r="Y503" s="23">
        <f t="shared" si="16"/>
        <v>15.275152000000002</v>
      </c>
    </row>
    <row r="504" spans="24:25" x14ac:dyDescent="0.25">
      <c r="X504" s="21">
        <f t="shared" si="17"/>
        <v>7968</v>
      </c>
      <c r="Y504" s="23">
        <f t="shared" si="16"/>
        <v>15.302768000000002</v>
      </c>
    </row>
    <row r="505" spans="24:25" x14ac:dyDescent="0.25">
      <c r="X505" s="21">
        <f t="shared" si="17"/>
        <v>7984</v>
      </c>
      <c r="Y505" s="23">
        <f t="shared" si="16"/>
        <v>15.330384000000002</v>
      </c>
    </row>
    <row r="506" spans="24:25" ht="16.5" thickBot="1" x14ac:dyDescent="0.3">
      <c r="X506" s="22">
        <f t="shared" si="17"/>
        <v>8000</v>
      </c>
      <c r="Y506" s="23">
        <f t="shared" si="16"/>
        <v>15.358000000000002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1A00-000000000000}"/>
  </hyperlinks>
  <pageMargins left="0.7" right="0.7" top="0.75" bottom="0.75" header="0.3" footer="0.3"/>
  <pageSetup scale="57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 tint="-0.249977111117893"/>
    <pageSetUpPr fitToPage="1"/>
  </sheetPr>
  <dimension ref="A1:AC506"/>
  <sheetViews>
    <sheetView zoomScale="80" zoomScaleNormal="80" workbookViewId="0">
      <selection activeCell="J6" sqref="J6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69</v>
      </c>
      <c r="K2" s="160" t="str">
        <f>VLOOKUP(J2,'Calcul financement'!B5:F100,2,FALSE)</f>
        <v>Techniques d'éducation spécialisée</v>
      </c>
      <c r="L2" s="160"/>
      <c r="M2" s="160"/>
      <c r="N2" s="161"/>
    </row>
    <row r="4" spans="9:29" ht="16.5" thickBot="1" x14ac:dyDescent="0.3">
      <c r="J4" s="16">
        <f>MAX(IF(K24=0,IF(K21=0,1000,K21*4),K24*2),K9:K15)</f>
        <v>7912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12.397784</v>
      </c>
      <c r="K5" s="164" t="str">
        <f>CONCATENATE("ÉTC seront financés par les ",J4," PES ","du programme ",LEFT(J2,6))</f>
        <v>ÉTC seront financés par les 7912 PES du programme 351.A0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18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18</v>
      </c>
      <c r="Y7" s="23">
        <f t="shared" si="0"/>
        <v>2.7809999999999998E-2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36</v>
      </c>
      <c r="Y8" s="23">
        <f t="shared" si="0"/>
        <v>5.5619999999999996E-2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6389</v>
      </c>
      <c r="L9" s="53">
        <f>IF(K9&gt;0,IF($K$24&gt;0,IF(K9&lt;$K$21,$K$20*K9,IF(K9&lt;$K$24,($K$22*K9)+$K$23,($K$25*K9)+$K$26)),IF(K9&lt;$K$21,$K$20*K9,($K$22*K9)+$K$23)),"")</f>
        <v>10.178773</v>
      </c>
      <c r="M9" s="54">
        <f>IF(K9&gt;0,L9/K9*1000,"")</f>
        <v>1.5931715448426984</v>
      </c>
      <c r="X9" s="21">
        <f t="shared" si="1"/>
        <v>54</v>
      </c>
      <c r="Y9" s="23">
        <f t="shared" si="0"/>
        <v>8.342999999999999E-2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7286</v>
      </c>
      <c r="L10" s="53">
        <f t="shared" ref="L10:L15" si="2">IF(K10&gt;0,IF($K$24&gt;0,IF(K10&lt;$K$21,$K$20*K10,IF(K10&lt;$K$24,($K$22*K10)+$K$23,($K$25*K10)+$K$26)),IF(K10&lt;$K$21,$K$20*K10,($K$22*K10)+$K$23)),"")</f>
        <v>11.485701999999998</v>
      </c>
      <c r="M10" s="54">
        <f t="shared" ref="M10:M15" si="3">IF(K10&gt;0,L10/K10*1000,"")</f>
        <v>1.5764070820752125</v>
      </c>
      <c r="X10" s="21">
        <f t="shared" si="1"/>
        <v>72</v>
      </c>
      <c r="Y10" s="23">
        <f t="shared" si="0"/>
        <v>0.11123999999999999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7912</v>
      </c>
      <c r="L11" s="53">
        <f t="shared" si="2"/>
        <v>12.397784</v>
      </c>
      <c r="M11" s="54">
        <f t="shared" si="3"/>
        <v>1.5669595551061677</v>
      </c>
      <c r="X11" s="21">
        <f t="shared" si="1"/>
        <v>90</v>
      </c>
      <c r="Y11" s="23">
        <f t="shared" si="0"/>
        <v>0.13905000000000001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7212</v>
      </c>
      <c r="L12" s="53">
        <f t="shared" si="2"/>
        <v>11.377883999999998</v>
      </c>
      <c r="M12" s="54">
        <f t="shared" si="3"/>
        <v>1.5776322795341096</v>
      </c>
      <c r="X12" s="21">
        <f t="shared" si="1"/>
        <v>108</v>
      </c>
      <c r="Y12" s="23">
        <f t="shared" si="0"/>
        <v>0.16685999999999998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126</v>
      </c>
      <c r="Y13" s="23">
        <f t="shared" si="0"/>
        <v>0.19466999999999998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144</v>
      </c>
      <c r="Y14" s="23">
        <f t="shared" si="0"/>
        <v>0.22247999999999998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162</v>
      </c>
      <c r="Y15" s="23">
        <f t="shared" si="0"/>
        <v>0.25029000000000001</v>
      </c>
    </row>
    <row r="16" spans="9:29" x14ac:dyDescent="0.25">
      <c r="K16" s="10"/>
      <c r="L16" s="10"/>
      <c r="X16" s="21">
        <f t="shared" si="1"/>
        <v>180</v>
      </c>
      <c r="Y16" s="23">
        <f t="shared" si="0"/>
        <v>0.27810000000000001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198</v>
      </c>
      <c r="Y17" s="23">
        <f t="shared" si="0"/>
        <v>0.30590999999999996</v>
      </c>
    </row>
    <row r="18" spans="1:25" x14ac:dyDescent="0.25">
      <c r="X18" s="21">
        <f t="shared" si="1"/>
        <v>216</v>
      </c>
      <c r="Y18" s="23">
        <f t="shared" si="0"/>
        <v>0.33371999999999996</v>
      </c>
    </row>
    <row r="19" spans="1:25" x14ac:dyDescent="0.25">
      <c r="X19" s="21">
        <f t="shared" si="1"/>
        <v>234</v>
      </c>
      <c r="Y19" s="23">
        <f t="shared" si="0"/>
        <v>0.36152999999999996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252</v>
      </c>
      <c r="Y20" s="23">
        <f t="shared" si="0"/>
        <v>0.38933999999999996</v>
      </c>
    </row>
    <row r="21" spans="1:25" x14ac:dyDescent="0.25">
      <c r="J21" s="2" t="s">
        <v>123</v>
      </c>
      <c r="K21" s="18">
        <f>VLOOKUP($J$2,Tableau_fin[],8,FALSE)</f>
        <v>1230</v>
      </c>
      <c r="X21" s="21">
        <f t="shared" si="1"/>
        <v>270</v>
      </c>
      <c r="Y21" s="23">
        <f t="shared" si="0"/>
        <v>0.41714999999999997</v>
      </c>
    </row>
    <row r="22" spans="1:25" x14ac:dyDescent="0.25">
      <c r="J22" s="26" t="s">
        <v>119</v>
      </c>
      <c r="K22" s="18">
        <f>VLOOKUP($J$2,Tableau_fin[],9,FALSE)</f>
        <v>1.457E-3</v>
      </c>
      <c r="X22" s="21">
        <f t="shared" si="1"/>
        <v>288</v>
      </c>
      <c r="Y22" s="23">
        <f t="shared" si="0"/>
        <v>0.44495999999999997</v>
      </c>
    </row>
    <row r="23" spans="1:25" x14ac:dyDescent="0.25">
      <c r="J23" s="26" t="s">
        <v>120</v>
      </c>
      <c r="K23" s="18">
        <f>VLOOKUP($J$2,Tableau_fin[],10,FALSE)</f>
        <v>0.87</v>
      </c>
      <c r="X23" s="21">
        <f t="shared" si="1"/>
        <v>306</v>
      </c>
      <c r="Y23" s="23">
        <f t="shared" si="0"/>
        <v>0.47276999999999997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324</v>
      </c>
      <c r="Y24" s="23">
        <f t="shared" si="0"/>
        <v>0.50058000000000002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342</v>
      </c>
      <c r="Y25" s="23">
        <f t="shared" si="0"/>
        <v>0.52839000000000003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360</v>
      </c>
      <c r="Y26" s="23">
        <f t="shared" si="0"/>
        <v>0.55620000000000003</v>
      </c>
    </row>
    <row r="27" spans="1:25" x14ac:dyDescent="0.25">
      <c r="X27" s="21">
        <f t="shared" si="1"/>
        <v>378</v>
      </c>
      <c r="Y27" s="23">
        <f t="shared" si="0"/>
        <v>0.58401000000000003</v>
      </c>
    </row>
    <row r="28" spans="1:25" x14ac:dyDescent="0.25">
      <c r="X28" s="21">
        <f t="shared" si="1"/>
        <v>396</v>
      </c>
      <c r="Y28" s="23">
        <f t="shared" si="0"/>
        <v>0.61181999999999992</v>
      </c>
    </row>
    <row r="29" spans="1:25" x14ac:dyDescent="0.25">
      <c r="X29" s="21">
        <f t="shared" si="1"/>
        <v>414</v>
      </c>
      <c r="Y29" s="23">
        <f t="shared" si="0"/>
        <v>0.63962999999999992</v>
      </c>
    </row>
    <row r="30" spans="1:25" x14ac:dyDescent="0.25">
      <c r="X30" s="21">
        <f t="shared" si="1"/>
        <v>432</v>
      </c>
      <c r="Y30" s="23">
        <f t="shared" si="0"/>
        <v>0.66743999999999992</v>
      </c>
    </row>
    <row r="31" spans="1:25" x14ac:dyDescent="0.25">
      <c r="A31" s="29"/>
      <c r="B31" s="10"/>
      <c r="C31" s="10"/>
      <c r="X31" s="21">
        <f t="shared" si="1"/>
        <v>450</v>
      </c>
      <c r="Y31" s="23">
        <f t="shared" si="0"/>
        <v>0.69524999999999992</v>
      </c>
    </row>
    <row r="32" spans="1:25" x14ac:dyDescent="0.25">
      <c r="B32" s="10"/>
      <c r="C32" s="10"/>
      <c r="X32" s="21">
        <f t="shared" si="1"/>
        <v>468</v>
      </c>
      <c r="Y32" s="23">
        <f t="shared" si="0"/>
        <v>0.72305999999999993</v>
      </c>
    </row>
    <row r="33" spans="2:25" x14ac:dyDescent="0.25">
      <c r="B33" s="10"/>
      <c r="C33" s="10"/>
      <c r="X33" s="21">
        <f t="shared" si="1"/>
        <v>486</v>
      </c>
      <c r="Y33" s="23">
        <f t="shared" si="0"/>
        <v>0.75086999999999993</v>
      </c>
    </row>
    <row r="34" spans="2:25" x14ac:dyDescent="0.25">
      <c r="X34" s="21">
        <f t="shared" si="1"/>
        <v>504</v>
      </c>
      <c r="Y34" s="23">
        <f t="shared" si="0"/>
        <v>0.77867999999999993</v>
      </c>
    </row>
    <row r="35" spans="2:25" x14ac:dyDescent="0.25">
      <c r="X35" s="21">
        <f t="shared" si="1"/>
        <v>522</v>
      </c>
      <c r="Y35" s="23">
        <f t="shared" si="0"/>
        <v>0.80648999999999993</v>
      </c>
    </row>
    <row r="36" spans="2:25" x14ac:dyDescent="0.25">
      <c r="X36" s="21">
        <f t="shared" si="1"/>
        <v>540</v>
      </c>
      <c r="Y36" s="23">
        <f t="shared" si="0"/>
        <v>0.83429999999999993</v>
      </c>
    </row>
    <row r="37" spans="2:25" x14ac:dyDescent="0.25">
      <c r="X37" s="21">
        <f t="shared" si="1"/>
        <v>558</v>
      </c>
      <c r="Y37" s="23">
        <f t="shared" si="0"/>
        <v>0.86210999999999993</v>
      </c>
    </row>
    <row r="38" spans="2:25" x14ac:dyDescent="0.25">
      <c r="X38" s="21">
        <f t="shared" si="1"/>
        <v>576</v>
      </c>
      <c r="Y38" s="23">
        <f t="shared" si="0"/>
        <v>0.88991999999999993</v>
      </c>
    </row>
    <row r="39" spans="2:25" x14ac:dyDescent="0.25">
      <c r="X39" s="21">
        <f t="shared" si="1"/>
        <v>594</v>
      </c>
      <c r="Y39" s="23">
        <f t="shared" si="0"/>
        <v>0.91772999999999993</v>
      </c>
    </row>
    <row r="40" spans="2:25" x14ac:dyDescent="0.25">
      <c r="X40" s="21">
        <f t="shared" si="1"/>
        <v>612</v>
      </c>
      <c r="Y40" s="23">
        <f t="shared" si="0"/>
        <v>0.94553999999999994</v>
      </c>
    </row>
    <row r="41" spans="2:25" x14ac:dyDescent="0.25">
      <c r="X41" s="21">
        <f t="shared" si="1"/>
        <v>630</v>
      </c>
      <c r="Y41" s="23">
        <f t="shared" si="0"/>
        <v>0.97334999999999994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648</v>
      </c>
      <c r="Y42" s="23">
        <f t="shared" si="0"/>
        <v>1.00116</v>
      </c>
    </row>
    <row r="43" spans="2:25" x14ac:dyDescent="0.25">
      <c r="X43" s="21">
        <f t="shared" si="1"/>
        <v>666</v>
      </c>
      <c r="Y43" s="23">
        <f t="shared" si="0"/>
        <v>1.0289699999999999</v>
      </c>
    </row>
    <row r="44" spans="2:25" x14ac:dyDescent="0.25">
      <c r="X44" s="21">
        <f t="shared" si="1"/>
        <v>684</v>
      </c>
      <c r="Y44" s="23">
        <f t="shared" si="0"/>
        <v>1.0567800000000001</v>
      </c>
    </row>
    <row r="45" spans="2:25" x14ac:dyDescent="0.25">
      <c r="X45" s="21">
        <f t="shared" si="1"/>
        <v>702</v>
      </c>
      <c r="Y45" s="23">
        <f t="shared" si="0"/>
        <v>1.0845899999999999</v>
      </c>
    </row>
    <row r="46" spans="2:25" x14ac:dyDescent="0.25">
      <c r="X46" s="21">
        <f t="shared" si="1"/>
        <v>720</v>
      </c>
      <c r="Y46" s="23">
        <f t="shared" si="0"/>
        <v>1.1124000000000001</v>
      </c>
    </row>
    <row r="47" spans="2:25" x14ac:dyDescent="0.25">
      <c r="X47" s="21">
        <f t="shared" si="1"/>
        <v>738</v>
      </c>
      <c r="Y47" s="23">
        <f t="shared" si="0"/>
        <v>1.1402099999999999</v>
      </c>
    </row>
    <row r="48" spans="2:25" x14ac:dyDescent="0.25">
      <c r="X48" s="21">
        <f t="shared" si="1"/>
        <v>756</v>
      </c>
      <c r="Y48" s="23">
        <f t="shared" si="0"/>
        <v>1.1680200000000001</v>
      </c>
    </row>
    <row r="49" spans="24:25" x14ac:dyDescent="0.25">
      <c r="X49" s="21">
        <f t="shared" si="1"/>
        <v>774</v>
      </c>
      <c r="Y49" s="23">
        <f t="shared" si="0"/>
        <v>1.1958299999999999</v>
      </c>
    </row>
    <row r="50" spans="24:25" x14ac:dyDescent="0.25">
      <c r="X50" s="21">
        <f t="shared" si="1"/>
        <v>792</v>
      </c>
      <c r="Y50" s="23">
        <f t="shared" si="0"/>
        <v>1.2236399999999998</v>
      </c>
    </row>
    <row r="51" spans="24:25" x14ac:dyDescent="0.25">
      <c r="X51" s="21">
        <f t="shared" si="1"/>
        <v>810</v>
      </c>
      <c r="Y51" s="23">
        <f t="shared" si="0"/>
        <v>1.25145</v>
      </c>
    </row>
    <row r="52" spans="24:25" x14ac:dyDescent="0.25">
      <c r="X52" s="21">
        <f t="shared" si="1"/>
        <v>828</v>
      </c>
      <c r="Y52" s="23">
        <f t="shared" si="0"/>
        <v>1.2792599999999998</v>
      </c>
    </row>
    <row r="53" spans="24:25" x14ac:dyDescent="0.25">
      <c r="X53" s="21">
        <f t="shared" si="1"/>
        <v>846</v>
      </c>
      <c r="Y53" s="23">
        <f t="shared" si="0"/>
        <v>1.30707</v>
      </c>
    </row>
    <row r="54" spans="24:25" x14ac:dyDescent="0.25">
      <c r="X54" s="21">
        <f t="shared" si="1"/>
        <v>864</v>
      </c>
      <c r="Y54" s="23">
        <f t="shared" si="0"/>
        <v>1.3348799999999998</v>
      </c>
    </row>
    <row r="55" spans="24:25" x14ac:dyDescent="0.25">
      <c r="X55" s="21">
        <f t="shared" si="1"/>
        <v>882</v>
      </c>
      <c r="Y55" s="23">
        <f t="shared" si="0"/>
        <v>1.36269</v>
      </c>
    </row>
    <row r="56" spans="24:25" x14ac:dyDescent="0.25">
      <c r="X56" s="21">
        <f t="shared" si="1"/>
        <v>900</v>
      </c>
      <c r="Y56" s="23">
        <f t="shared" si="0"/>
        <v>1.3904999999999998</v>
      </c>
    </row>
    <row r="57" spans="24:25" x14ac:dyDescent="0.25">
      <c r="X57" s="21">
        <f t="shared" si="1"/>
        <v>918</v>
      </c>
      <c r="Y57" s="23">
        <f t="shared" si="0"/>
        <v>1.41831</v>
      </c>
    </row>
    <row r="58" spans="24:25" x14ac:dyDescent="0.25">
      <c r="X58" s="21">
        <f t="shared" si="1"/>
        <v>936</v>
      </c>
      <c r="Y58" s="23">
        <f t="shared" si="0"/>
        <v>1.4461199999999999</v>
      </c>
    </row>
    <row r="59" spans="24:25" x14ac:dyDescent="0.25">
      <c r="X59" s="21">
        <f t="shared" si="1"/>
        <v>954</v>
      </c>
      <c r="Y59" s="23">
        <f t="shared" si="0"/>
        <v>1.47393</v>
      </c>
    </row>
    <row r="60" spans="24:25" x14ac:dyDescent="0.25">
      <c r="X60" s="21">
        <f t="shared" si="1"/>
        <v>972</v>
      </c>
      <c r="Y60" s="23">
        <f t="shared" si="0"/>
        <v>1.5017399999999999</v>
      </c>
    </row>
    <row r="61" spans="24:25" x14ac:dyDescent="0.25">
      <c r="X61" s="21">
        <f t="shared" si="1"/>
        <v>990</v>
      </c>
      <c r="Y61" s="23">
        <f t="shared" si="0"/>
        <v>1.52955</v>
      </c>
    </row>
    <row r="62" spans="24:25" x14ac:dyDescent="0.25">
      <c r="X62" s="21">
        <f t="shared" si="1"/>
        <v>1008</v>
      </c>
      <c r="Y62" s="23">
        <f t="shared" si="0"/>
        <v>1.5573599999999999</v>
      </c>
    </row>
    <row r="63" spans="24:25" x14ac:dyDescent="0.25">
      <c r="X63" s="21">
        <f t="shared" si="1"/>
        <v>1026</v>
      </c>
      <c r="Y63" s="23">
        <f t="shared" si="0"/>
        <v>1.58517</v>
      </c>
    </row>
    <row r="64" spans="24:25" x14ac:dyDescent="0.25">
      <c r="X64" s="21">
        <f t="shared" si="1"/>
        <v>1044</v>
      </c>
      <c r="Y64" s="23">
        <f t="shared" si="0"/>
        <v>1.6129799999999999</v>
      </c>
    </row>
    <row r="65" spans="24:25" x14ac:dyDescent="0.25">
      <c r="X65" s="21">
        <f t="shared" si="1"/>
        <v>1062</v>
      </c>
      <c r="Y65" s="23">
        <f t="shared" si="0"/>
        <v>1.64079</v>
      </c>
    </row>
    <row r="66" spans="24:25" x14ac:dyDescent="0.25">
      <c r="X66" s="21">
        <f t="shared" si="1"/>
        <v>1080</v>
      </c>
      <c r="Y66" s="23">
        <f t="shared" si="0"/>
        <v>1.6685999999999999</v>
      </c>
    </row>
    <row r="67" spans="24:25" x14ac:dyDescent="0.25">
      <c r="X67" s="21">
        <f t="shared" si="1"/>
        <v>1098</v>
      </c>
      <c r="Y67" s="23">
        <f t="shared" si="0"/>
        <v>1.69641</v>
      </c>
    </row>
    <row r="68" spans="24:25" x14ac:dyDescent="0.25">
      <c r="X68" s="21">
        <f t="shared" si="1"/>
        <v>1116</v>
      </c>
      <c r="Y68" s="23">
        <f t="shared" si="0"/>
        <v>1.7242199999999999</v>
      </c>
    </row>
    <row r="69" spans="24:25" x14ac:dyDescent="0.25">
      <c r="X69" s="21">
        <f t="shared" si="1"/>
        <v>1134</v>
      </c>
      <c r="Y69" s="23">
        <f t="shared" si="0"/>
        <v>1.75203</v>
      </c>
    </row>
    <row r="70" spans="24:25" x14ac:dyDescent="0.25">
      <c r="X70" s="21">
        <f t="shared" si="1"/>
        <v>1152</v>
      </c>
      <c r="Y70" s="23">
        <f t="shared" ref="Y70:Y133" si="4">IF($K$24&gt;0,IF(X70&lt;$K$21,$K$20*X70,IF(X70&lt;$K$24,($K$22*X70)+$K$23,($K$25*X70)+$K$26)),IF(X70&lt;$K$21,$K$20*X70,($K$22*X70)+$K$23))</f>
        <v>1.7798399999999999</v>
      </c>
    </row>
    <row r="71" spans="24:25" x14ac:dyDescent="0.25">
      <c r="X71" s="21">
        <f t="shared" ref="X71:X134" si="5">X70+$AC$5</f>
        <v>1170</v>
      </c>
      <c r="Y71" s="23">
        <f t="shared" si="4"/>
        <v>1.80765</v>
      </c>
    </row>
    <row r="72" spans="24:25" x14ac:dyDescent="0.25">
      <c r="X72" s="21">
        <f t="shared" si="5"/>
        <v>1188</v>
      </c>
      <c r="Y72" s="23">
        <f t="shared" si="4"/>
        <v>1.8354599999999999</v>
      </c>
    </row>
    <row r="73" spans="24:25" x14ac:dyDescent="0.25">
      <c r="X73" s="21">
        <f t="shared" si="5"/>
        <v>1206</v>
      </c>
      <c r="Y73" s="23">
        <f t="shared" si="4"/>
        <v>1.86327</v>
      </c>
    </row>
    <row r="74" spans="24:25" x14ac:dyDescent="0.25">
      <c r="X74" s="21">
        <f t="shared" si="5"/>
        <v>1224</v>
      </c>
      <c r="Y74" s="23">
        <f t="shared" si="4"/>
        <v>1.8910799999999999</v>
      </c>
    </row>
    <row r="75" spans="24:25" x14ac:dyDescent="0.25">
      <c r="X75" s="21">
        <f t="shared" si="5"/>
        <v>1242</v>
      </c>
      <c r="Y75" s="23">
        <f t="shared" si="4"/>
        <v>2.6795939999999998</v>
      </c>
    </row>
    <row r="76" spans="24:25" x14ac:dyDescent="0.25">
      <c r="X76" s="21">
        <f t="shared" si="5"/>
        <v>1260</v>
      </c>
      <c r="Y76" s="23">
        <f t="shared" si="4"/>
        <v>2.7058200000000001</v>
      </c>
    </row>
    <row r="77" spans="24:25" x14ac:dyDescent="0.25">
      <c r="X77" s="21">
        <f t="shared" si="5"/>
        <v>1278</v>
      </c>
      <c r="Y77" s="23">
        <f t="shared" si="4"/>
        <v>2.732046</v>
      </c>
    </row>
    <row r="78" spans="24:25" x14ac:dyDescent="0.25">
      <c r="X78" s="21">
        <f t="shared" si="5"/>
        <v>1296</v>
      </c>
      <c r="Y78" s="23">
        <f t="shared" si="4"/>
        <v>2.7582719999999998</v>
      </c>
    </row>
    <row r="79" spans="24:25" x14ac:dyDescent="0.25">
      <c r="X79" s="21">
        <f t="shared" si="5"/>
        <v>1314</v>
      </c>
      <c r="Y79" s="23">
        <f t="shared" si="4"/>
        <v>2.7844980000000001</v>
      </c>
    </row>
    <row r="80" spans="24:25" x14ac:dyDescent="0.25">
      <c r="X80" s="21">
        <f t="shared" si="5"/>
        <v>1332</v>
      </c>
      <c r="Y80" s="23">
        <f t="shared" si="4"/>
        <v>2.810724</v>
      </c>
    </row>
    <row r="81" spans="24:25" x14ac:dyDescent="0.25">
      <c r="X81" s="21">
        <f t="shared" si="5"/>
        <v>1350</v>
      </c>
      <c r="Y81" s="23">
        <f t="shared" si="4"/>
        <v>2.8369499999999999</v>
      </c>
    </row>
    <row r="82" spans="24:25" x14ac:dyDescent="0.25">
      <c r="X82" s="21">
        <f t="shared" si="5"/>
        <v>1368</v>
      </c>
      <c r="Y82" s="23">
        <f t="shared" si="4"/>
        <v>2.8631760000000002</v>
      </c>
    </row>
    <row r="83" spans="24:25" x14ac:dyDescent="0.25">
      <c r="X83" s="21">
        <f t="shared" si="5"/>
        <v>1386</v>
      </c>
      <c r="Y83" s="23">
        <f t="shared" si="4"/>
        <v>2.889402</v>
      </c>
    </row>
    <row r="84" spans="24:25" x14ac:dyDescent="0.25">
      <c r="X84" s="21">
        <f t="shared" si="5"/>
        <v>1404</v>
      </c>
      <c r="Y84" s="23">
        <f t="shared" si="4"/>
        <v>2.9156279999999999</v>
      </c>
    </row>
    <row r="85" spans="24:25" x14ac:dyDescent="0.25">
      <c r="X85" s="21">
        <f t="shared" si="5"/>
        <v>1422</v>
      </c>
      <c r="Y85" s="23">
        <f t="shared" si="4"/>
        <v>2.9418540000000002</v>
      </c>
    </row>
    <row r="86" spans="24:25" x14ac:dyDescent="0.25">
      <c r="X86" s="21">
        <f t="shared" si="5"/>
        <v>1440</v>
      </c>
      <c r="Y86" s="23">
        <f t="shared" si="4"/>
        <v>2.9680800000000001</v>
      </c>
    </row>
    <row r="87" spans="24:25" x14ac:dyDescent="0.25">
      <c r="X87" s="21">
        <f t="shared" si="5"/>
        <v>1458</v>
      </c>
      <c r="Y87" s="23">
        <f t="shared" si="4"/>
        <v>2.9943059999999999</v>
      </c>
    </row>
    <row r="88" spans="24:25" x14ac:dyDescent="0.25">
      <c r="X88" s="21">
        <f t="shared" si="5"/>
        <v>1476</v>
      </c>
      <c r="Y88" s="23">
        <f t="shared" si="4"/>
        <v>3.0205320000000002</v>
      </c>
    </row>
    <row r="89" spans="24:25" x14ac:dyDescent="0.25">
      <c r="X89" s="21">
        <f t="shared" si="5"/>
        <v>1494</v>
      </c>
      <c r="Y89" s="23">
        <f t="shared" si="4"/>
        <v>3.0467580000000001</v>
      </c>
    </row>
    <row r="90" spans="24:25" x14ac:dyDescent="0.25">
      <c r="X90" s="21">
        <f t="shared" si="5"/>
        <v>1512</v>
      </c>
      <c r="Y90" s="23">
        <f t="shared" si="4"/>
        <v>3.0729839999999999</v>
      </c>
    </row>
    <row r="91" spans="24:25" x14ac:dyDescent="0.25">
      <c r="X91" s="21">
        <f t="shared" si="5"/>
        <v>1530</v>
      </c>
      <c r="Y91" s="23">
        <f t="shared" si="4"/>
        <v>3.0992100000000002</v>
      </c>
    </row>
    <row r="92" spans="24:25" x14ac:dyDescent="0.25">
      <c r="X92" s="21">
        <f t="shared" si="5"/>
        <v>1548</v>
      </c>
      <c r="Y92" s="23">
        <f t="shared" si="4"/>
        <v>3.1254360000000001</v>
      </c>
    </row>
    <row r="93" spans="24:25" x14ac:dyDescent="0.25">
      <c r="X93" s="21">
        <f t="shared" si="5"/>
        <v>1566</v>
      </c>
      <c r="Y93" s="23">
        <f t="shared" si="4"/>
        <v>3.151662</v>
      </c>
    </row>
    <row r="94" spans="24:25" x14ac:dyDescent="0.25">
      <c r="X94" s="21">
        <f t="shared" si="5"/>
        <v>1584</v>
      </c>
      <c r="Y94" s="23">
        <f t="shared" si="4"/>
        <v>3.1778880000000003</v>
      </c>
    </row>
    <row r="95" spans="24:25" x14ac:dyDescent="0.25">
      <c r="X95" s="21">
        <f t="shared" si="5"/>
        <v>1602</v>
      </c>
      <c r="Y95" s="23">
        <f t="shared" si="4"/>
        <v>3.2041140000000001</v>
      </c>
    </row>
    <row r="96" spans="24:25" x14ac:dyDescent="0.25">
      <c r="X96" s="21">
        <f t="shared" si="5"/>
        <v>1620</v>
      </c>
      <c r="Y96" s="23">
        <f t="shared" si="4"/>
        <v>3.23034</v>
      </c>
    </row>
    <row r="97" spans="24:25" x14ac:dyDescent="0.25">
      <c r="X97" s="21">
        <f t="shared" si="5"/>
        <v>1638</v>
      </c>
      <c r="Y97" s="23">
        <f t="shared" si="4"/>
        <v>3.2565659999999998</v>
      </c>
    </row>
    <row r="98" spans="24:25" x14ac:dyDescent="0.25">
      <c r="X98" s="21">
        <f t="shared" si="5"/>
        <v>1656</v>
      </c>
      <c r="Y98" s="23">
        <f t="shared" si="4"/>
        <v>3.2827920000000002</v>
      </c>
    </row>
    <row r="99" spans="24:25" x14ac:dyDescent="0.25">
      <c r="X99" s="21">
        <f t="shared" si="5"/>
        <v>1674</v>
      </c>
      <c r="Y99" s="23">
        <f t="shared" si="4"/>
        <v>3.309018</v>
      </c>
    </row>
    <row r="100" spans="24:25" x14ac:dyDescent="0.25">
      <c r="X100" s="21">
        <f t="shared" si="5"/>
        <v>1692</v>
      </c>
      <c r="Y100" s="23">
        <f t="shared" si="4"/>
        <v>3.3352439999999999</v>
      </c>
    </row>
    <row r="101" spans="24:25" x14ac:dyDescent="0.25">
      <c r="X101" s="21">
        <f t="shared" si="5"/>
        <v>1710</v>
      </c>
      <c r="Y101" s="23">
        <f t="shared" si="4"/>
        <v>3.3614700000000002</v>
      </c>
    </row>
    <row r="102" spans="24:25" x14ac:dyDescent="0.25">
      <c r="X102" s="21">
        <f t="shared" si="5"/>
        <v>1728</v>
      </c>
      <c r="Y102" s="23">
        <f t="shared" si="4"/>
        <v>3.387696</v>
      </c>
    </row>
    <row r="103" spans="24:25" x14ac:dyDescent="0.25">
      <c r="X103" s="21">
        <f t="shared" si="5"/>
        <v>1746</v>
      </c>
      <c r="Y103" s="23">
        <f t="shared" si="4"/>
        <v>3.4139219999999999</v>
      </c>
    </row>
    <row r="104" spans="24:25" x14ac:dyDescent="0.25">
      <c r="X104" s="21">
        <f t="shared" si="5"/>
        <v>1764</v>
      </c>
      <c r="Y104" s="23">
        <f t="shared" si="4"/>
        <v>3.4401480000000002</v>
      </c>
    </row>
    <row r="105" spans="24:25" x14ac:dyDescent="0.25">
      <c r="X105" s="21">
        <f t="shared" si="5"/>
        <v>1782</v>
      </c>
      <c r="Y105" s="23">
        <f t="shared" si="4"/>
        <v>3.4663740000000001</v>
      </c>
    </row>
    <row r="106" spans="24:25" x14ac:dyDescent="0.25">
      <c r="X106" s="21">
        <f t="shared" si="5"/>
        <v>1800</v>
      </c>
      <c r="Y106" s="23">
        <f t="shared" si="4"/>
        <v>3.4925999999999999</v>
      </c>
    </row>
    <row r="107" spans="24:25" x14ac:dyDescent="0.25">
      <c r="X107" s="21">
        <f t="shared" si="5"/>
        <v>1818</v>
      </c>
      <c r="Y107" s="23">
        <f t="shared" si="4"/>
        <v>3.5188260000000002</v>
      </c>
    </row>
    <row r="108" spans="24:25" x14ac:dyDescent="0.25">
      <c r="X108" s="21">
        <f t="shared" si="5"/>
        <v>1836</v>
      </c>
      <c r="Y108" s="23">
        <f t="shared" si="4"/>
        <v>3.5450520000000001</v>
      </c>
    </row>
    <row r="109" spans="24:25" x14ac:dyDescent="0.25">
      <c r="X109" s="21">
        <f t="shared" si="5"/>
        <v>1854</v>
      </c>
      <c r="Y109" s="23">
        <f t="shared" si="4"/>
        <v>3.571278</v>
      </c>
    </row>
    <row r="110" spans="24:25" x14ac:dyDescent="0.25">
      <c r="X110" s="21">
        <f t="shared" si="5"/>
        <v>1872</v>
      </c>
      <c r="Y110" s="23">
        <f t="shared" si="4"/>
        <v>3.5975039999999998</v>
      </c>
    </row>
    <row r="111" spans="24:25" x14ac:dyDescent="0.25">
      <c r="X111" s="21">
        <f t="shared" si="5"/>
        <v>1890</v>
      </c>
      <c r="Y111" s="23">
        <f t="shared" si="4"/>
        <v>3.6237300000000001</v>
      </c>
    </row>
    <row r="112" spans="24:25" x14ac:dyDescent="0.25">
      <c r="X112" s="21">
        <f t="shared" si="5"/>
        <v>1908</v>
      </c>
      <c r="Y112" s="23">
        <f t="shared" si="4"/>
        <v>3.649956</v>
      </c>
    </row>
    <row r="113" spans="24:25" x14ac:dyDescent="0.25">
      <c r="X113" s="21">
        <f t="shared" si="5"/>
        <v>1926</v>
      </c>
      <c r="Y113" s="23">
        <f t="shared" si="4"/>
        <v>3.6761819999999998</v>
      </c>
    </row>
    <row r="114" spans="24:25" x14ac:dyDescent="0.25">
      <c r="X114" s="21">
        <f t="shared" si="5"/>
        <v>1944</v>
      </c>
      <c r="Y114" s="23">
        <f t="shared" si="4"/>
        <v>3.7024080000000001</v>
      </c>
    </row>
    <row r="115" spans="24:25" x14ac:dyDescent="0.25">
      <c r="X115" s="21">
        <f t="shared" si="5"/>
        <v>1962</v>
      </c>
      <c r="Y115" s="23">
        <f t="shared" si="4"/>
        <v>3.728634</v>
      </c>
    </row>
    <row r="116" spans="24:25" x14ac:dyDescent="0.25">
      <c r="X116" s="21">
        <f t="shared" si="5"/>
        <v>1980</v>
      </c>
      <c r="Y116" s="23">
        <f t="shared" si="4"/>
        <v>3.7548599999999999</v>
      </c>
    </row>
    <row r="117" spans="24:25" x14ac:dyDescent="0.25">
      <c r="X117" s="21">
        <f t="shared" si="5"/>
        <v>1998</v>
      </c>
      <c r="Y117" s="23">
        <f t="shared" si="4"/>
        <v>3.7810860000000002</v>
      </c>
    </row>
    <row r="118" spans="24:25" x14ac:dyDescent="0.25">
      <c r="X118" s="21">
        <f t="shared" si="5"/>
        <v>2016</v>
      </c>
      <c r="Y118" s="23">
        <f t="shared" si="4"/>
        <v>3.807312</v>
      </c>
    </row>
    <row r="119" spans="24:25" x14ac:dyDescent="0.25">
      <c r="X119" s="21">
        <f t="shared" si="5"/>
        <v>2034</v>
      </c>
      <c r="Y119" s="23">
        <f t="shared" si="4"/>
        <v>3.8335379999999999</v>
      </c>
    </row>
    <row r="120" spans="24:25" x14ac:dyDescent="0.25">
      <c r="X120" s="21">
        <f t="shared" si="5"/>
        <v>2052</v>
      </c>
      <c r="Y120" s="23">
        <f t="shared" si="4"/>
        <v>3.8597640000000002</v>
      </c>
    </row>
    <row r="121" spans="24:25" x14ac:dyDescent="0.25">
      <c r="X121" s="21">
        <f t="shared" si="5"/>
        <v>2070</v>
      </c>
      <c r="Y121" s="23">
        <f t="shared" si="4"/>
        <v>3.8859900000000001</v>
      </c>
    </row>
    <row r="122" spans="24:25" x14ac:dyDescent="0.25">
      <c r="X122" s="21">
        <f t="shared" si="5"/>
        <v>2088</v>
      </c>
      <c r="Y122" s="23">
        <f t="shared" si="4"/>
        <v>3.9122159999999999</v>
      </c>
    </row>
    <row r="123" spans="24:25" x14ac:dyDescent="0.25">
      <c r="X123" s="21">
        <f t="shared" si="5"/>
        <v>2106</v>
      </c>
      <c r="Y123" s="23">
        <f t="shared" si="4"/>
        <v>3.9384420000000002</v>
      </c>
    </row>
    <row r="124" spans="24:25" x14ac:dyDescent="0.25">
      <c r="X124" s="21">
        <f t="shared" si="5"/>
        <v>2124</v>
      </c>
      <c r="Y124" s="23">
        <f t="shared" si="4"/>
        <v>3.9646680000000001</v>
      </c>
    </row>
    <row r="125" spans="24:25" x14ac:dyDescent="0.25">
      <c r="X125" s="21">
        <f t="shared" si="5"/>
        <v>2142</v>
      </c>
      <c r="Y125" s="23">
        <f t="shared" si="4"/>
        <v>3.9908939999999999</v>
      </c>
    </row>
    <row r="126" spans="24:25" x14ac:dyDescent="0.25">
      <c r="X126" s="21">
        <f t="shared" si="5"/>
        <v>2160</v>
      </c>
      <c r="Y126" s="23">
        <f t="shared" si="4"/>
        <v>4.0171200000000002</v>
      </c>
    </row>
    <row r="127" spans="24:25" x14ac:dyDescent="0.25">
      <c r="X127" s="21">
        <f t="shared" si="5"/>
        <v>2178</v>
      </c>
      <c r="Y127" s="23">
        <f t="shared" si="4"/>
        <v>4.0433459999999997</v>
      </c>
    </row>
    <row r="128" spans="24:25" x14ac:dyDescent="0.25">
      <c r="X128" s="21">
        <f t="shared" si="5"/>
        <v>2196</v>
      </c>
      <c r="Y128" s="23">
        <f t="shared" si="4"/>
        <v>4.069572</v>
      </c>
    </row>
    <row r="129" spans="24:25" x14ac:dyDescent="0.25">
      <c r="X129" s="21">
        <f t="shared" si="5"/>
        <v>2214</v>
      </c>
      <c r="Y129" s="23">
        <f t="shared" si="4"/>
        <v>4.0957979999999994</v>
      </c>
    </row>
    <row r="130" spans="24:25" x14ac:dyDescent="0.25">
      <c r="X130" s="21">
        <f t="shared" si="5"/>
        <v>2232</v>
      </c>
      <c r="Y130" s="23">
        <f t="shared" si="4"/>
        <v>4.1220239999999997</v>
      </c>
    </row>
    <row r="131" spans="24:25" x14ac:dyDescent="0.25">
      <c r="X131" s="21">
        <f t="shared" si="5"/>
        <v>2250</v>
      </c>
      <c r="Y131" s="23">
        <f t="shared" si="4"/>
        <v>4.14825</v>
      </c>
    </row>
    <row r="132" spans="24:25" x14ac:dyDescent="0.25">
      <c r="X132" s="21">
        <f t="shared" si="5"/>
        <v>2268</v>
      </c>
      <c r="Y132" s="23">
        <f t="shared" si="4"/>
        <v>4.1744759999999994</v>
      </c>
    </row>
    <row r="133" spans="24:25" x14ac:dyDescent="0.25">
      <c r="X133" s="21">
        <f t="shared" si="5"/>
        <v>2286</v>
      </c>
      <c r="Y133" s="23">
        <f t="shared" si="4"/>
        <v>4.2007019999999997</v>
      </c>
    </row>
    <row r="134" spans="24:25" x14ac:dyDescent="0.25">
      <c r="X134" s="21">
        <f t="shared" si="5"/>
        <v>2304</v>
      </c>
      <c r="Y134" s="23">
        <f t="shared" ref="Y134:Y197" si="6">IF($K$24&gt;0,IF(X134&lt;$K$21,$K$20*X134,IF(X134&lt;$K$24,($K$22*X134)+$K$23,($K$25*X134)+$K$26)),IF(X134&lt;$K$21,$K$20*X134,($K$22*X134)+$K$23))</f>
        <v>4.226928</v>
      </c>
    </row>
    <row r="135" spans="24:25" x14ac:dyDescent="0.25">
      <c r="X135" s="21">
        <f t="shared" ref="X135:X198" si="7">X134+$AC$5</f>
        <v>2322</v>
      </c>
      <c r="Y135" s="23">
        <f t="shared" si="6"/>
        <v>4.2531539999999994</v>
      </c>
    </row>
    <row r="136" spans="24:25" x14ac:dyDescent="0.25">
      <c r="X136" s="21">
        <f t="shared" si="7"/>
        <v>2340</v>
      </c>
      <c r="Y136" s="23">
        <f t="shared" si="6"/>
        <v>4.2793799999999997</v>
      </c>
    </row>
    <row r="137" spans="24:25" x14ac:dyDescent="0.25">
      <c r="X137" s="21">
        <f t="shared" si="7"/>
        <v>2358</v>
      </c>
      <c r="Y137" s="23">
        <f t="shared" si="6"/>
        <v>4.305606</v>
      </c>
    </row>
    <row r="138" spans="24:25" x14ac:dyDescent="0.25">
      <c r="X138" s="21">
        <f t="shared" si="7"/>
        <v>2376</v>
      </c>
      <c r="Y138" s="23">
        <f t="shared" si="6"/>
        <v>4.3318319999999995</v>
      </c>
    </row>
    <row r="139" spans="24:25" x14ac:dyDescent="0.25">
      <c r="X139" s="21">
        <f t="shared" si="7"/>
        <v>2394</v>
      </c>
      <c r="Y139" s="23">
        <f t="shared" si="6"/>
        <v>4.3580579999999998</v>
      </c>
    </row>
    <row r="140" spans="24:25" x14ac:dyDescent="0.25">
      <c r="X140" s="21">
        <f t="shared" si="7"/>
        <v>2412</v>
      </c>
      <c r="Y140" s="23">
        <f t="shared" si="6"/>
        <v>4.3842840000000001</v>
      </c>
    </row>
    <row r="141" spans="24:25" x14ac:dyDescent="0.25">
      <c r="X141" s="21">
        <f t="shared" si="7"/>
        <v>2430</v>
      </c>
      <c r="Y141" s="23">
        <f t="shared" si="6"/>
        <v>4.4105099999999995</v>
      </c>
    </row>
    <row r="142" spans="24:25" x14ac:dyDescent="0.25">
      <c r="X142" s="21">
        <f t="shared" si="7"/>
        <v>2448</v>
      </c>
      <c r="Y142" s="23">
        <f t="shared" si="6"/>
        <v>4.4367359999999998</v>
      </c>
    </row>
    <row r="143" spans="24:25" x14ac:dyDescent="0.25">
      <c r="X143" s="21">
        <f t="shared" si="7"/>
        <v>2466</v>
      </c>
      <c r="Y143" s="23">
        <f t="shared" si="6"/>
        <v>4.4629620000000001</v>
      </c>
    </row>
    <row r="144" spans="24:25" x14ac:dyDescent="0.25">
      <c r="X144" s="21">
        <f t="shared" si="7"/>
        <v>2484</v>
      </c>
      <c r="Y144" s="23">
        <f t="shared" si="6"/>
        <v>4.4891879999999995</v>
      </c>
    </row>
    <row r="145" spans="24:25" x14ac:dyDescent="0.25">
      <c r="X145" s="21">
        <f t="shared" si="7"/>
        <v>2502</v>
      </c>
      <c r="Y145" s="23">
        <f t="shared" si="6"/>
        <v>4.5154139999999998</v>
      </c>
    </row>
    <row r="146" spans="24:25" x14ac:dyDescent="0.25">
      <c r="X146" s="21">
        <f t="shared" si="7"/>
        <v>2520</v>
      </c>
      <c r="Y146" s="23">
        <f t="shared" si="6"/>
        <v>4.5416400000000001</v>
      </c>
    </row>
    <row r="147" spans="24:25" x14ac:dyDescent="0.25">
      <c r="X147" s="21">
        <f t="shared" si="7"/>
        <v>2538</v>
      </c>
      <c r="Y147" s="23">
        <f t="shared" si="6"/>
        <v>4.5678659999999995</v>
      </c>
    </row>
    <row r="148" spans="24:25" x14ac:dyDescent="0.25">
      <c r="X148" s="21">
        <f t="shared" si="7"/>
        <v>2556</v>
      </c>
      <c r="Y148" s="23">
        <f t="shared" si="6"/>
        <v>4.5940919999999998</v>
      </c>
    </row>
    <row r="149" spans="24:25" x14ac:dyDescent="0.25">
      <c r="X149" s="21">
        <f t="shared" si="7"/>
        <v>2574</v>
      </c>
      <c r="Y149" s="23">
        <f t="shared" si="6"/>
        <v>4.6203180000000001</v>
      </c>
    </row>
    <row r="150" spans="24:25" x14ac:dyDescent="0.25">
      <c r="X150" s="21">
        <f t="shared" si="7"/>
        <v>2592</v>
      </c>
      <c r="Y150" s="23">
        <f t="shared" si="6"/>
        <v>4.6465439999999996</v>
      </c>
    </row>
    <row r="151" spans="24:25" x14ac:dyDescent="0.25">
      <c r="X151" s="21">
        <f t="shared" si="7"/>
        <v>2610</v>
      </c>
      <c r="Y151" s="23">
        <f t="shared" si="6"/>
        <v>4.6727699999999999</v>
      </c>
    </row>
    <row r="152" spans="24:25" x14ac:dyDescent="0.25">
      <c r="X152" s="21">
        <f t="shared" si="7"/>
        <v>2628</v>
      </c>
      <c r="Y152" s="23">
        <f t="shared" si="6"/>
        <v>4.6989960000000002</v>
      </c>
    </row>
    <row r="153" spans="24:25" x14ac:dyDescent="0.25">
      <c r="X153" s="21">
        <f t="shared" si="7"/>
        <v>2646</v>
      </c>
      <c r="Y153" s="23">
        <f t="shared" si="6"/>
        <v>4.7252219999999996</v>
      </c>
    </row>
    <row r="154" spans="24:25" x14ac:dyDescent="0.25">
      <c r="X154" s="21">
        <f t="shared" si="7"/>
        <v>2664</v>
      </c>
      <c r="Y154" s="23">
        <f t="shared" si="6"/>
        <v>4.7514479999999999</v>
      </c>
    </row>
    <row r="155" spans="24:25" x14ac:dyDescent="0.25">
      <c r="X155" s="21">
        <f t="shared" si="7"/>
        <v>2682</v>
      </c>
      <c r="Y155" s="23">
        <f t="shared" si="6"/>
        <v>4.7776740000000002</v>
      </c>
    </row>
    <row r="156" spans="24:25" x14ac:dyDescent="0.25">
      <c r="X156" s="21">
        <f t="shared" si="7"/>
        <v>2700</v>
      </c>
      <c r="Y156" s="23">
        <f t="shared" si="6"/>
        <v>4.8038999999999996</v>
      </c>
    </row>
    <row r="157" spans="24:25" x14ac:dyDescent="0.25">
      <c r="X157" s="21">
        <f t="shared" si="7"/>
        <v>2718</v>
      </c>
      <c r="Y157" s="23">
        <f t="shared" si="6"/>
        <v>4.8301259999999999</v>
      </c>
    </row>
    <row r="158" spans="24:25" x14ac:dyDescent="0.25">
      <c r="X158" s="21">
        <f t="shared" si="7"/>
        <v>2736</v>
      </c>
      <c r="Y158" s="23">
        <f t="shared" si="6"/>
        <v>4.8563520000000002</v>
      </c>
    </row>
    <row r="159" spans="24:25" x14ac:dyDescent="0.25">
      <c r="X159" s="21">
        <f t="shared" si="7"/>
        <v>2754</v>
      </c>
      <c r="Y159" s="23">
        <f t="shared" si="6"/>
        <v>4.8825779999999996</v>
      </c>
    </row>
    <row r="160" spans="24:25" x14ac:dyDescent="0.25">
      <c r="X160" s="21">
        <f t="shared" si="7"/>
        <v>2772</v>
      </c>
      <c r="Y160" s="23">
        <f t="shared" si="6"/>
        <v>4.9088039999999999</v>
      </c>
    </row>
    <row r="161" spans="24:25" x14ac:dyDescent="0.25">
      <c r="X161" s="21">
        <f t="shared" si="7"/>
        <v>2790</v>
      </c>
      <c r="Y161" s="23">
        <f t="shared" si="6"/>
        <v>4.9350300000000002</v>
      </c>
    </row>
    <row r="162" spans="24:25" x14ac:dyDescent="0.25">
      <c r="X162" s="21">
        <f t="shared" si="7"/>
        <v>2808</v>
      </c>
      <c r="Y162" s="23">
        <f t="shared" si="6"/>
        <v>4.9612559999999997</v>
      </c>
    </row>
    <row r="163" spans="24:25" x14ac:dyDescent="0.25">
      <c r="X163" s="21">
        <f t="shared" si="7"/>
        <v>2826</v>
      </c>
      <c r="Y163" s="23">
        <f t="shared" si="6"/>
        <v>4.987482</v>
      </c>
    </row>
    <row r="164" spans="24:25" x14ac:dyDescent="0.25">
      <c r="X164" s="21">
        <f t="shared" si="7"/>
        <v>2844</v>
      </c>
      <c r="Y164" s="23">
        <f t="shared" si="6"/>
        <v>5.0137080000000003</v>
      </c>
    </row>
    <row r="165" spans="24:25" x14ac:dyDescent="0.25">
      <c r="X165" s="21">
        <f t="shared" si="7"/>
        <v>2862</v>
      </c>
      <c r="Y165" s="23">
        <f t="shared" si="6"/>
        <v>5.0399339999999997</v>
      </c>
    </row>
    <row r="166" spans="24:25" x14ac:dyDescent="0.25">
      <c r="X166" s="21">
        <f t="shared" si="7"/>
        <v>2880</v>
      </c>
      <c r="Y166" s="23">
        <f t="shared" si="6"/>
        <v>5.06616</v>
      </c>
    </row>
    <row r="167" spans="24:25" x14ac:dyDescent="0.25">
      <c r="X167" s="21">
        <f t="shared" si="7"/>
        <v>2898</v>
      </c>
      <c r="Y167" s="23">
        <f t="shared" si="6"/>
        <v>5.0923860000000003</v>
      </c>
    </row>
    <row r="168" spans="24:25" x14ac:dyDescent="0.25">
      <c r="X168" s="21">
        <f t="shared" si="7"/>
        <v>2916</v>
      </c>
      <c r="Y168" s="23">
        <f t="shared" si="6"/>
        <v>5.1186119999999997</v>
      </c>
    </row>
    <row r="169" spans="24:25" x14ac:dyDescent="0.25">
      <c r="X169" s="21">
        <f t="shared" si="7"/>
        <v>2934</v>
      </c>
      <c r="Y169" s="23">
        <f t="shared" si="6"/>
        <v>5.144838</v>
      </c>
    </row>
    <row r="170" spans="24:25" x14ac:dyDescent="0.25">
      <c r="X170" s="21">
        <f t="shared" si="7"/>
        <v>2952</v>
      </c>
      <c r="Y170" s="23">
        <f t="shared" si="6"/>
        <v>5.1710640000000003</v>
      </c>
    </row>
    <row r="171" spans="24:25" x14ac:dyDescent="0.25">
      <c r="X171" s="21">
        <f t="shared" si="7"/>
        <v>2970</v>
      </c>
      <c r="Y171" s="23">
        <f t="shared" si="6"/>
        <v>5.1972899999999997</v>
      </c>
    </row>
    <row r="172" spans="24:25" x14ac:dyDescent="0.25">
      <c r="X172" s="21">
        <f t="shared" si="7"/>
        <v>2988</v>
      </c>
      <c r="Y172" s="23">
        <f t="shared" si="6"/>
        <v>5.223516</v>
      </c>
    </row>
    <row r="173" spans="24:25" x14ac:dyDescent="0.25">
      <c r="X173" s="21">
        <f t="shared" si="7"/>
        <v>3006</v>
      </c>
      <c r="Y173" s="23">
        <f t="shared" si="6"/>
        <v>5.2497420000000004</v>
      </c>
    </row>
    <row r="174" spans="24:25" x14ac:dyDescent="0.25">
      <c r="X174" s="21">
        <f t="shared" si="7"/>
        <v>3024</v>
      </c>
      <c r="Y174" s="23">
        <f t="shared" si="6"/>
        <v>5.2759679999999998</v>
      </c>
    </row>
    <row r="175" spans="24:25" x14ac:dyDescent="0.25">
      <c r="X175" s="21">
        <f t="shared" si="7"/>
        <v>3042</v>
      </c>
      <c r="Y175" s="23">
        <f t="shared" si="6"/>
        <v>5.3021940000000001</v>
      </c>
    </row>
    <row r="176" spans="24:25" x14ac:dyDescent="0.25">
      <c r="X176" s="21">
        <f t="shared" si="7"/>
        <v>3060</v>
      </c>
      <c r="Y176" s="23">
        <f t="shared" si="6"/>
        <v>5.3284200000000004</v>
      </c>
    </row>
    <row r="177" spans="24:25" x14ac:dyDescent="0.25">
      <c r="X177" s="21">
        <f t="shared" si="7"/>
        <v>3078</v>
      </c>
      <c r="Y177" s="23">
        <f t="shared" si="6"/>
        <v>5.3546459999999998</v>
      </c>
    </row>
    <row r="178" spans="24:25" x14ac:dyDescent="0.25">
      <c r="X178" s="21">
        <f t="shared" si="7"/>
        <v>3096</v>
      </c>
      <c r="Y178" s="23">
        <f t="shared" si="6"/>
        <v>5.3808720000000001</v>
      </c>
    </row>
    <row r="179" spans="24:25" x14ac:dyDescent="0.25">
      <c r="X179" s="21">
        <f t="shared" si="7"/>
        <v>3114</v>
      </c>
      <c r="Y179" s="23">
        <f t="shared" si="6"/>
        <v>5.4070980000000004</v>
      </c>
    </row>
    <row r="180" spans="24:25" x14ac:dyDescent="0.25">
      <c r="X180" s="21">
        <f t="shared" si="7"/>
        <v>3132</v>
      </c>
      <c r="Y180" s="23">
        <f t="shared" si="6"/>
        <v>5.4333239999999998</v>
      </c>
    </row>
    <row r="181" spans="24:25" x14ac:dyDescent="0.25">
      <c r="X181" s="21">
        <f t="shared" si="7"/>
        <v>3150</v>
      </c>
      <c r="Y181" s="23">
        <f t="shared" si="6"/>
        <v>5.4595500000000001</v>
      </c>
    </row>
    <row r="182" spans="24:25" x14ac:dyDescent="0.25">
      <c r="X182" s="21">
        <f t="shared" si="7"/>
        <v>3168</v>
      </c>
      <c r="Y182" s="23">
        <f t="shared" si="6"/>
        <v>5.4857760000000004</v>
      </c>
    </row>
    <row r="183" spans="24:25" x14ac:dyDescent="0.25">
      <c r="X183" s="21">
        <f t="shared" si="7"/>
        <v>3186</v>
      </c>
      <c r="Y183" s="23">
        <f t="shared" si="6"/>
        <v>5.5120019999999998</v>
      </c>
    </row>
    <row r="184" spans="24:25" x14ac:dyDescent="0.25">
      <c r="X184" s="21">
        <f t="shared" si="7"/>
        <v>3204</v>
      </c>
      <c r="Y184" s="23">
        <f t="shared" si="6"/>
        <v>5.5382280000000002</v>
      </c>
    </row>
    <row r="185" spans="24:25" x14ac:dyDescent="0.25">
      <c r="X185" s="21">
        <f t="shared" si="7"/>
        <v>3222</v>
      </c>
      <c r="Y185" s="23">
        <f t="shared" si="6"/>
        <v>5.5644539999999996</v>
      </c>
    </row>
    <row r="186" spans="24:25" x14ac:dyDescent="0.25">
      <c r="X186" s="21">
        <f t="shared" si="7"/>
        <v>3240</v>
      </c>
      <c r="Y186" s="23">
        <f t="shared" si="6"/>
        <v>5.5906799999999999</v>
      </c>
    </row>
    <row r="187" spans="24:25" x14ac:dyDescent="0.25">
      <c r="X187" s="21">
        <f t="shared" si="7"/>
        <v>3258</v>
      </c>
      <c r="Y187" s="23">
        <f t="shared" si="6"/>
        <v>5.6169060000000002</v>
      </c>
    </row>
    <row r="188" spans="24:25" x14ac:dyDescent="0.25">
      <c r="X188" s="21">
        <f t="shared" si="7"/>
        <v>3276</v>
      </c>
      <c r="Y188" s="23">
        <f t="shared" si="6"/>
        <v>5.6431319999999996</v>
      </c>
    </row>
    <row r="189" spans="24:25" x14ac:dyDescent="0.25">
      <c r="X189" s="21">
        <f t="shared" si="7"/>
        <v>3294</v>
      </c>
      <c r="Y189" s="23">
        <f t="shared" si="6"/>
        <v>5.6693579999999999</v>
      </c>
    </row>
    <row r="190" spans="24:25" x14ac:dyDescent="0.25">
      <c r="X190" s="21">
        <f t="shared" si="7"/>
        <v>3312</v>
      </c>
      <c r="Y190" s="23">
        <f t="shared" si="6"/>
        <v>5.6955840000000002</v>
      </c>
    </row>
    <row r="191" spans="24:25" x14ac:dyDescent="0.25">
      <c r="X191" s="21">
        <f t="shared" si="7"/>
        <v>3330</v>
      </c>
      <c r="Y191" s="23">
        <f t="shared" si="6"/>
        <v>5.7218099999999996</v>
      </c>
    </row>
    <row r="192" spans="24:25" x14ac:dyDescent="0.25">
      <c r="X192" s="21">
        <f t="shared" si="7"/>
        <v>3348</v>
      </c>
      <c r="Y192" s="23">
        <f t="shared" si="6"/>
        <v>5.7480359999999999</v>
      </c>
    </row>
    <row r="193" spans="24:25" x14ac:dyDescent="0.25">
      <c r="X193" s="21">
        <f t="shared" si="7"/>
        <v>3366</v>
      </c>
      <c r="Y193" s="23">
        <f t="shared" si="6"/>
        <v>5.7742620000000002</v>
      </c>
    </row>
    <row r="194" spans="24:25" x14ac:dyDescent="0.25">
      <c r="X194" s="21">
        <f t="shared" si="7"/>
        <v>3384</v>
      </c>
      <c r="Y194" s="23">
        <f t="shared" si="6"/>
        <v>5.8004879999999996</v>
      </c>
    </row>
    <row r="195" spans="24:25" x14ac:dyDescent="0.25">
      <c r="X195" s="21">
        <f t="shared" si="7"/>
        <v>3402</v>
      </c>
      <c r="Y195" s="23">
        <f t="shared" si="6"/>
        <v>5.8267139999999999</v>
      </c>
    </row>
    <row r="196" spans="24:25" x14ac:dyDescent="0.25">
      <c r="X196" s="21">
        <f t="shared" si="7"/>
        <v>3420</v>
      </c>
      <c r="Y196" s="23">
        <f t="shared" si="6"/>
        <v>5.8529400000000003</v>
      </c>
    </row>
    <row r="197" spans="24:25" x14ac:dyDescent="0.25">
      <c r="X197" s="21">
        <f t="shared" si="7"/>
        <v>3438</v>
      </c>
      <c r="Y197" s="23">
        <f t="shared" si="6"/>
        <v>5.8791659999999997</v>
      </c>
    </row>
    <row r="198" spans="24:25" x14ac:dyDescent="0.25">
      <c r="X198" s="21">
        <f t="shared" si="7"/>
        <v>3456</v>
      </c>
      <c r="Y198" s="23">
        <f t="shared" ref="Y198:Y261" si="8">IF($K$24&gt;0,IF(X198&lt;$K$21,$K$20*X198,IF(X198&lt;$K$24,($K$22*X198)+$K$23,($K$25*X198)+$K$26)),IF(X198&lt;$K$21,$K$20*X198,($K$22*X198)+$K$23))</f>
        <v>5.905392</v>
      </c>
    </row>
    <row r="199" spans="24:25" x14ac:dyDescent="0.25">
      <c r="X199" s="21">
        <f t="shared" ref="X199:X262" si="9">X198+$AC$5</f>
        <v>3474</v>
      </c>
      <c r="Y199" s="23">
        <f t="shared" si="8"/>
        <v>5.9316180000000003</v>
      </c>
    </row>
    <row r="200" spans="24:25" x14ac:dyDescent="0.25">
      <c r="X200" s="21">
        <f t="shared" si="9"/>
        <v>3492</v>
      </c>
      <c r="Y200" s="23">
        <f t="shared" si="8"/>
        <v>5.9578439999999997</v>
      </c>
    </row>
    <row r="201" spans="24:25" x14ac:dyDescent="0.25">
      <c r="X201" s="21">
        <f t="shared" si="9"/>
        <v>3510</v>
      </c>
      <c r="Y201" s="23">
        <f t="shared" si="8"/>
        <v>5.98407</v>
      </c>
    </row>
    <row r="202" spans="24:25" x14ac:dyDescent="0.25">
      <c r="X202" s="21">
        <f t="shared" si="9"/>
        <v>3528</v>
      </c>
      <c r="Y202" s="23">
        <f t="shared" si="8"/>
        <v>6.0102960000000003</v>
      </c>
    </row>
    <row r="203" spans="24:25" x14ac:dyDescent="0.25">
      <c r="X203" s="21">
        <f t="shared" si="9"/>
        <v>3546</v>
      </c>
      <c r="Y203" s="23">
        <f t="shared" si="8"/>
        <v>6.0365219999999997</v>
      </c>
    </row>
    <row r="204" spans="24:25" x14ac:dyDescent="0.25">
      <c r="X204" s="21">
        <f t="shared" si="9"/>
        <v>3564</v>
      </c>
      <c r="Y204" s="23">
        <f t="shared" si="8"/>
        <v>6.062748</v>
      </c>
    </row>
    <row r="205" spans="24:25" x14ac:dyDescent="0.25">
      <c r="X205" s="21">
        <f t="shared" si="9"/>
        <v>3582</v>
      </c>
      <c r="Y205" s="23">
        <f t="shared" si="8"/>
        <v>6.0889740000000003</v>
      </c>
    </row>
    <row r="206" spans="24:25" x14ac:dyDescent="0.25">
      <c r="X206" s="21">
        <f t="shared" si="9"/>
        <v>3600</v>
      </c>
      <c r="Y206" s="23">
        <f t="shared" si="8"/>
        <v>6.1151999999999997</v>
      </c>
    </row>
    <row r="207" spans="24:25" x14ac:dyDescent="0.25">
      <c r="X207" s="21">
        <f t="shared" si="9"/>
        <v>3618</v>
      </c>
      <c r="Y207" s="23">
        <f t="shared" si="8"/>
        <v>6.1414260000000001</v>
      </c>
    </row>
    <row r="208" spans="24:25" x14ac:dyDescent="0.25">
      <c r="X208" s="21">
        <f t="shared" si="9"/>
        <v>3636</v>
      </c>
      <c r="Y208" s="23">
        <f t="shared" si="8"/>
        <v>6.1676520000000004</v>
      </c>
    </row>
    <row r="209" spans="24:25" x14ac:dyDescent="0.25">
      <c r="X209" s="21">
        <f t="shared" si="9"/>
        <v>3654</v>
      </c>
      <c r="Y209" s="23">
        <f t="shared" si="8"/>
        <v>6.1938779999999998</v>
      </c>
    </row>
    <row r="210" spans="24:25" x14ac:dyDescent="0.25">
      <c r="X210" s="21">
        <f t="shared" si="9"/>
        <v>3672</v>
      </c>
      <c r="Y210" s="23">
        <f t="shared" si="8"/>
        <v>6.2201040000000001</v>
      </c>
    </row>
    <row r="211" spans="24:25" x14ac:dyDescent="0.25">
      <c r="X211" s="21">
        <f t="shared" si="9"/>
        <v>3690</v>
      </c>
      <c r="Y211" s="23">
        <f t="shared" si="8"/>
        <v>6.2463300000000004</v>
      </c>
    </row>
    <row r="212" spans="24:25" x14ac:dyDescent="0.25">
      <c r="X212" s="21">
        <f t="shared" si="9"/>
        <v>3708</v>
      </c>
      <c r="Y212" s="23">
        <f t="shared" si="8"/>
        <v>6.2725559999999998</v>
      </c>
    </row>
    <row r="213" spans="24:25" x14ac:dyDescent="0.25">
      <c r="X213" s="21">
        <f t="shared" si="9"/>
        <v>3726</v>
      </c>
      <c r="Y213" s="23">
        <f t="shared" si="8"/>
        <v>6.2987820000000001</v>
      </c>
    </row>
    <row r="214" spans="24:25" x14ac:dyDescent="0.25">
      <c r="X214" s="21">
        <f t="shared" si="9"/>
        <v>3744</v>
      </c>
      <c r="Y214" s="23">
        <f t="shared" si="8"/>
        <v>6.3250079999999995</v>
      </c>
    </row>
    <row r="215" spans="24:25" x14ac:dyDescent="0.25">
      <c r="X215" s="21">
        <f t="shared" si="9"/>
        <v>3762</v>
      </c>
      <c r="Y215" s="23">
        <f t="shared" si="8"/>
        <v>6.3512339999999998</v>
      </c>
    </row>
    <row r="216" spans="24:25" x14ac:dyDescent="0.25">
      <c r="X216" s="21">
        <f t="shared" si="9"/>
        <v>3780</v>
      </c>
      <c r="Y216" s="23">
        <f t="shared" si="8"/>
        <v>6.3774600000000001</v>
      </c>
    </row>
    <row r="217" spans="24:25" x14ac:dyDescent="0.25">
      <c r="X217" s="21">
        <f t="shared" si="9"/>
        <v>3798</v>
      </c>
      <c r="Y217" s="23">
        <f t="shared" si="8"/>
        <v>6.4036859999999995</v>
      </c>
    </row>
    <row r="218" spans="24:25" x14ac:dyDescent="0.25">
      <c r="X218" s="21">
        <f t="shared" si="9"/>
        <v>3816</v>
      </c>
      <c r="Y218" s="23">
        <f t="shared" si="8"/>
        <v>6.4299119999999998</v>
      </c>
    </row>
    <row r="219" spans="24:25" x14ac:dyDescent="0.25">
      <c r="X219" s="21">
        <f t="shared" si="9"/>
        <v>3834</v>
      </c>
      <c r="Y219" s="23">
        <f t="shared" si="8"/>
        <v>6.4561380000000002</v>
      </c>
    </row>
    <row r="220" spans="24:25" x14ac:dyDescent="0.25">
      <c r="X220" s="21">
        <f t="shared" si="9"/>
        <v>3852</v>
      </c>
      <c r="Y220" s="23">
        <f t="shared" si="8"/>
        <v>6.4823639999999996</v>
      </c>
    </row>
    <row r="221" spans="24:25" x14ac:dyDescent="0.25">
      <c r="X221" s="21">
        <f t="shared" si="9"/>
        <v>3870</v>
      </c>
      <c r="Y221" s="23">
        <f t="shared" si="8"/>
        <v>6.5085899999999999</v>
      </c>
    </row>
    <row r="222" spans="24:25" x14ac:dyDescent="0.25">
      <c r="X222" s="21">
        <f t="shared" si="9"/>
        <v>3888</v>
      </c>
      <c r="Y222" s="23">
        <f t="shared" si="8"/>
        <v>6.5348160000000002</v>
      </c>
    </row>
    <row r="223" spans="24:25" x14ac:dyDescent="0.25">
      <c r="X223" s="21">
        <f t="shared" si="9"/>
        <v>3906</v>
      </c>
      <c r="Y223" s="23">
        <f t="shared" si="8"/>
        <v>6.5610419999999996</v>
      </c>
    </row>
    <row r="224" spans="24:25" x14ac:dyDescent="0.25">
      <c r="X224" s="21">
        <f t="shared" si="9"/>
        <v>3924</v>
      </c>
      <c r="Y224" s="23">
        <f t="shared" si="8"/>
        <v>6.5872679999999999</v>
      </c>
    </row>
    <row r="225" spans="24:25" x14ac:dyDescent="0.25">
      <c r="X225" s="21">
        <f t="shared" si="9"/>
        <v>3942</v>
      </c>
      <c r="Y225" s="23">
        <f t="shared" si="8"/>
        <v>6.6134940000000002</v>
      </c>
    </row>
    <row r="226" spans="24:25" x14ac:dyDescent="0.25">
      <c r="X226" s="21">
        <f t="shared" si="9"/>
        <v>3960</v>
      </c>
      <c r="Y226" s="23">
        <f t="shared" si="8"/>
        <v>6.6397199999999996</v>
      </c>
    </row>
    <row r="227" spans="24:25" x14ac:dyDescent="0.25">
      <c r="X227" s="21">
        <f t="shared" si="9"/>
        <v>3978</v>
      </c>
      <c r="Y227" s="23">
        <f t="shared" si="8"/>
        <v>6.6659459999999999</v>
      </c>
    </row>
    <row r="228" spans="24:25" x14ac:dyDescent="0.25">
      <c r="X228" s="21">
        <f t="shared" si="9"/>
        <v>3996</v>
      </c>
      <c r="Y228" s="23">
        <f t="shared" si="8"/>
        <v>6.6921720000000002</v>
      </c>
    </row>
    <row r="229" spans="24:25" x14ac:dyDescent="0.25">
      <c r="X229" s="21">
        <f t="shared" si="9"/>
        <v>4014</v>
      </c>
      <c r="Y229" s="23">
        <f t="shared" si="8"/>
        <v>6.7183979999999996</v>
      </c>
    </row>
    <row r="230" spans="24:25" x14ac:dyDescent="0.25">
      <c r="X230" s="21">
        <f t="shared" si="9"/>
        <v>4032</v>
      </c>
      <c r="Y230" s="23">
        <f t="shared" si="8"/>
        <v>6.744624</v>
      </c>
    </row>
    <row r="231" spans="24:25" x14ac:dyDescent="0.25">
      <c r="X231" s="21">
        <f t="shared" si="9"/>
        <v>4050</v>
      </c>
      <c r="Y231" s="23">
        <f t="shared" si="8"/>
        <v>6.7708500000000003</v>
      </c>
    </row>
    <row r="232" spans="24:25" x14ac:dyDescent="0.25">
      <c r="X232" s="21">
        <f t="shared" si="9"/>
        <v>4068</v>
      </c>
      <c r="Y232" s="23">
        <f t="shared" si="8"/>
        <v>6.7970759999999997</v>
      </c>
    </row>
    <row r="233" spans="24:25" x14ac:dyDescent="0.25">
      <c r="X233" s="21">
        <f t="shared" si="9"/>
        <v>4086</v>
      </c>
      <c r="Y233" s="23">
        <f t="shared" si="8"/>
        <v>6.823302</v>
      </c>
    </row>
    <row r="234" spans="24:25" x14ac:dyDescent="0.25">
      <c r="X234" s="21">
        <f t="shared" si="9"/>
        <v>4104</v>
      </c>
      <c r="Y234" s="23">
        <f t="shared" si="8"/>
        <v>6.8495280000000003</v>
      </c>
    </row>
    <row r="235" spans="24:25" x14ac:dyDescent="0.25">
      <c r="X235" s="21">
        <f t="shared" si="9"/>
        <v>4122</v>
      </c>
      <c r="Y235" s="23">
        <f t="shared" si="8"/>
        <v>6.8757539999999997</v>
      </c>
    </row>
    <row r="236" spans="24:25" x14ac:dyDescent="0.25">
      <c r="X236" s="21">
        <f t="shared" si="9"/>
        <v>4140</v>
      </c>
      <c r="Y236" s="23">
        <f t="shared" si="8"/>
        <v>6.90198</v>
      </c>
    </row>
    <row r="237" spans="24:25" x14ac:dyDescent="0.25">
      <c r="X237" s="21">
        <f t="shared" si="9"/>
        <v>4158</v>
      </c>
      <c r="Y237" s="23">
        <f t="shared" si="8"/>
        <v>6.9282060000000003</v>
      </c>
    </row>
    <row r="238" spans="24:25" x14ac:dyDescent="0.25">
      <c r="X238" s="21">
        <f t="shared" si="9"/>
        <v>4176</v>
      </c>
      <c r="Y238" s="23">
        <f t="shared" si="8"/>
        <v>6.9544319999999997</v>
      </c>
    </row>
    <row r="239" spans="24:25" x14ac:dyDescent="0.25">
      <c r="X239" s="21">
        <f t="shared" si="9"/>
        <v>4194</v>
      </c>
      <c r="Y239" s="23">
        <f t="shared" si="8"/>
        <v>6.980658</v>
      </c>
    </row>
    <row r="240" spans="24:25" x14ac:dyDescent="0.25">
      <c r="X240" s="21">
        <f t="shared" si="9"/>
        <v>4212</v>
      </c>
      <c r="Y240" s="23">
        <f t="shared" si="8"/>
        <v>7.0068840000000003</v>
      </c>
    </row>
    <row r="241" spans="24:25" x14ac:dyDescent="0.25">
      <c r="X241" s="21">
        <f t="shared" si="9"/>
        <v>4230</v>
      </c>
      <c r="Y241" s="23">
        <f t="shared" si="8"/>
        <v>7.0331099999999998</v>
      </c>
    </row>
    <row r="242" spans="24:25" x14ac:dyDescent="0.25">
      <c r="X242" s="21">
        <f t="shared" si="9"/>
        <v>4248</v>
      </c>
      <c r="Y242" s="23">
        <f t="shared" si="8"/>
        <v>7.0593360000000001</v>
      </c>
    </row>
    <row r="243" spans="24:25" x14ac:dyDescent="0.25">
      <c r="X243" s="21">
        <f t="shared" si="9"/>
        <v>4266</v>
      </c>
      <c r="Y243" s="23">
        <f t="shared" si="8"/>
        <v>7.0855620000000004</v>
      </c>
    </row>
    <row r="244" spans="24:25" x14ac:dyDescent="0.25">
      <c r="X244" s="21">
        <f t="shared" si="9"/>
        <v>4284</v>
      </c>
      <c r="Y244" s="23">
        <f t="shared" si="8"/>
        <v>7.1117879999999998</v>
      </c>
    </row>
    <row r="245" spans="24:25" x14ac:dyDescent="0.25">
      <c r="X245" s="21">
        <f t="shared" si="9"/>
        <v>4302</v>
      </c>
      <c r="Y245" s="23">
        <f t="shared" si="8"/>
        <v>7.1380140000000001</v>
      </c>
    </row>
    <row r="246" spans="24:25" x14ac:dyDescent="0.25">
      <c r="X246" s="21">
        <f t="shared" si="9"/>
        <v>4320</v>
      </c>
      <c r="Y246" s="23">
        <f t="shared" si="8"/>
        <v>7.1642400000000004</v>
      </c>
    </row>
    <row r="247" spans="24:25" x14ac:dyDescent="0.25">
      <c r="X247" s="21">
        <f t="shared" si="9"/>
        <v>4338</v>
      </c>
      <c r="Y247" s="23">
        <f t="shared" si="8"/>
        <v>7.1904659999999998</v>
      </c>
    </row>
    <row r="248" spans="24:25" x14ac:dyDescent="0.25">
      <c r="X248" s="21">
        <f t="shared" si="9"/>
        <v>4356</v>
      </c>
      <c r="Y248" s="23">
        <f t="shared" si="8"/>
        <v>7.2166920000000001</v>
      </c>
    </row>
    <row r="249" spans="24:25" x14ac:dyDescent="0.25">
      <c r="X249" s="21">
        <f t="shared" si="9"/>
        <v>4374</v>
      </c>
      <c r="Y249" s="23">
        <f t="shared" si="8"/>
        <v>7.2429179999999995</v>
      </c>
    </row>
    <row r="250" spans="24:25" x14ac:dyDescent="0.25">
      <c r="X250" s="21">
        <f t="shared" si="9"/>
        <v>4392</v>
      </c>
      <c r="Y250" s="23">
        <f t="shared" si="8"/>
        <v>7.2691439999999998</v>
      </c>
    </row>
    <row r="251" spans="24:25" x14ac:dyDescent="0.25">
      <c r="X251" s="21">
        <f t="shared" si="9"/>
        <v>4410</v>
      </c>
      <c r="Y251" s="23">
        <f t="shared" si="8"/>
        <v>7.2953700000000001</v>
      </c>
    </row>
    <row r="252" spans="24:25" x14ac:dyDescent="0.25">
      <c r="X252" s="21">
        <f t="shared" si="9"/>
        <v>4428</v>
      </c>
      <c r="Y252" s="23">
        <f t="shared" si="8"/>
        <v>7.3215959999999995</v>
      </c>
    </row>
    <row r="253" spans="24:25" x14ac:dyDescent="0.25">
      <c r="X253" s="21">
        <f t="shared" si="9"/>
        <v>4446</v>
      </c>
      <c r="Y253" s="23">
        <f t="shared" si="8"/>
        <v>7.3478219999999999</v>
      </c>
    </row>
    <row r="254" spans="24:25" x14ac:dyDescent="0.25">
      <c r="X254" s="21">
        <f t="shared" si="9"/>
        <v>4464</v>
      </c>
      <c r="Y254" s="23">
        <f t="shared" si="8"/>
        <v>7.3740480000000002</v>
      </c>
    </row>
    <row r="255" spans="24:25" x14ac:dyDescent="0.25">
      <c r="X255" s="21">
        <f t="shared" si="9"/>
        <v>4482</v>
      </c>
      <c r="Y255" s="23">
        <f t="shared" si="8"/>
        <v>7.4002739999999996</v>
      </c>
    </row>
    <row r="256" spans="24:25" x14ac:dyDescent="0.25">
      <c r="X256" s="21">
        <f t="shared" si="9"/>
        <v>4500</v>
      </c>
      <c r="Y256" s="23">
        <f t="shared" si="8"/>
        <v>7.4264999999999999</v>
      </c>
    </row>
    <row r="257" spans="24:25" x14ac:dyDescent="0.25">
      <c r="X257" s="21">
        <f t="shared" si="9"/>
        <v>4518</v>
      </c>
      <c r="Y257" s="23">
        <f t="shared" si="8"/>
        <v>7.4527260000000002</v>
      </c>
    </row>
    <row r="258" spans="24:25" x14ac:dyDescent="0.25">
      <c r="X258" s="21">
        <f t="shared" si="9"/>
        <v>4536</v>
      </c>
      <c r="Y258" s="23">
        <f t="shared" si="8"/>
        <v>7.4789519999999996</v>
      </c>
    </row>
    <row r="259" spans="24:25" x14ac:dyDescent="0.25">
      <c r="X259" s="21">
        <f t="shared" si="9"/>
        <v>4554</v>
      </c>
      <c r="Y259" s="23">
        <f t="shared" si="8"/>
        <v>7.5051779999999999</v>
      </c>
    </row>
    <row r="260" spans="24:25" x14ac:dyDescent="0.25">
      <c r="X260" s="21">
        <f t="shared" si="9"/>
        <v>4572</v>
      </c>
      <c r="Y260" s="23">
        <f t="shared" si="8"/>
        <v>7.5314040000000002</v>
      </c>
    </row>
    <row r="261" spans="24:25" x14ac:dyDescent="0.25">
      <c r="X261" s="21">
        <f t="shared" si="9"/>
        <v>4590</v>
      </c>
      <c r="Y261" s="23">
        <f t="shared" si="8"/>
        <v>7.5576299999999996</v>
      </c>
    </row>
    <row r="262" spans="24:25" x14ac:dyDescent="0.25">
      <c r="X262" s="21">
        <f t="shared" si="9"/>
        <v>4608</v>
      </c>
      <c r="Y262" s="23">
        <f t="shared" ref="Y262:Y325" si="10">IF($K$24&gt;0,IF(X262&lt;$K$21,$K$20*X262,IF(X262&lt;$K$24,($K$22*X262)+$K$23,($K$25*X262)+$K$26)),IF(X262&lt;$K$21,$K$20*X262,($K$22*X262)+$K$23))</f>
        <v>7.5838559999999999</v>
      </c>
    </row>
    <row r="263" spans="24:25" x14ac:dyDescent="0.25">
      <c r="X263" s="21">
        <f t="shared" ref="X263:X326" si="11">X262+$AC$5</f>
        <v>4626</v>
      </c>
      <c r="Y263" s="23">
        <f t="shared" si="10"/>
        <v>7.6100820000000002</v>
      </c>
    </row>
    <row r="264" spans="24:25" x14ac:dyDescent="0.25">
      <c r="X264" s="21">
        <f t="shared" si="11"/>
        <v>4644</v>
      </c>
      <c r="Y264" s="23">
        <f t="shared" si="10"/>
        <v>7.6363079999999997</v>
      </c>
    </row>
    <row r="265" spans="24:25" x14ac:dyDescent="0.25">
      <c r="X265" s="21">
        <f t="shared" si="11"/>
        <v>4662</v>
      </c>
      <c r="Y265" s="23">
        <f t="shared" si="10"/>
        <v>7.662534</v>
      </c>
    </row>
    <row r="266" spans="24:25" x14ac:dyDescent="0.25">
      <c r="X266" s="21">
        <f t="shared" si="11"/>
        <v>4680</v>
      </c>
      <c r="Y266" s="23">
        <f t="shared" si="10"/>
        <v>7.6887600000000003</v>
      </c>
    </row>
    <row r="267" spans="24:25" x14ac:dyDescent="0.25">
      <c r="X267" s="21">
        <f t="shared" si="11"/>
        <v>4698</v>
      </c>
      <c r="Y267" s="23">
        <f t="shared" si="10"/>
        <v>7.7149859999999997</v>
      </c>
    </row>
    <row r="268" spans="24:25" x14ac:dyDescent="0.25">
      <c r="X268" s="21">
        <f t="shared" si="11"/>
        <v>4716</v>
      </c>
      <c r="Y268" s="23">
        <f t="shared" si="10"/>
        <v>7.741212</v>
      </c>
    </row>
    <row r="269" spans="24:25" x14ac:dyDescent="0.25">
      <c r="X269" s="21">
        <f t="shared" si="11"/>
        <v>4734</v>
      </c>
      <c r="Y269" s="23">
        <f t="shared" si="10"/>
        <v>7.7674380000000003</v>
      </c>
    </row>
    <row r="270" spans="24:25" x14ac:dyDescent="0.25">
      <c r="X270" s="21">
        <f t="shared" si="11"/>
        <v>4752</v>
      </c>
      <c r="Y270" s="23">
        <f t="shared" si="10"/>
        <v>7.7936639999999997</v>
      </c>
    </row>
    <row r="271" spans="24:25" x14ac:dyDescent="0.25">
      <c r="X271" s="21">
        <f t="shared" si="11"/>
        <v>4770</v>
      </c>
      <c r="Y271" s="23">
        <f t="shared" si="10"/>
        <v>7.81989</v>
      </c>
    </row>
    <row r="272" spans="24:25" x14ac:dyDescent="0.25">
      <c r="X272" s="21">
        <f t="shared" si="11"/>
        <v>4788</v>
      </c>
      <c r="Y272" s="23">
        <f t="shared" si="10"/>
        <v>7.8461160000000003</v>
      </c>
    </row>
    <row r="273" spans="24:25" x14ac:dyDescent="0.25">
      <c r="X273" s="21">
        <f t="shared" si="11"/>
        <v>4806</v>
      </c>
      <c r="Y273" s="23">
        <f t="shared" si="10"/>
        <v>7.8723419999999997</v>
      </c>
    </row>
    <row r="274" spans="24:25" x14ac:dyDescent="0.25">
      <c r="X274" s="21">
        <f t="shared" si="11"/>
        <v>4824</v>
      </c>
      <c r="Y274" s="23">
        <f t="shared" si="10"/>
        <v>7.898568</v>
      </c>
    </row>
    <row r="275" spans="24:25" x14ac:dyDescent="0.25">
      <c r="X275" s="21">
        <f t="shared" si="11"/>
        <v>4842</v>
      </c>
      <c r="Y275" s="23">
        <f t="shared" si="10"/>
        <v>7.9247940000000003</v>
      </c>
    </row>
    <row r="276" spans="24:25" x14ac:dyDescent="0.25">
      <c r="X276" s="21">
        <f t="shared" si="11"/>
        <v>4860</v>
      </c>
      <c r="Y276" s="23">
        <f t="shared" si="10"/>
        <v>7.9510199999999998</v>
      </c>
    </row>
    <row r="277" spans="24:25" x14ac:dyDescent="0.25">
      <c r="X277" s="21">
        <f t="shared" si="11"/>
        <v>4878</v>
      </c>
      <c r="Y277" s="23">
        <f t="shared" si="10"/>
        <v>7.9772460000000001</v>
      </c>
    </row>
    <row r="278" spans="24:25" x14ac:dyDescent="0.25">
      <c r="X278" s="21">
        <f t="shared" si="11"/>
        <v>4896</v>
      </c>
      <c r="Y278" s="23">
        <f t="shared" si="10"/>
        <v>8.0034719999999986</v>
      </c>
    </row>
    <row r="279" spans="24:25" x14ac:dyDescent="0.25">
      <c r="X279" s="21">
        <f t="shared" si="11"/>
        <v>4914</v>
      </c>
      <c r="Y279" s="23">
        <f t="shared" si="10"/>
        <v>8.0296979999999998</v>
      </c>
    </row>
    <row r="280" spans="24:25" x14ac:dyDescent="0.25">
      <c r="X280" s="21">
        <f t="shared" si="11"/>
        <v>4932</v>
      </c>
      <c r="Y280" s="23">
        <f t="shared" si="10"/>
        <v>8.0559239999999992</v>
      </c>
    </row>
    <row r="281" spans="24:25" x14ac:dyDescent="0.25">
      <c r="X281" s="21">
        <f t="shared" si="11"/>
        <v>4950</v>
      </c>
      <c r="Y281" s="23">
        <f t="shared" si="10"/>
        <v>8.0821499999999986</v>
      </c>
    </row>
    <row r="282" spans="24:25" x14ac:dyDescent="0.25">
      <c r="X282" s="21">
        <f t="shared" si="11"/>
        <v>4968</v>
      </c>
      <c r="Y282" s="23">
        <f t="shared" si="10"/>
        <v>8.1083759999999998</v>
      </c>
    </row>
    <row r="283" spans="24:25" x14ac:dyDescent="0.25">
      <c r="X283" s="21">
        <f t="shared" si="11"/>
        <v>4986</v>
      </c>
      <c r="Y283" s="23">
        <f t="shared" si="10"/>
        <v>8.1346019999999992</v>
      </c>
    </row>
    <row r="284" spans="24:25" x14ac:dyDescent="0.25">
      <c r="X284" s="21">
        <f t="shared" si="11"/>
        <v>5004</v>
      </c>
      <c r="Y284" s="23">
        <f t="shared" si="10"/>
        <v>8.1608279999999986</v>
      </c>
    </row>
    <row r="285" spans="24:25" x14ac:dyDescent="0.25">
      <c r="X285" s="21">
        <f t="shared" si="11"/>
        <v>5022</v>
      </c>
      <c r="Y285" s="23">
        <f t="shared" si="10"/>
        <v>8.1870539999999998</v>
      </c>
    </row>
    <row r="286" spans="24:25" x14ac:dyDescent="0.25">
      <c r="X286" s="21">
        <f t="shared" si="11"/>
        <v>5040</v>
      </c>
      <c r="Y286" s="23">
        <f t="shared" si="10"/>
        <v>8.2132799999999992</v>
      </c>
    </row>
    <row r="287" spans="24:25" x14ac:dyDescent="0.25">
      <c r="X287" s="21">
        <f t="shared" si="11"/>
        <v>5058</v>
      </c>
      <c r="Y287" s="23">
        <f t="shared" si="10"/>
        <v>8.2395059999999987</v>
      </c>
    </row>
    <row r="288" spans="24:25" x14ac:dyDescent="0.25">
      <c r="X288" s="21">
        <f t="shared" si="11"/>
        <v>5076</v>
      </c>
      <c r="Y288" s="23">
        <f t="shared" si="10"/>
        <v>8.2657319999999999</v>
      </c>
    </row>
    <row r="289" spans="24:25" x14ac:dyDescent="0.25">
      <c r="X289" s="21">
        <f t="shared" si="11"/>
        <v>5094</v>
      </c>
      <c r="Y289" s="23">
        <f t="shared" si="10"/>
        <v>8.2919579999999993</v>
      </c>
    </row>
    <row r="290" spans="24:25" x14ac:dyDescent="0.25">
      <c r="X290" s="21">
        <f t="shared" si="11"/>
        <v>5112</v>
      </c>
      <c r="Y290" s="23">
        <f t="shared" si="10"/>
        <v>8.3181839999999987</v>
      </c>
    </row>
    <row r="291" spans="24:25" x14ac:dyDescent="0.25">
      <c r="X291" s="21">
        <f t="shared" si="11"/>
        <v>5130</v>
      </c>
      <c r="Y291" s="23">
        <f t="shared" si="10"/>
        <v>8.3444099999999999</v>
      </c>
    </row>
    <row r="292" spans="24:25" x14ac:dyDescent="0.25">
      <c r="X292" s="21">
        <f t="shared" si="11"/>
        <v>5148</v>
      </c>
      <c r="Y292" s="23">
        <f t="shared" si="10"/>
        <v>8.3706359999999993</v>
      </c>
    </row>
    <row r="293" spans="24:25" x14ac:dyDescent="0.25">
      <c r="X293" s="21">
        <f t="shared" si="11"/>
        <v>5166</v>
      </c>
      <c r="Y293" s="23">
        <f t="shared" si="10"/>
        <v>8.3968619999999987</v>
      </c>
    </row>
    <row r="294" spans="24:25" x14ac:dyDescent="0.25">
      <c r="X294" s="21">
        <f t="shared" si="11"/>
        <v>5184</v>
      </c>
      <c r="Y294" s="23">
        <f t="shared" si="10"/>
        <v>8.4230879999999999</v>
      </c>
    </row>
    <row r="295" spans="24:25" x14ac:dyDescent="0.25">
      <c r="X295" s="21">
        <f t="shared" si="11"/>
        <v>5202</v>
      </c>
      <c r="Y295" s="23">
        <f t="shared" si="10"/>
        <v>8.4493139999999993</v>
      </c>
    </row>
    <row r="296" spans="24:25" x14ac:dyDescent="0.25">
      <c r="X296" s="21">
        <f t="shared" si="11"/>
        <v>5220</v>
      </c>
      <c r="Y296" s="23">
        <f t="shared" si="10"/>
        <v>8.4755399999999987</v>
      </c>
    </row>
    <row r="297" spans="24:25" x14ac:dyDescent="0.25">
      <c r="X297" s="21">
        <f t="shared" si="11"/>
        <v>5238</v>
      </c>
      <c r="Y297" s="23">
        <f t="shared" si="10"/>
        <v>8.5017659999999999</v>
      </c>
    </row>
    <row r="298" spans="24:25" x14ac:dyDescent="0.25">
      <c r="X298" s="21">
        <f t="shared" si="11"/>
        <v>5256</v>
      </c>
      <c r="Y298" s="23">
        <f t="shared" si="10"/>
        <v>8.5279919999999994</v>
      </c>
    </row>
    <row r="299" spans="24:25" x14ac:dyDescent="0.25">
      <c r="X299" s="21">
        <f t="shared" si="11"/>
        <v>5274</v>
      </c>
      <c r="Y299" s="23">
        <f t="shared" si="10"/>
        <v>8.5542179999999988</v>
      </c>
    </row>
    <row r="300" spans="24:25" x14ac:dyDescent="0.25">
      <c r="X300" s="21">
        <f t="shared" si="11"/>
        <v>5292</v>
      </c>
      <c r="Y300" s="23">
        <f t="shared" si="10"/>
        <v>8.580444</v>
      </c>
    </row>
    <row r="301" spans="24:25" x14ac:dyDescent="0.25">
      <c r="X301" s="21">
        <f t="shared" si="11"/>
        <v>5310</v>
      </c>
      <c r="Y301" s="23">
        <f t="shared" si="10"/>
        <v>8.6066699999999994</v>
      </c>
    </row>
    <row r="302" spans="24:25" x14ac:dyDescent="0.25">
      <c r="X302" s="21">
        <f t="shared" si="11"/>
        <v>5328</v>
      </c>
      <c r="Y302" s="23">
        <f t="shared" si="10"/>
        <v>8.6328959999999988</v>
      </c>
    </row>
    <row r="303" spans="24:25" x14ac:dyDescent="0.25">
      <c r="X303" s="21">
        <f t="shared" si="11"/>
        <v>5346</v>
      </c>
      <c r="Y303" s="23">
        <f t="shared" si="10"/>
        <v>8.659122</v>
      </c>
    </row>
    <row r="304" spans="24:25" x14ac:dyDescent="0.25">
      <c r="X304" s="21">
        <f t="shared" si="11"/>
        <v>5364</v>
      </c>
      <c r="Y304" s="23">
        <f t="shared" si="10"/>
        <v>8.6853479999999994</v>
      </c>
    </row>
    <row r="305" spans="24:25" x14ac:dyDescent="0.25">
      <c r="X305" s="21">
        <f t="shared" si="11"/>
        <v>5382</v>
      </c>
      <c r="Y305" s="23">
        <f t="shared" si="10"/>
        <v>8.7115739999999988</v>
      </c>
    </row>
    <row r="306" spans="24:25" x14ac:dyDescent="0.25">
      <c r="X306" s="21">
        <f t="shared" si="11"/>
        <v>5400</v>
      </c>
      <c r="Y306" s="23">
        <f t="shared" si="10"/>
        <v>8.7378</v>
      </c>
    </row>
    <row r="307" spans="24:25" x14ac:dyDescent="0.25">
      <c r="X307" s="21">
        <f t="shared" si="11"/>
        <v>5418</v>
      </c>
      <c r="Y307" s="23">
        <f t="shared" si="10"/>
        <v>8.7640259999999994</v>
      </c>
    </row>
    <row r="308" spans="24:25" x14ac:dyDescent="0.25">
      <c r="X308" s="21">
        <f t="shared" si="11"/>
        <v>5436</v>
      </c>
      <c r="Y308" s="23">
        <f t="shared" si="10"/>
        <v>8.7902519999999988</v>
      </c>
    </row>
    <row r="309" spans="24:25" x14ac:dyDescent="0.25">
      <c r="X309" s="21">
        <f t="shared" si="11"/>
        <v>5454</v>
      </c>
      <c r="Y309" s="23">
        <f t="shared" si="10"/>
        <v>8.816478</v>
      </c>
    </row>
    <row r="310" spans="24:25" x14ac:dyDescent="0.25">
      <c r="X310" s="21">
        <f t="shared" si="11"/>
        <v>5472</v>
      </c>
      <c r="Y310" s="23">
        <f t="shared" si="10"/>
        <v>8.8427039999999995</v>
      </c>
    </row>
    <row r="311" spans="24:25" x14ac:dyDescent="0.25">
      <c r="X311" s="21">
        <f t="shared" si="11"/>
        <v>5490</v>
      </c>
      <c r="Y311" s="23">
        <f t="shared" si="10"/>
        <v>8.8689299999999989</v>
      </c>
    </row>
    <row r="312" spans="24:25" x14ac:dyDescent="0.25">
      <c r="X312" s="21">
        <f t="shared" si="11"/>
        <v>5508</v>
      </c>
      <c r="Y312" s="23">
        <f t="shared" si="10"/>
        <v>8.8951559999999983</v>
      </c>
    </row>
    <row r="313" spans="24:25" x14ac:dyDescent="0.25">
      <c r="X313" s="21">
        <f t="shared" si="11"/>
        <v>5526</v>
      </c>
      <c r="Y313" s="23">
        <f t="shared" si="10"/>
        <v>8.9213819999999995</v>
      </c>
    </row>
    <row r="314" spans="24:25" x14ac:dyDescent="0.25">
      <c r="X314" s="21">
        <f t="shared" si="11"/>
        <v>5544</v>
      </c>
      <c r="Y314" s="23">
        <f t="shared" si="10"/>
        <v>8.9476079999999989</v>
      </c>
    </row>
    <row r="315" spans="24:25" x14ac:dyDescent="0.25">
      <c r="X315" s="21">
        <f t="shared" si="11"/>
        <v>5562</v>
      </c>
      <c r="Y315" s="23">
        <f t="shared" si="10"/>
        <v>8.9738339999999983</v>
      </c>
    </row>
    <row r="316" spans="24:25" x14ac:dyDescent="0.25">
      <c r="X316" s="21">
        <f t="shared" si="11"/>
        <v>5580</v>
      </c>
      <c r="Y316" s="23">
        <f t="shared" si="10"/>
        <v>9.0000599999999995</v>
      </c>
    </row>
    <row r="317" spans="24:25" x14ac:dyDescent="0.25">
      <c r="X317" s="21">
        <f t="shared" si="11"/>
        <v>5598</v>
      </c>
      <c r="Y317" s="23">
        <f t="shared" si="10"/>
        <v>9.0262859999999989</v>
      </c>
    </row>
    <row r="318" spans="24:25" x14ac:dyDescent="0.25">
      <c r="X318" s="21">
        <f t="shared" si="11"/>
        <v>5616</v>
      </c>
      <c r="Y318" s="23">
        <f t="shared" si="10"/>
        <v>9.0525119999999983</v>
      </c>
    </row>
    <row r="319" spans="24:25" x14ac:dyDescent="0.25">
      <c r="X319" s="21">
        <f t="shared" si="11"/>
        <v>5634</v>
      </c>
      <c r="Y319" s="23">
        <f t="shared" si="10"/>
        <v>9.0787379999999995</v>
      </c>
    </row>
    <row r="320" spans="24:25" x14ac:dyDescent="0.25">
      <c r="X320" s="21">
        <f t="shared" si="11"/>
        <v>5652</v>
      </c>
      <c r="Y320" s="23">
        <f t="shared" si="10"/>
        <v>9.1049639999999989</v>
      </c>
    </row>
    <row r="321" spans="24:25" x14ac:dyDescent="0.25">
      <c r="X321" s="21">
        <f t="shared" si="11"/>
        <v>5670</v>
      </c>
      <c r="Y321" s="23">
        <f t="shared" si="10"/>
        <v>9.1311899999999984</v>
      </c>
    </row>
    <row r="322" spans="24:25" x14ac:dyDescent="0.25">
      <c r="X322" s="21">
        <f t="shared" si="11"/>
        <v>5688</v>
      </c>
      <c r="Y322" s="23">
        <f t="shared" si="10"/>
        <v>9.1574159999999996</v>
      </c>
    </row>
    <row r="323" spans="24:25" x14ac:dyDescent="0.25">
      <c r="X323" s="21">
        <f t="shared" si="11"/>
        <v>5706</v>
      </c>
      <c r="Y323" s="23">
        <f t="shared" si="10"/>
        <v>9.183641999999999</v>
      </c>
    </row>
    <row r="324" spans="24:25" x14ac:dyDescent="0.25">
      <c r="X324" s="21">
        <f t="shared" si="11"/>
        <v>5724</v>
      </c>
      <c r="Y324" s="23">
        <f t="shared" si="10"/>
        <v>9.2098679999999984</v>
      </c>
    </row>
    <row r="325" spans="24:25" x14ac:dyDescent="0.25">
      <c r="X325" s="21">
        <f t="shared" si="11"/>
        <v>5742</v>
      </c>
      <c r="Y325" s="23">
        <f t="shared" si="10"/>
        <v>9.2360939999999996</v>
      </c>
    </row>
    <row r="326" spans="24:25" x14ac:dyDescent="0.25">
      <c r="X326" s="21">
        <f t="shared" si="11"/>
        <v>5760</v>
      </c>
      <c r="Y326" s="23">
        <f t="shared" ref="Y326:Y389" si="12">IF($K$24&gt;0,IF(X326&lt;$K$21,$K$20*X326,IF(X326&lt;$K$24,($K$22*X326)+$K$23,($K$25*X326)+$K$26)),IF(X326&lt;$K$21,$K$20*X326,($K$22*X326)+$K$23))</f>
        <v>9.262319999999999</v>
      </c>
    </row>
    <row r="327" spans="24:25" x14ac:dyDescent="0.25">
      <c r="X327" s="21">
        <f t="shared" ref="X327:X390" si="13">X326+$AC$5</f>
        <v>5778</v>
      </c>
      <c r="Y327" s="23">
        <f t="shared" si="12"/>
        <v>9.2885459999999984</v>
      </c>
    </row>
    <row r="328" spans="24:25" x14ac:dyDescent="0.25">
      <c r="X328" s="21">
        <f t="shared" si="13"/>
        <v>5796</v>
      </c>
      <c r="Y328" s="23">
        <f t="shared" si="12"/>
        <v>9.3147719999999996</v>
      </c>
    </row>
    <row r="329" spans="24:25" x14ac:dyDescent="0.25">
      <c r="X329" s="21">
        <f t="shared" si="13"/>
        <v>5814</v>
      </c>
      <c r="Y329" s="23">
        <f t="shared" si="12"/>
        <v>9.340997999999999</v>
      </c>
    </row>
    <row r="330" spans="24:25" x14ac:dyDescent="0.25">
      <c r="X330" s="21">
        <f t="shared" si="13"/>
        <v>5832</v>
      </c>
      <c r="Y330" s="23">
        <f t="shared" si="12"/>
        <v>9.3672239999999984</v>
      </c>
    </row>
    <row r="331" spans="24:25" x14ac:dyDescent="0.25">
      <c r="X331" s="21">
        <f t="shared" si="13"/>
        <v>5850</v>
      </c>
      <c r="Y331" s="23">
        <f t="shared" si="12"/>
        <v>9.3934499999999996</v>
      </c>
    </row>
    <row r="332" spans="24:25" x14ac:dyDescent="0.25">
      <c r="X332" s="21">
        <f t="shared" si="13"/>
        <v>5868</v>
      </c>
      <c r="Y332" s="23">
        <f t="shared" si="12"/>
        <v>9.419675999999999</v>
      </c>
    </row>
    <row r="333" spans="24:25" x14ac:dyDescent="0.25">
      <c r="X333" s="21">
        <f t="shared" si="13"/>
        <v>5886</v>
      </c>
      <c r="Y333" s="23">
        <f t="shared" si="12"/>
        <v>9.4459019999999985</v>
      </c>
    </row>
    <row r="334" spans="24:25" x14ac:dyDescent="0.25">
      <c r="X334" s="21">
        <f t="shared" si="13"/>
        <v>5904</v>
      </c>
      <c r="Y334" s="23">
        <f t="shared" si="12"/>
        <v>9.4721279999999997</v>
      </c>
    </row>
    <row r="335" spans="24:25" x14ac:dyDescent="0.25">
      <c r="X335" s="21">
        <f t="shared" si="13"/>
        <v>5922</v>
      </c>
      <c r="Y335" s="23">
        <f t="shared" si="12"/>
        <v>9.4983539999999991</v>
      </c>
    </row>
    <row r="336" spans="24:25" x14ac:dyDescent="0.25">
      <c r="X336" s="21">
        <f t="shared" si="13"/>
        <v>5940</v>
      </c>
      <c r="Y336" s="23">
        <f t="shared" si="12"/>
        <v>9.5245799999999985</v>
      </c>
    </row>
    <row r="337" spans="24:25" x14ac:dyDescent="0.25">
      <c r="X337" s="21">
        <f t="shared" si="13"/>
        <v>5958</v>
      </c>
      <c r="Y337" s="23">
        <f t="shared" si="12"/>
        <v>9.5508059999999997</v>
      </c>
    </row>
    <row r="338" spans="24:25" x14ac:dyDescent="0.25">
      <c r="X338" s="21">
        <f t="shared" si="13"/>
        <v>5976</v>
      </c>
      <c r="Y338" s="23">
        <f t="shared" si="12"/>
        <v>9.5770319999999991</v>
      </c>
    </row>
    <row r="339" spans="24:25" x14ac:dyDescent="0.25">
      <c r="X339" s="21">
        <f t="shared" si="13"/>
        <v>5994</v>
      </c>
      <c r="Y339" s="23">
        <f t="shared" si="12"/>
        <v>9.6032579999999985</v>
      </c>
    </row>
    <row r="340" spans="24:25" x14ac:dyDescent="0.25">
      <c r="X340" s="21">
        <f t="shared" si="13"/>
        <v>6012</v>
      </c>
      <c r="Y340" s="23">
        <f t="shared" si="12"/>
        <v>9.6294839999999997</v>
      </c>
    </row>
    <row r="341" spans="24:25" x14ac:dyDescent="0.25">
      <c r="X341" s="21">
        <f t="shared" si="13"/>
        <v>6030</v>
      </c>
      <c r="Y341" s="23">
        <f t="shared" si="12"/>
        <v>9.6557099999999991</v>
      </c>
    </row>
    <row r="342" spans="24:25" x14ac:dyDescent="0.25">
      <c r="X342" s="21">
        <f t="shared" si="13"/>
        <v>6048</v>
      </c>
      <c r="Y342" s="23">
        <f t="shared" si="12"/>
        <v>9.6819359999999985</v>
      </c>
    </row>
    <row r="343" spans="24:25" x14ac:dyDescent="0.25">
      <c r="X343" s="21">
        <f t="shared" si="13"/>
        <v>6066</v>
      </c>
      <c r="Y343" s="23">
        <f t="shared" si="12"/>
        <v>9.7081619999999997</v>
      </c>
    </row>
    <row r="344" spans="24:25" x14ac:dyDescent="0.25">
      <c r="X344" s="21">
        <f t="shared" si="13"/>
        <v>6084</v>
      </c>
      <c r="Y344" s="23">
        <f t="shared" si="12"/>
        <v>9.7343879999999992</v>
      </c>
    </row>
    <row r="345" spans="24:25" x14ac:dyDescent="0.25">
      <c r="X345" s="21">
        <f t="shared" si="13"/>
        <v>6102</v>
      </c>
      <c r="Y345" s="23">
        <f t="shared" si="12"/>
        <v>9.7606139999999986</v>
      </c>
    </row>
    <row r="346" spans="24:25" x14ac:dyDescent="0.25">
      <c r="X346" s="21">
        <f t="shared" si="13"/>
        <v>6120</v>
      </c>
      <c r="Y346" s="23">
        <f t="shared" si="12"/>
        <v>9.7868399999999998</v>
      </c>
    </row>
    <row r="347" spans="24:25" x14ac:dyDescent="0.25">
      <c r="X347" s="21">
        <f t="shared" si="13"/>
        <v>6138</v>
      </c>
      <c r="Y347" s="23">
        <f t="shared" si="12"/>
        <v>9.8130659999999992</v>
      </c>
    </row>
    <row r="348" spans="24:25" x14ac:dyDescent="0.25">
      <c r="X348" s="21">
        <f t="shared" si="13"/>
        <v>6156</v>
      </c>
      <c r="Y348" s="23">
        <f t="shared" si="12"/>
        <v>9.8392919999999986</v>
      </c>
    </row>
    <row r="349" spans="24:25" x14ac:dyDescent="0.25">
      <c r="X349" s="21">
        <f t="shared" si="13"/>
        <v>6174</v>
      </c>
      <c r="Y349" s="23">
        <f t="shared" si="12"/>
        <v>9.8655179999999998</v>
      </c>
    </row>
    <row r="350" spans="24:25" x14ac:dyDescent="0.25">
      <c r="X350" s="21">
        <f t="shared" si="13"/>
        <v>6192</v>
      </c>
      <c r="Y350" s="23">
        <f t="shared" si="12"/>
        <v>9.8917439999999992</v>
      </c>
    </row>
    <row r="351" spans="24:25" x14ac:dyDescent="0.25">
      <c r="X351" s="21">
        <f t="shared" si="13"/>
        <v>6210</v>
      </c>
      <c r="Y351" s="23">
        <f t="shared" si="12"/>
        <v>9.9179699999999986</v>
      </c>
    </row>
    <row r="352" spans="24:25" x14ac:dyDescent="0.25">
      <c r="X352" s="21">
        <f t="shared" si="13"/>
        <v>6228</v>
      </c>
      <c r="Y352" s="23">
        <f t="shared" si="12"/>
        <v>9.9441959999999998</v>
      </c>
    </row>
    <row r="353" spans="24:25" x14ac:dyDescent="0.25">
      <c r="X353" s="21">
        <f t="shared" si="13"/>
        <v>6246</v>
      </c>
      <c r="Y353" s="23">
        <f t="shared" si="12"/>
        <v>9.9704219999999992</v>
      </c>
    </row>
    <row r="354" spans="24:25" x14ac:dyDescent="0.25">
      <c r="X354" s="21">
        <f t="shared" si="13"/>
        <v>6264</v>
      </c>
      <c r="Y354" s="23">
        <f t="shared" si="12"/>
        <v>9.9966479999999986</v>
      </c>
    </row>
    <row r="355" spans="24:25" x14ac:dyDescent="0.25">
      <c r="X355" s="21">
        <f t="shared" si="13"/>
        <v>6282</v>
      </c>
      <c r="Y355" s="23">
        <f t="shared" si="12"/>
        <v>10.022874</v>
      </c>
    </row>
    <row r="356" spans="24:25" x14ac:dyDescent="0.25">
      <c r="X356" s="21">
        <f t="shared" si="13"/>
        <v>6300</v>
      </c>
      <c r="Y356" s="23">
        <f t="shared" si="12"/>
        <v>10.049099999999999</v>
      </c>
    </row>
    <row r="357" spans="24:25" x14ac:dyDescent="0.25">
      <c r="X357" s="21">
        <f t="shared" si="13"/>
        <v>6318</v>
      </c>
      <c r="Y357" s="23">
        <f t="shared" si="12"/>
        <v>10.075325999999999</v>
      </c>
    </row>
    <row r="358" spans="24:25" x14ac:dyDescent="0.25">
      <c r="X358" s="21">
        <f t="shared" si="13"/>
        <v>6336</v>
      </c>
      <c r="Y358" s="23">
        <f t="shared" si="12"/>
        <v>10.101552</v>
      </c>
    </row>
    <row r="359" spans="24:25" x14ac:dyDescent="0.25">
      <c r="X359" s="21">
        <f t="shared" si="13"/>
        <v>6354</v>
      </c>
      <c r="Y359" s="23">
        <f t="shared" si="12"/>
        <v>10.127777999999999</v>
      </c>
    </row>
    <row r="360" spans="24:25" x14ac:dyDescent="0.25">
      <c r="X360" s="21">
        <f t="shared" si="13"/>
        <v>6372</v>
      </c>
      <c r="Y360" s="23">
        <f t="shared" si="12"/>
        <v>10.154003999999999</v>
      </c>
    </row>
    <row r="361" spans="24:25" x14ac:dyDescent="0.25">
      <c r="X361" s="21">
        <f t="shared" si="13"/>
        <v>6390</v>
      </c>
      <c r="Y361" s="23">
        <f t="shared" si="12"/>
        <v>10.180229999999998</v>
      </c>
    </row>
    <row r="362" spans="24:25" x14ac:dyDescent="0.25">
      <c r="X362" s="21">
        <f t="shared" si="13"/>
        <v>6408</v>
      </c>
      <c r="Y362" s="23">
        <f t="shared" si="12"/>
        <v>10.206455999999999</v>
      </c>
    </row>
    <row r="363" spans="24:25" x14ac:dyDescent="0.25">
      <c r="X363" s="21">
        <f t="shared" si="13"/>
        <v>6426</v>
      </c>
      <c r="Y363" s="23">
        <f t="shared" si="12"/>
        <v>10.232681999999999</v>
      </c>
    </row>
    <row r="364" spans="24:25" x14ac:dyDescent="0.25">
      <c r="X364" s="21">
        <f t="shared" si="13"/>
        <v>6444</v>
      </c>
      <c r="Y364" s="23">
        <f t="shared" si="12"/>
        <v>10.258907999999998</v>
      </c>
    </row>
    <row r="365" spans="24:25" x14ac:dyDescent="0.25">
      <c r="X365" s="21">
        <f t="shared" si="13"/>
        <v>6462</v>
      </c>
      <c r="Y365" s="23">
        <f t="shared" si="12"/>
        <v>10.285133999999999</v>
      </c>
    </row>
    <row r="366" spans="24:25" x14ac:dyDescent="0.25">
      <c r="X366" s="21">
        <f t="shared" si="13"/>
        <v>6480</v>
      </c>
      <c r="Y366" s="23">
        <f t="shared" si="12"/>
        <v>10.311359999999999</v>
      </c>
    </row>
    <row r="367" spans="24:25" x14ac:dyDescent="0.25">
      <c r="X367" s="21">
        <f t="shared" si="13"/>
        <v>6498</v>
      </c>
      <c r="Y367" s="23">
        <f t="shared" si="12"/>
        <v>10.337585999999998</v>
      </c>
    </row>
    <row r="368" spans="24:25" x14ac:dyDescent="0.25">
      <c r="X368" s="21">
        <f t="shared" si="13"/>
        <v>6516</v>
      </c>
      <c r="Y368" s="23">
        <f t="shared" si="12"/>
        <v>10.363811999999999</v>
      </c>
    </row>
    <row r="369" spans="24:25" x14ac:dyDescent="0.25">
      <c r="X369" s="21">
        <f t="shared" si="13"/>
        <v>6534</v>
      </c>
      <c r="Y369" s="23">
        <f t="shared" si="12"/>
        <v>10.390037999999999</v>
      </c>
    </row>
    <row r="370" spans="24:25" x14ac:dyDescent="0.25">
      <c r="X370" s="21">
        <f t="shared" si="13"/>
        <v>6552</v>
      </c>
      <c r="Y370" s="23">
        <f t="shared" si="12"/>
        <v>10.416263999999998</v>
      </c>
    </row>
    <row r="371" spans="24:25" x14ac:dyDescent="0.25">
      <c r="X371" s="21">
        <f t="shared" si="13"/>
        <v>6570</v>
      </c>
      <c r="Y371" s="23">
        <f t="shared" si="12"/>
        <v>10.442489999999999</v>
      </c>
    </row>
    <row r="372" spans="24:25" x14ac:dyDescent="0.25">
      <c r="X372" s="21">
        <f t="shared" si="13"/>
        <v>6588</v>
      </c>
      <c r="Y372" s="23">
        <f t="shared" si="12"/>
        <v>10.468715999999999</v>
      </c>
    </row>
    <row r="373" spans="24:25" x14ac:dyDescent="0.25">
      <c r="X373" s="21">
        <f t="shared" si="13"/>
        <v>6606</v>
      </c>
      <c r="Y373" s="23">
        <f t="shared" si="12"/>
        <v>10.494941999999998</v>
      </c>
    </row>
    <row r="374" spans="24:25" x14ac:dyDescent="0.25">
      <c r="X374" s="21">
        <f t="shared" si="13"/>
        <v>6624</v>
      </c>
      <c r="Y374" s="23">
        <f t="shared" si="12"/>
        <v>10.521167999999999</v>
      </c>
    </row>
    <row r="375" spans="24:25" x14ac:dyDescent="0.25">
      <c r="X375" s="21">
        <f t="shared" si="13"/>
        <v>6642</v>
      </c>
      <c r="Y375" s="23">
        <f t="shared" si="12"/>
        <v>10.547393999999999</v>
      </c>
    </row>
    <row r="376" spans="24:25" x14ac:dyDescent="0.25">
      <c r="X376" s="21">
        <f t="shared" si="13"/>
        <v>6660</v>
      </c>
      <c r="Y376" s="23">
        <f t="shared" si="12"/>
        <v>10.573619999999998</v>
      </c>
    </row>
    <row r="377" spans="24:25" x14ac:dyDescent="0.25">
      <c r="X377" s="21">
        <f t="shared" si="13"/>
        <v>6678</v>
      </c>
      <c r="Y377" s="23">
        <f t="shared" si="12"/>
        <v>10.599845999999999</v>
      </c>
    </row>
    <row r="378" spans="24:25" x14ac:dyDescent="0.25">
      <c r="X378" s="21">
        <f t="shared" si="13"/>
        <v>6696</v>
      </c>
      <c r="Y378" s="23">
        <f t="shared" si="12"/>
        <v>10.626071999999999</v>
      </c>
    </row>
    <row r="379" spans="24:25" x14ac:dyDescent="0.25">
      <c r="X379" s="21">
        <f t="shared" si="13"/>
        <v>6714</v>
      </c>
      <c r="Y379" s="23">
        <f t="shared" si="12"/>
        <v>10.652297999999998</v>
      </c>
    </row>
    <row r="380" spans="24:25" x14ac:dyDescent="0.25">
      <c r="X380" s="21">
        <f t="shared" si="13"/>
        <v>6732</v>
      </c>
      <c r="Y380" s="23">
        <f t="shared" si="12"/>
        <v>10.678523999999999</v>
      </c>
    </row>
    <row r="381" spans="24:25" x14ac:dyDescent="0.25">
      <c r="X381" s="21">
        <f t="shared" si="13"/>
        <v>6750</v>
      </c>
      <c r="Y381" s="23">
        <f t="shared" si="12"/>
        <v>10.704749999999999</v>
      </c>
    </row>
    <row r="382" spans="24:25" x14ac:dyDescent="0.25">
      <c r="X382" s="21">
        <f t="shared" si="13"/>
        <v>6768</v>
      </c>
      <c r="Y382" s="23">
        <f t="shared" si="12"/>
        <v>10.730975999999998</v>
      </c>
    </row>
    <row r="383" spans="24:25" x14ac:dyDescent="0.25">
      <c r="X383" s="21">
        <f t="shared" si="13"/>
        <v>6786</v>
      </c>
      <c r="Y383" s="23">
        <f t="shared" si="12"/>
        <v>10.757201999999999</v>
      </c>
    </row>
    <row r="384" spans="24:25" x14ac:dyDescent="0.25">
      <c r="X384" s="21">
        <f t="shared" si="13"/>
        <v>6804</v>
      </c>
      <c r="Y384" s="23">
        <f t="shared" si="12"/>
        <v>10.783427999999999</v>
      </c>
    </row>
    <row r="385" spans="24:25" x14ac:dyDescent="0.25">
      <c r="X385" s="21">
        <f t="shared" si="13"/>
        <v>6822</v>
      </c>
      <c r="Y385" s="23">
        <f t="shared" si="12"/>
        <v>10.809653999999998</v>
      </c>
    </row>
    <row r="386" spans="24:25" x14ac:dyDescent="0.25">
      <c r="X386" s="21">
        <f t="shared" si="13"/>
        <v>6840</v>
      </c>
      <c r="Y386" s="23">
        <f t="shared" si="12"/>
        <v>10.83588</v>
      </c>
    </row>
    <row r="387" spans="24:25" x14ac:dyDescent="0.25">
      <c r="X387" s="21">
        <f t="shared" si="13"/>
        <v>6858</v>
      </c>
      <c r="Y387" s="23">
        <f t="shared" si="12"/>
        <v>10.862105999999999</v>
      </c>
    </row>
    <row r="388" spans="24:25" x14ac:dyDescent="0.25">
      <c r="X388" s="21">
        <f t="shared" si="13"/>
        <v>6876</v>
      </c>
      <c r="Y388" s="23">
        <f t="shared" si="12"/>
        <v>10.888331999999998</v>
      </c>
    </row>
    <row r="389" spans="24:25" x14ac:dyDescent="0.25">
      <c r="X389" s="21">
        <f t="shared" si="13"/>
        <v>6894</v>
      </c>
      <c r="Y389" s="23">
        <f t="shared" si="12"/>
        <v>10.914558</v>
      </c>
    </row>
    <row r="390" spans="24:25" x14ac:dyDescent="0.25">
      <c r="X390" s="21">
        <f t="shared" si="13"/>
        <v>6912</v>
      </c>
      <c r="Y390" s="23">
        <f t="shared" ref="Y390:Y453" si="14">IF($K$24&gt;0,IF(X390&lt;$K$21,$K$20*X390,IF(X390&lt;$K$24,($K$22*X390)+$K$23,($K$25*X390)+$K$26)),IF(X390&lt;$K$21,$K$20*X390,($K$22*X390)+$K$23))</f>
        <v>10.940783999999999</v>
      </c>
    </row>
    <row r="391" spans="24:25" x14ac:dyDescent="0.25">
      <c r="X391" s="21">
        <f t="shared" ref="X391:X454" si="15">X390+$AC$5</f>
        <v>6930</v>
      </c>
      <c r="Y391" s="23">
        <f t="shared" si="14"/>
        <v>10.967009999999998</v>
      </c>
    </row>
    <row r="392" spans="24:25" x14ac:dyDescent="0.25">
      <c r="X392" s="21">
        <f t="shared" si="15"/>
        <v>6948</v>
      </c>
      <c r="Y392" s="23">
        <f t="shared" si="14"/>
        <v>10.993236</v>
      </c>
    </row>
    <row r="393" spans="24:25" x14ac:dyDescent="0.25">
      <c r="X393" s="21">
        <f t="shared" si="15"/>
        <v>6966</v>
      </c>
      <c r="Y393" s="23">
        <f t="shared" si="14"/>
        <v>11.019461999999999</v>
      </c>
    </row>
    <row r="394" spans="24:25" x14ac:dyDescent="0.25">
      <c r="X394" s="21">
        <f t="shared" si="15"/>
        <v>6984</v>
      </c>
      <c r="Y394" s="23">
        <f t="shared" si="14"/>
        <v>11.045687999999998</v>
      </c>
    </row>
    <row r="395" spans="24:25" x14ac:dyDescent="0.25">
      <c r="X395" s="21">
        <f t="shared" si="15"/>
        <v>7002</v>
      </c>
      <c r="Y395" s="23">
        <f t="shared" si="14"/>
        <v>11.071914</v>
      </c>
    </row>
    <row r="396" spans="24:25" x14ac:dyDescent="0.25">
      <c r="X396" s="21">
        <f t="shared" si="15"/>
        <v>7020</v>
      </c>
      <c r="Y396" s="23">
        <f t="shared" si="14"/>
        <v>11.098139999999999</v>
      </c>
    </row>
    <row r="397" spans="24:25" x14ac:dyDescent="0.25">
      <c r="X397" s="21">
        <f t="shared" si="15"/>
        <v>7038</v>
      </c>
      <c r="Y397" s="23">
        <f t="shared" si="14"/>
        <v>11.124365999999998</v>
      </c>
    </row>
    <row r="398" spans="24:25" x14ac:dyDescent="0.25">
      <c r="X398" s="21">
        <f t="shared" si="15"/>
        <v>7056</v>
      </c>
      <c r="Y398" s="23">
        <f t="shared" si="14"/>
        <v>11.150592</v>
      </c>
    </row>
    <row r="399" spans="24:25" x14ac:dyDescent="0.25">
      <c r="X399" s="21">
        <f t="shared" si="15"/>
        <v>7074</v>
      </c>
      <c r="Y399" s="23">
        <f t="shared" si="14"/>
        <v>11.176817999999999</v>
      </c>
    </row>
    <row r="400" spans="24:25" x14ac:dyDescent="0.25">
      <c r="X400" s="21">
        <f t="shared" si="15"/>
        <v>7092</v>
      </c>
      <c r="Y400" s="23">
        <f t="shared" si="14"/>
        <v>11.203043999999998</v>
      </c>
    </row>
    <row r="401" spans="24:25" x14ac:dyDescent="0.25">
      <c r="X401" s="21">
        <f t="shared" si="15"/>
        <v>7110</v>
      </c>
      <c r="Y401" s="23">
        <f t="shared" si="14"/>
        <v>11.22927</v>
      </c>
    </row>
    <row r="402" spans="24:25" x14ac:dyDescent="0.25">
      <c r="X402" s="21">
        <f t="shared" si="15"/>
        <v>7128</v>
      </c>
      <c r="Y402" s="23">
        <f t="shared" si="14"/>
        <v>11.255495999999999</v>
      </c>
    </row>
    <row r="403" spans="24:25" x14ac:dyDescent="0.25">
      <c r="X403" s="21">
        <f t="shared" si="15"/>
        <v>7146</v>
      </c>
      <c r="Y403" s="23">
        <f t="shared" si="14"/>
        <v>11.281721999999998</v>
      </c>
    </row>
    <row r="404" spans="24:25" x14ac:dyDescent="0.25">
      <c r="X404" s="21">
        <f t="shared" si="15"/>
        <v>7164</v>
      </c>
      <c r="Y404" s="23">
        <f t="shared" si="14"/>
        <v>11.307948</v>
      </c>
    </row>
    <row r="405" spans="24:25" x14ac:dyDescent="0.25">
      <c r="X405" s="21">
        <f t="shared" si="15"/>
        <v>7182</v>
      </c>
      <c r="Y405" s="23">
        <f t="shared" si="14"/>
        <v>11.334173999999999</v>
      </c>
    </row>
    <row r="406" spans="24:25" x14ac:dyDescent="0.25">
      <c r="X406" s="21">
        <f t="shared" si="15"/>
        <v>7200</v>
      </c>
      <c r="Y406" s="23">
        <f t="shared" si="14"/>
        <v>11.360399999999998</v>
      </c>
    </row>
    <row r="407" spans="24:25" x14ac:dyDescent="0.25">
      <c r="X407" s="21">
        <f t="shared" si="15"/>
        <v>7218</v>
      </c>
      <c r="Y407" s="23">
        <f t="shared" si="14"/>
        <v>11.386626</v>
      </c>
    </row>
    <row r="408" spans="24:25" x14ac:dyDescent="0.25">
      <c r="X408" s="21">
        <f t="shared" si="15"/>
        <v>7236</v>
      </c>
      <c r="Y408" s="23">
        <f t="shared" si="14"/>
        <v>11.412851999999999</v>
      </c>
    </row>
    <row r="409" spans="24:25" x14ac:dyDescent="0.25">
      <c r="X409" s="21">
        <f t="shared" si="15"/>
        <v>7254</v>
      </c>
      <c r="Y409" s="23">
        <f t="shared" si="14"/>
        <v>11.439077999999999</v>
      </c>
    </row>
    <row r="410" spans="24:25" x14ac:dyDescent="0.25">
      <c r="X410" s="21">
        <f t="shared" si="15"/>
        <v>7272</v>
      </c>
      <c r="Y410" s="23">
        <f t="shared" si="14"/>
        <v>11.465304</v>
      </c>
    </row>
    <row r="411" spans="24:25" x14ac:dyDescent="0.25">
      <c r="X411" s="21">
        <f t="shared" si="15"/>
        <v>7290</v>
      </c>
      <c r="Y411" s="23">
        <f t="shared" si="14"/>
        <v>11.491529999999999</v>
      </c>
    </row>
    <row r="412" spans="24:25" x14ac:dyDescent="0.25">
      <c r="X412" s="21">
        <f t="shared" si="15"/>
        <v>7308</v>
      </c>
      <c r="Y412" s="23">
        <f t="shared" si="14"/>
        <v>11.517755999999999</v>
      </c>
    </row>
    <row r="413" spans="24:25" x14ac:dyDescent="0.25">
      <c r="X413" s="21">
        <f t="shared" si="15"/>
        <v>7326</v>
      </c>
      <c r="Y413" s="23">
        <f t="shared" si="14"/>
        <v>11.543982</v>
      </c>
    </row>
    <row r="414" spans="24:25" x14ac:dyDescent="0.25">
      <c r="X414" s="21">
        <f t="shared" si="15"/>
        <v>7344</v>
      </c>
      <c r="Y414" s="23">
        <f t="shared" si="14"/>
        <v>11.570207999999999</v>
      </c>
    </row>
    <row r="415" spans="24:25" x14ac:dyDescent="0.25">
      <c r="X415" s="21">
        <f t="shared" si="15"/>
        <v>7362</v>
      </c>
      <c r="Y415" s="23">
        <f t="shared" si="14"/>
        <v>11.596433999999999</v>
      </c>
    </row>
    <row r="416" spans="24:25" x14ac:dyDescent="0.25">
      <c r="X416" s="21">
        <f t="shared" si="15"/>
        <v>7380</v>
      </c>
      <c r="Y416" s="23">
        <f t="shared" si="14"/>
        <v>11.62266</v>
      </c>
    </row>
    <row r="417" spans="24:25" x14ac:dyDescent="0.25">
      <c r="X417" s="21">
        <f t="shared" si="15"/>
        <v>7398</v>
      </c>
      <c r="Y417" s="23">
        <f t="shared" si="14"/>
        <v>11.648885999999999</v>
      </c>
    </row>
    <row r="418" spans="24:25" x14ac:dyDescent="0.25">
      <c r="X418" s="21">
        <f t="shared" si="15"/>
        <v>7416</v>
      </c>
      <c r="Y418" s="23">
        <f t="shared" si="14"/>
        <v>11.675111999999999</v>
      </c>
    </row>
    <row r="419" spans="24:25" x14ac:dyDescent="0.25">
      <c r="X419" s="21">
        <f t="shared" si="15"/>
        <v>7434</v>
      </c>
      <c r="Y419" s="23">
        <f t="shared" si="14"/>
        <v>11.701338</v>
      </c>
    </row>
    <row r="420" spans="24:25" x14ac:dyDescent="0.25">
      <c r="X420" s="21">
        <f t="shared" si="15"/>
        <v>7452</v>
      </c>
      <c r="Y420" s="23">
        <f t="shared" si="14"/>
        <v>11.727563999999999</v>
      </c>
    </row>
    <row r="421" spans="24:25" x14ac:dyDescent="0.25">
      <c r="X421" s="21">
        <f t="shared" si="15"/>
        <v>7470</v>
      </c>
      <c r="Y421" s="23">
        <f t="shared" si="14"/>
        <v>11.753789999999999</v>
      </c>
    </row>
    <row r="422" spans="24:25" x14ac:dyDescent="0.25">
      <c r="X422" s="21">
        <f t="shared" si="15"/>
        <v>7488</v>
      </c>
      <c r="Y422" s="23">
        <f t="shared" si="14"/>
        <v>11.780015999999998</v>
      </c>
    </row>
    <row r="423" spans="24:25" x14ac:dyDescent="0.25">
      <c r="X423" s="21">
        <f t="shared" si="15"/>
        <v>7506</v>
      </c>
      <c r="Y423" s="23">
        <f t="shared" si="14"/>
        <v>11.806241999999999</v>
      </c>
    </row>
    <row r="424" spans="24:25" x14ac:dyDescent="0.25">
      <c r="X424" s="21">
        <f t="shared" si="15"/>
        <v>7524</v>
      </c>
      <c r="Y424" s="23">
        <f t="shared" si="14"/>
        <v>11.832467999999999</v>
      </c>
    </row>
    <row r="425" spans="24:25" x14ac:dyDescent="0.25">
      <c r="X425" s="21">
        <f t="shared" si="15"/>
        <v>7542</v>
      </c>
      <c r="Y425" s="23">
        <f t="shared" si="14"/>
        <v>11.858693999999998</v>
      </c>
    </row>
    <row r="426" spans="24:25" x14ac:dyDescent="0.25">
      <c r="X426" s="21">
        <f t="shared" si="15"/>
        <v>7560</v>
      </c>
      <c r="Y426" s="23">
        <f t="shared" si="14"/>
        <v>11.884919999999999</v>
      </c>
    </row>
    <row r="427" spans="24:25" x14ac:dyDescent="0.25">
      <c r="X427" s="21">
        <f t="shared" si="15"/>
        <v>7578</v>
      </c>
      <c r="Y427" s="23">
        <f t="shared" si="14"/>
        <v>11.911145999999999</v>
      </c>
    </row>
    <row r="428" spans="24:25" x14ac:dyDescent="0.25">
      <c r="X428" s="21">
        <f t="shared" si="15"/>
        <v>7596</v>
      </c>
      <c r="Y428" s="23">
        <f t="shared" si="14"/>
        <v>11.937371999999998</v>
      </c>
    </row>
    <row r="429" spans="24:25" x14ac:dyDescent="0.25">
      <c r="X429" s="21">
        <f t="shared" si="15"/>
        <v>7614</v>
      </c>
      <c r="Y429" s="23">
        <f t="shared" si="14"/>
        <v>11.963597999999999</v>
      </c>
    </row>
    <row r="430" spans="24:25" x14ac:dyDescent="0.25">
      <c r="X430" s="21">
        <f t="shared" si="15"/>
        <v>7632</v>
      </c>
      <c r="Y430" s="23">
        <f t="shared" si="14"/>
        <v>11.989823999999999</v>
      </c>
    </row>
    <row r="431" spans="24:25" x14ac:dyDescent="0.25">
      <c r="X431" s="21">
        <f t="shared" si="15"/>
        <v>7650</v>
      </c>
      <c r="Y431" s="23">
        <f t="shared" si="14"/>
        <v>12.016049999999998</v>
      </c>
    </row>
    <row r="432" spans="24:25" x14ac:dyDescent="0.25">
      <c r="X432" s="21">
        <f t="shared" si="15"/>
        <v>7668</v>
      </c>
      <c r="Y432" s="23">
        <f t="shared" si="14"/>
        <v>12.042275999999999</v>
      </c>
    </row>
    <row r="433" spans="24:25" x14ac:dyDescent="0.25">
      <c r="X433" s="21">
        <f t="shared" si="15"/>
        <v>7686</v>
      </c>
      <c r="Y433" s="23">
        <f t="shared" si="14"/>
        <v>12.068501999999999</v>
      </c>
    </row>
    <row r="434" spans="24:25" x14ac:dyDescent="0.25">
      <c r="X434" s="21">
        <f t="shared" si="15"/>
        <v>7704</v>
      </c>
      <c r="Y434" s="23">
        <f t="shared" si="14"/>
        <v>12.094727999999998</v>
      </c>
    </row>
    <row r="435" spans="24:25" x14ac:dyDescent="0.25">
      <c r="X435" s="21">
        <f t="shared" si="15"/>
        <v>7722</v>
      </c>
      <c r="Y435" s="23">
        <f t="shared" si="14"/>
        <v>12.120953999999999</v>
      </c>
    </row>
    <row r="436" spans="24:25" x14ac:dyDescent="0.25">
      <c r="X436" s="21">
        <f t="shared" si="15"/>
        <v>7740</v>
      </c>
      <c r="Y436" s="23">
        <f t="shared" si="14"/>
        <v>12.147179999999999</v>
      </c>
    </row>
    <row r="437" spans="24:25" x14ac:dyDescent="0.25">
      <c r="X437" s="21">
        <f t="shared" si="15"/>
        <v>7758</v>
      </c>
      <c r="Y437" s="23">
        <f t="shared" si="14"/>
        <v>12.173405999999998</v>
      </c>
    </row>
    <row r="438" spans="24:25" x14ac:dyDescent="0.25">
      <c r="X438" s="21">
        <f t="shared" si="15"/>
        <v>7776</v>
      </c>
      <c r="Y438" s="23">
        <f t="shared" si="14"/>
        <v>12.199631999999999</v>
      </c>
    </row>
    <row r="439" spans="24:25" x14ac:dyDescent="0.25">
      <c r="X439" s="21">
        <f t="shared" si="15"/>
        <v>7794</v>
      </c>
      <c r="Y439" s="23">
        <f t="shared" si="14"/>
        <v>12.225857999999999</v>
      </c>
    </row>
    <row r="440" spans="24:25" x14ac:dyDescent="0.25">
      <c r="X440" s="21">
        <f t="shared" si="15"/>
        <v>7812</v>
      </c>
      <c r="Y440" s="23">
        <f t="shared" si="14"/>
        <v>12.252083999999998</v>
      </c>
    </row>
    <row r="441" spans="24:25" x14ac:dyDescent="0.25">
      <c r="X441" s="21">
        <f t="shared" si="15"/>
        <v>7830</v>
      </c>
      <c r="Y441" s="23">
        <f t="shared" si="14"/>
        <v>12.278309999999999</v>
      </c>
    </row>
    <row r="442" spans="24:25" x14ac:dyDescent="0.25">
      <c r="X442" s="21">
        <f t="shared" si="15"/>
        <v>7848</v>
      </c>
      <c r="Y442" s="23">
        <f t="shared" si="14"/>
        <v>12.304535999999999</v>
      </c>
    </row>
    <row r="443" spans="24:25" x14ac:dyDescent="0.25">
      <c r="X443" s="21">
        <f t="shared" si="15"/>
        <v>7866</v>
      </c>
      <c r="Y443" s="23">
        <f t="shared" si="14"/>
        <v>12.330761999999998</v>
      </c>
    </row>
    <row r="444" spans="24:25" x14ac:dyDescent="0.25">
      <c r="X444" s="21">
        <f t="shared" si="15"/>
        <v>7884</v>
      </c>
      <c r="Y444" s="23">
        <f t="shared" si="14"/>
        <v>12.356987999999999</v>
      </c>
    </row>
    <row r="445" spans="24:25" x14ac:dyDescent="0.25">
      <c r="X445" s="21">
        <f t="shared" si="15"/>
        <v>7902</v>
      </c>
      <c r="Y445" s="23">
        <f t="shared" si="14"/>
        <v>12.383213999999999</v>
      </c>
    </row>
    <row r="446" spans="24:25" x14ac:dyDescent="0.25">
      <c r="X446" s="21">
        <f t="shared" si="15"/>
        <v>7920</v>
      </c>
      <c r="Y446" s="23">
        <f t="shared" si="14"/>
        <v>12.409439999999998</v>
      </c>
    </row>
    <row r="447" spans="24:25" x14ac:dyDescent="0.25">
      <c r="X447" s="21">
        <f t="shared" si="15"/>
        <v>7938</v>
      </c>
      <c r="Y447" s="23">
        <f t="shared" si="14"/>
        <v>12.435665999999999</v>
      </c>
    </row>
    <row r="448" spans="24:25" x14ac:dyDescent="0.25">
      <c r="X448" s="21">
        <f t="shared" si="15"/>
        <v>7956</v>
      </c>
      <c r="Y448" s="23">
        <f t="shared" si="14"/>
        <v>12.461891999999999</v>
      </c>
    </row>
    <row r="449" spans="24:25" x14ac:dyDescent="0.25">
      <c r="X449" s="21">
        <f t="shared" si="15"/>
        <v>7974</v>
      </c>
      <c r="Y449" s="23">
        <f t="shared" si="14"/>
        <v>12.488117999999998</v>
      </c>
    </row>
    <row r="450" spans="24:25" x14ac:dyDescent="0.25">
      <c r="X450" s="21">
        <f t="shared" si="15"/>
        <v>7992</v>
      </c>
      <c r="Y450" s="23">
        <f t="shared" si="14"/>
        <v>12.514343999999999</v>
      </c>
    </row>
    <row r="451" spans="24:25" x14ac:dyDescent="0.25">
      <c r="X451" s="21">
        <f t="shared" si="15"/>
        <v>8010</v>
      </c>
      <c r="Y451" s="23">
        <f t="shared" si="14"/>
        <v>12.540569999999999</v>
      </c>
    </row>
    <row r="452" spans="24:25" x14ac:dyDescent="0.25">
      <c r="X452" s="21">
        <f t="shared" si="15"/>
        <v>8028</v>
      </c>
      <c r="Y452" s="23">
        <f t="shared" si="14"/>
        <v>12.566795999999998</v>
      </c>
    </row>
    <row r="453" spans="24:25" x14ac:dyDescent="0.25">
      <c r="X453" s="21">
        <f t="shared" si="15"/>
        <v>8046</v>
      </c>
      <c r="Y453" s="23">
        <f t="shared" si="14"/>
        <v>12.593021999999999</v>
      </c>
    </row>
    <row r="454" spans="24:25" x14ac:dyDescent="0.25">
      <c r="X454" s="21">
        <f t="shared" si="15"/>
        <v>8064</v>
      </c>
      <c r="Y454" s="23">
        <f t="shared" ref="Y454:Y506" si="16">IF($K$24&gt;0,IF(X454&lt;$K$21,$K$20*X454,IF(X454&lt;$K$24,($K$22*X454)+$K$23,($K$25*X454)+$K$26)),IF(X454&lt;$K$21,$K$20*X454,($K$22*X454)+$K$23))</f>
        <v>12.619247999999999</v>
      </c>
    </row>
    <row r="455" spans="24:25" x14ac:dyDescent="0.25">
      <c r="X455" s="21">
        <f t="shared" ref="X455:X506" si="17">X454+$AC$5</f>
        <v>8082</v>
      </c>
      <c r="Y455" s="23">
        <f t="shared" si="16"/>
        <v>12.645473999999998</v>
      </c>
    </row>
    <row r="456" spans="24:25" x14ac:dyDescent="0.25">
      <c r="X456" s="21">
        <f t="shared" si="17"/>
        <v>8100</v>
      </c>
      <c r="Y456" s="23">
        <f t="shared" si="16"/>
        <v>12.6717</v>
      </c>
    </row>
    <row r="457" spans="24:25" x14ac:dyDescent="0.25">
      <c r="X457" s="21">
        <f t="shared" si="17"/>
        <v>8118</v>
      </c>
      <c r="Y457" s="23">
        <f t="shared" si="16"/>
        <v>12.697925999999999</v>
      </c>
    </row>
    <row r="458" spans="24:25" x14ac:dyDescent="0.25">
      <c r="X458" s="21">
        <f t="shared" si="17"/>
        <v>8136</v>
      </c>
      <c r="Y458" s="23">
        <f t="shared" si="16"/>
        <v>12.724151999999998</v>
      </c>
    </row>
    <row r="459" spans="24:25" x14ac:dyDescent="0.25">
      <c r="X459" s="21">
        <f t="shared" si="17"/>
        <v>8154</v>
      </c>
      <c r="Y459" s="23">
        <f t="shared" si="16"/>
        <v>12.750378</v>
      </c>
    </row>
    <row r="460" spans="24:25" x14ac:dyDescent="0.25">
      <c r="X460" s="21">
        <f t="shared" si="17"/>
        <v>8172</v>
      </c>
      <c r="Y460" s="23">
        <f t="shared" si="16"/>
        <v>12.776603999999999</v>
      </c>
    </row>
    <row r="461" spans="24:25" x14ac:dyDescent="0.25">
      <c r="X461" s="21">
        <f t="shared" si="17"/>
        <v>8190</v>
      </c>
      <c r="Y461" s="23">
        <f t="shared" si="16"/>
        <v>12.802829999999998</v>
      </c>
    </row>
    <row r="462" spans="24:25" x14ac:dyDescent="0.25">
      <c r="X462" s="21">
        <f t="shared" si="17"/>
        <v>8208</v>
      </c>
      <c r="Y462" s="23">
        <f t="shared" si="16"/>
        <v>12.829056</v>
      </c>
    </row>
    <row r="463" spans="24:25" x14ac:dyDescent="0.25">
      <c r="X463" s="21">
        <f t="shared" si="17"/>
        <v>8226</v>
      </c>
      <c r="Y463" s="23">
        <f t="shared" si="16"/>
        <v>12.855281999999999</v>
      </c>
    </row>
    <row r="464" spans="24:25" x14ac:dyDescent="0.25">
      <c r="X464" s="21">
        <f t="shared" si="17"/>
        <v>8244</v>
      </c>
      <c r="Y464" s="23">
        <f t="shared" si="16"/>
        <v>12.881507999999998</v>
      </c>
    </row>
    <row r="465" spans="24:25" x14ac:dyDescent="0.25">
      <c r="X465" s="21">
        <f t="shared" si="17"/>
        <v>8262</v>
      </c>
      <c r="Y465" s="23">
        <f t="shared" si="16"/>
        <v>12.907734</v>
      </c>
    </row>
    <row r="466" spans="24:25" x14ac:dyDescent="0.25">
      <c r="X466" s="21">
        <f t="shared" si="17"/>
        <v>8280</v>
      </c>
      <c r="Y466" s="23">
        <f t="shared" si="16"/>
        <v>12.933959999999999</v>
      </c>
    </row>
    <row r="467" spans="24:25" x14ac:dyDescent="0.25">
      <c r="X467" s="21">
        <f t="shared" si="17"/>
        <v>8298</v>
      </c>
      <c r="Y467" s="23">
        <f t="shared" si="16"/>
        <v>12.960185999999998</v>
      </c>
    </row>
    <row r="468" spans="24:25" x14ac:dyDescent="0.25">
      <c r="X468" s="21">
        <f t="shared" si="17"/>
        <v>8316</v>
      </c>
      <c r="Y468" s="23">
        <f t="shared" si="16"/>
        <v>12.986412</v>
      </c>
    </row>
    <row r="469" spans="24:25" x14ac:dyDescent="0.25">
      <c r="X469" s="21">
        <f t="shared" si="17"/>
        <v>8334</v>
      </c>
      <c r="Y469" s="23">
        <f t="shared" si="16"/>
        <v>13.012637999999999</v>
      </c>
    </row>
    <row r="470" spans="24:25" x14ac:dyDescent="0.25">
      <c r="X470" s="21">
        <f t="shared" si="17"/>
        <v>8352</v>
      </c>
      <c r="Y470" s="23">
        <f t="shared" si="16"/>
        <v>13.038863999999998</v>
      </c>
    </row>
    <row r="471" spans="24:25" x14ac:dyDescent="0.25">
      <c r="X471" s="21">
        <f t="shared" si="17"/>
        <v>8370</v>
      </c>
      <c r="Y471" s="23">
        <f t="shared" si="16"/>
        <v>13.06509</v>
      </c>
    </row>
    <row r="472" spans="24:25" x14ac:dyDescent="0.25">
      <c r="X472" s="21">
        <f t="shared" si="17"/>
        <v>8388</v>
      </c>
      <c r="Y472" s="23">
        <f t="shared" si="16"/>
        <v>13.091315999999999</v>
      </c>
    </row>
    <row r="473" spans="24:25" x14ac:dyDescent="0.25">
      <c r="X473" s="21">
        <f t="shared" si="17"/>
        <v>8406</v>
      </c>
      <c r="Y473" s="23">
        <f t="shared" si="16"/>
        <v>13.117541999999998</v>
      </c>
    </row>
    <row r="474" spans="24:25" x14ac:dyDescent="0.25">
      <c r="X474" s="21">
        <f t="shared" si="17"/>
        <v>8424</v>
      </c>
      <c r="Y474" s="23">
        <f t="shared" si="16"/>
        <v>13.143768</v>
      </c>
    </row>
    <row r="475" spans="24:25" x14ac:dyDescent="0.25">
      <c r="X475" s="21">
        <f t="shared" si="17"/>
        <v>8442</v>
      </c>
      <c r="Y475" s="23">
        <f t="shared" si="16"/>
        <v>13.169993999999999</v>
      </c>
    </row>
    <row r="476" spans="24:25" x14ac:dyDescent="0.25">
      <c r="X476" s="21">
        <f t="shared" si="17"/>
        <v>8460</v>
      </c>
      <c r="Y476" s="23">
        <f t="shared" si="16"/>
        <v>13.196219999999999</v>
      </c>
    </row>
    <row r="477" spans="24:25" x14ac:dyDescent="0.25">
      <c r="X477" s="21">
        <f t="shared" si="17"/>
        <v>8478</v>
      </c>
      <c r="Y477" s="23">
        <f t="shared" si="16"/>
        <v>13.222446</v>
      </c>
    </row>
    <row r="478" spans="24:25" x14ac:dyDescent="0.25">
      <c r="X478" s="21">
        <f t="shared" si="17"/>
        <v>8496</v>
      </c>
      <c r="Y478" s="23">
        <f t="shared" si="16"/>
        <v>13.248671999999999</v>
      </c>
    </row>
    <row r="479" spans="24:25" x14ac:dyDescent="0.25">
      <c r="X479" s="21">
        <f t="shared" si="17"/>
        <v>8514</v>
      </c>
      <c r="Y479" s="23">
        <f t="shared" si="16"/>
        <v>13.274897999999999</v>
      </c>
    </row>
    <row r="480" spans="24:25" x14ac:dyDescent="0.25">
      <c r="X480" s="21">
        <f t="shared" si="17"/>
        <v>8532</v>
      </c>
      <c r="Y480" s="23">
        <f t="shared" si="16"/>
        <v>13.301124</v>
      </c>
    </row>
    <row r="481" spans="24:25" x14ac:dyDescent="0.25">
      <c r="X481" s="21">
        <f t="shared" si="17"/>
        <v>8550</v>
      </c>
      <c r="Y481" s="23">
        <f t="shared" si="16"/>
        <v>13.327349999999999</v>
      </c>
    </row>
    <row r="482" spans="24:25" x14ac:dyDescent="0.25">
      <c r="X482" s="21">
        <f t="shared" si="17"/>
        <v>8568</v>
      </c>
      <c r="Y482" s="23">
        <f t="shared" si="16"/>
        <v>13.353575999999999</v>
      </c>
    </row>
    <row r="483" spans="24:25" x14ac:dyDescent="0.25">
      <c r="X483" s="21">
        <f t="shared" si="17"/>
        <v>8586</v>
      </c>
      <c r="Y483" s="23">
        <f t="shared" si="16"/>
        <v>13.379802</v>
      </c>
    </row>
    <row r="484" spans="24:25" x14ac:dyDescent="0.25">
      <c r="X484" s="21">
        <f t="shared" si="17"/>
        <v>8604</v>
      </c>
      <c r="Y484" s="23">
        <f t="shared" si="16"/>
        <v>13.406027999999999</v>
      </c>
    </row>
    <row r="485" spans="24:25" x14ac:dyDescent="0.25">
      <c r="X485" s="21">
        <f t="shared" si="17"/>
        <v>8622</v>
      </c>
      <c r="Y485" s="23">
        <f t="shared" si="16"/>
        <v>13.432253999999999</v>
      </c>
    </row>
    <row r="486" spans="24:25" x14ac:dyDescent="0.25">
      <c r="X486" s="21">
        <f t="shared" si="17"/>
        <v>8640</v>
      </c>
      <c r="Y486" s="23">
        <f t="shared" si="16"/>
        <v>13.45848</v>
      </c>
    </row>
    <row r="487" spans="24:25" x14ac:dyDescent="0.25">
      <c r="X487" s="21">
        <f t="shared" si="17"/>
        <v>8658</v>
      </c>
      <c r="Y487" s="23">
        <f t="shared" si="16"/>
        <v>13.484705999999999</v>
      </c>
    </row>
    <row r="488" spans="24:25" x14ac:dyDescent="0.25">
      <c r="X488" s="21">
        <f t="shared" si="17"/>
        <v>8676</v>
      </c>
      <c r="Y488" s="23">
        <f t="shared" si="16"/>
        <v>13.510931999999999</v>
      </c>
    </row>
    <row r="489" spans="24:25" x14ac:dyDescent="0.25">
      <c r="X489" s="21">
        <f t="shared" si="17"/>
        <v>8694</v>
      </c>
      <c r="Y489" s="23">
        <f t="shared" si="16"/>
        <v>13.537157999999998</v>
      </c>
    </row>
    <row r="490" spans="24:25" x14ac:dyDescent="0.25">
      <c r="X490" s="21">
        <f t="shared" si="17"/>
        <v>8712</v>
      </c>
      <c r="Y490" s="23">
        <f t="shared" si="16"/>
        <v>13.563383999999999</v>
      </c>
    </row>
    <row r="491" spans="24:25" x14ac:dyDescent="0.25">
      <c r="X491" s="21">
        <f t="shared" si="17"/>
        <v>8730</v>
      </c>
      <c r="Y491" s="23">
        <f t="shared" si="16"/>
        <v>13.589609999999999</v>
      </c>
    </row>
    <row r="492" spans="24:25" x14ac:dyDescent="0.25">
      <c r="X492" s="21">
        <f t="shared" si="17"/>
        <v>8748</v>
      </c>
      <c r="Y492" s="23">
        <f t="shared" si="16"/>
        <v>13.615835999999998</v>
      </c>
    </row>
    <row r="493" spans="24:25" x14ac:dyDescent="0.25">
      <c r="X493" s="21">
        <f t="shared" si="17"/>
        <v>8766</v>
      </c>
      <c r="Y493" s="23">
        <f t="shared" si="16"/>
        <v>13.642061999999999</v>
      </c>
    </row>
    <row r="494" spans="24:25" x14ac:dyDescent="0.25">
      <c r="X494" s="21">
        <f t="shared" si="17"/>
        <v>8784</v>
      </c>
      <c r="Y494" s="23">
        <f t="shared" si="16"/>
        <v>13.668287999999999</v>
      </c>
    </row>
    <row r="495" spans="24:25" x14ac:dyDescent="0.25">
      <c r="X495" s="21">
        <f t="shared" si="17"/>
        <v>8802</v>
      </c>
      <c r="Y495" s="23">
        <f t="shared" si="16"/>
        <v>13.694513999999998</v>
      </c>
    </row>
    <row r="496" spans="24:25" x14ac:dyDescent="0.25">
      <c r="X496" s="21">
        <f t="shared" si="17"/>
        <v>8820</v>
      </c>
      <c r="Y496" s="23">
        <f t="shared" si="16"/>
        <v>13.720739999999999</v>
      </c>
    </row>
    <row r="497" spans="24:25" x14ac:dyDescent="0.25">
      <c r="X497" s="21">
        <f t="shared" si="17"/>
        <v>8838</v>
      </c>
      <c r="Y497" s="23">
        <f t="shared" si="16"/>
        <v>13.746965999999999</v>
      </c>
    </row>
    <row r="498" spans="24:25" x14ac:dyDescent="0.25">
      <c r="X498" s="21">
        <f t="shared" si="17"/>
        <v>8856</v>
      </c>
      <c r="Y498" s="23">
        <f t="shared" si="16"/>
        <v>13.773191999999998</v>
      </c>
    </row>
    <row r="499" spans="24:25" x14ac:dyDescent="0.25">
      <c r="X499" s="21">
        <f t="shared" si="17"/>
        <v>8874</v>
      </c>
      <c r="Y499" s="23">
        <f t="shared" si="16"/>
        <v>13.799417999999999</v>
      </c>
    </row>
    <row r="500" spans="24:25" x14ac:dyDescent="0.25">
      <c r="X500" s="21">
        <f t="shared" si="17"/>
        <v>8892</v>
      </c>
      <c r="Y500" s="23">
        <f t="shared" si="16"/>
        <v>13.825643999999999</v>
      </c>
    </row>
    <row r="501" spans="24:25" x14ac:dyDescent="0.25">
      <c r="X501" s="21">
        <f t="shared" si="17"/>
        <v>8910</v>
      </c>
      <c r="Y501" s="23">
        <f t="shared" si="16"/>
        <v>13.851869999999998</v>
      </c>
    </row>
    <row r="502" spans="24:25" x14ac:dyDescent="0.25">
      <c r="X502" s="21">
        <f t="shared" si="17"/>
        <v>8928</v>
      </c>
      <c r="Y502" s="23">
        <f t="shared" si="16"/>
        <v>13.878095999999999</v>
      </c>
    </row>
    <row r="503" spans="24:25" x14ac:dyDescent="0.25">
      <c r="X503" s="21">
        <f t="shared" si="17"/>
        <v>8946</v>
      </c>
      <c r="Y503" s="23">
        <f t="shared" si="16"/>
        <v>13.904321999999999</v>
      </c>
    </row>
    <row r="504" spans="24:25" x14ac:dyDescent="0.25">
      <c r="X504" s="21">
        <f t="shared" si="17"/>
        <v>8964</v>
      </c>
      <c r="Y504" s="23">
        <f t="shared" si="16"/>
        <v>13.930547999999998</v>
      </c>
    </row>
    <row r="505" spans="24:25" x14ac:dyDescent="0.25">
      <c r="X505" s="21">
        <f t="shared" si="17"/>
        <v>8982</v>
      </c>
      <c r="Y505" s="23">
        <f t="shared" si="16"/>
        <v>13.956773999999999</v>
      </c>
    </row>
    <row r="506" spans="24:25" ht="16.5" thickBot="1" x14ac:dyDescent="0.3">
      <c r="X506" s="22">
        <f t="shared" si="17"/>
        <v>9000</v>
      </c>
      <c r="Y506" s="23">
        <f t="shared" si="16"/>
        <v>13.982999999999999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1B00-000000000000}"/>
  </hyperlinks>
  <pageMargins left="0.7" right="0.7" top="0.75" bottom="0.75" header="0.3" footer="0.3"/>
  <pageSetup scale="57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9" tint="-0.249977111117893"/>
    <pageSetUpPr fitToPage="1"/>
  </sheetPr>
  <dimension ref="A1:AC506"/>
  <sheetViews>
    <sheetView zoomScale="80" zoomScaleNormal="80" workbookViewId="0">
      <selection activeCell="J6" sqref="J6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72</v>
      </c>
      <c r="K2" s="160" t="str">
        <f>VLOOKUP(J2,'Calcul financement'!B5:F100,2,FALSE)</f>
        <v>Techniques de la documentation</v>
      </c>
      <c r="L2" s="160"/>
      <c r="M2" s="160"/>
      <c r="N2" s="161"/>
    </row>
    <row r="4" spans="9:29" ht="16.5" thickBot="1" x14ac:dyDescent="0.3">
      <c r="J4" s="16">
        <f>MAX(IF(K24=0,IF(K21=0,1000,K21*4),K24*2),K9:K15)</f>
        <v>3080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5.4614399999999996</v>
      </c>
      <c r="K5" s="164" t="str">
        <f>CONCATENATE("ÉTC seront financés par les ",J4," PES ","du programme ",LEFT(J2,6))</f>
        <v>ÉTC seront financés par les 3080 PES du programme 393.A0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7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7</v>
      </c>
      <c r="Y7" s="23">
        <f t="shared" si="0"/>
        <v>1.0815E-2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14</v>
      </c>
      <c r="Y8" s="23">
        <f t="shared" si="0"/>
        <v>2.163E-2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1237</v>
      </c>
      <c r="L9" s="53">
        <f>IF(K9&gt;0,IF($K$24&gt;0,IF(K9&lt;$K$21,$K$20*K9,IF(K9&lt;$K$24,($K$22*K9)+$K$23,($K$25*K9)+$K$26)),IF(K9&lt;$K$21,$K$20*K9,($K$22*K9)+$K$23)),"")</f>
        <v>3.216666</v>
      </c>
      <c r="M9" s="54">
        <f>IF(K9&gt;0,L9/K9*1000,"")</f>
        <v>2.6003767178658044</v>
      </c>
      <c r="X9" s="21">
        <f t="shared" si="1"/>
        <v>21</v>
      </c>
      <c r="Y9" s="23">
        <f t="shared" si="0"/>
        <v>3.2445000000000002E-2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1577</v>
      </c>
      <c r="L10" s="53">
        <f t="shared" ref="L10:L15" si="2">IF(K10&gt;0,IF($K$24&gt;0,IF(K10&lt;$K$21,$K$20*K10,IF(K10&lt;$K$24,($K$22*K10)+$K$23,($K$25*K10)+$K$26)),IF(K10&lt;$K$21,$K$20*K10,($K$22*K10)+$K$23)),"")</f>
        <v>3.6307859999999996</v>
      </c>
      <c r="M10" s="54">
        <f t="shared" ref="M10:M15" si="3">IF(K10&gt;0,L10/K10*1000,"")</f>
        <v>2.30233734939759</v>
      </c>
      <c r="X10" s="21">
        <f t="shared" si="1"/>
        <v>28</v>
      </c>
      <c r="Y10" s="23">
        <f t="shared" si="0"/>
        <v>4.326E-2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1413</v>
      </c>
      <c r="L11" s="53">
        <f t="shared" si="2"/>
        <v>3.4310339999999999</v>
      </c>
      <c r="M11" s="54">
        <f t="shared" si="3"/>
        <v>2.4281910828025479</v>
      </c>
      <c r="X11" s="21">
        <f t="shared" si="1"/>
        <v>35</v>
      </c>
      <c r="Y11" s="23">
        <f t="shared" si="0"/>
        <v>5.4074999999999998E-2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1587</v>
      </c>
      <c r="L12" s="53">
        <f t="shared" si="2"/>
        <v>3.6429659999999995</v>
      </c>
      <c r="M12" s="54">
        <f t="shared" si="3"/>
        <v>2.2955047258979202</v>
      </c>
      <c r="X12" s="21">
        <f t="shared" si="1"/>
        <v>42</v>
      </c>
      <c r="Y12" s="23">
        <f t="shared" si="0"/>
        <v>6.4890000000000003E-2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49</v>
      </c>
      <c r="Y13" s="23">
        <f t="shared" si="0"/>
        <v>7.5704999999999995E-2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56</v>
      </c>
      <c r="Y14" s="23">
        <f t="shared" si="0"/>
        <v>8.652E-2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63</v>
      </c>
      <c r="Y15" s="23">
        <f t="shared" si="0"/>
        <v>9.7334999999999991E-2</v>
      </c>
    </row>
    <row r="16" spans="9:29" x14ac:dyDescent="0.25">
      <c r="K16" s="10"/>
      <c r="L16" s="10"/>
      <c r="X16" s="21">
        <f t="shared" si="1"/>
        <v>70</v>
      </c>
      <c r="Y16" s="23">
        <f t="shared" si="0"/>
        <v>0.10815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77</v>
      </c>
      <c r="Y17" s="23">
        <f t="shared" si="0"/>
        <v>0.118965</v>
      </c>
    </row>
    <row r="18" spans="1:25" x14ac:dyDescent="0.25">
      <c r="X18" s="21">
        <f t="shared" si="1"/>
        <v>84</v>
      </c>
      <c r="Y18" s="23">
        <f t="shared" si="0"/>
        <v>0.12978000000000001</v>
      </c>
    </row>
    <row r="19" spans="1:25" x14ac:dyDescent="0.25">
      <c r="X19" s="21">
        <f t="shared" si="1"/>
        <v>91</v>
      </c>
      <c r="Y19" s="23">
        <f t="shared" si="0"/>
        <v>0.140595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98</v>
      </c>
      <c r="Y20" s="23">
        <f t="shared" si="0"/>
        <v>0.15140999999999999</v>
      </c>
    </row>
    <row r="21" spans="1:25" x14ac:dyDescent="0.25">
      <c r="J21" s="2" t="s">
        <v>123</v>
      </c>
      <c r="K21" s="18">
        <f>VLOOKUP($J$2,Tableau_fin[],8,FALSE)</f>
        <v>770</v>
      </c>
      <c r="X21" s="21">
        <f t="shared" si="1"/>
        <v>105</v>
      </c>
      <c r="Y21" s="23">
        <f t="shared" si="0"/>
        <v>0.16222499999999998</v>
      </c>
    </row>
    <row r="22" spans="1:25" x14ac:dyDescent="0.25">
      <c r="J22" s="26" t="s">
        <v>119</v>
      </c>
      <c r="K22" s="18">
        <f>VLOOKUP($J$2,Tableau_fin[],9,FALSE)</f>
        <v>1.2179999999999999E-3</v>
      </c>
      <c r="X22" s="21">
        <f t="shared" si="1"/>
        <v>112</v>
      </c>
      <c r="Y22" s="23">
        <f t="shared" si="0"/>
        <v>0.17304</v>
      </c>
    </row>
    <row r="23" spans="1:25" x14ac:dyDescent="0.25">
      <c r="J23" s="26" t="s">
        <v>120</v>
      </c>
      <c r="K23" s="18">
        <f>VLOOKUP($J$2,Tableau_fin[],10,FALSE)</f>
        <v>1.71</v>
      </c>
      <c r="X23" s="21">
        <f t="shared" si="1"/>
        <v>119</v>
      </c>
      <c r="Y23" s="23">
        <f t="shared" si="0"/>
        <v>0.18385499999999999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126</v>
      </c>
      <c r="Y24" s="23">
        <f t="shared" si="0"/>
        <v>0.19466999999999998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133</v>
      </c>
      <c r="Y25" s="23">
        <f t="shared" si="0"/>
        <v>0.205485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140</v>
      </c>
      <c r="Y26" s="23">
        <f t="shared" si="0"/>
        <v>0.21629999999999999</v>
      </c>
    </row>
    <row r="27" spans="1:25" x14ac:dyDescent="0.25">
      <c r="X27" s="21">
        <f t="shared" si="1"/>
        <v>147</v>
      </c>
      <c r="Y27" s="23">
        <f t="shared" si="0"/>
        <v>0.22711499999999998</v>
      </c>
    </row>
    <row r="28" spans="1:25" x14ac:dyDescent="0.25">
      <c r="X28" s="21">
        <f t="shared" si="1"/>
        <v>154</v>
      </c>
      <c r="Y28" s="23">
        <f t="shared" si="0"/>
        <v>0.23793</v>
      </c>
    </row>
    <row r="29" spans="1:25" x14ac:dyDescent="0.25">
      <c r="X29" s="21">
        <f t="shared" si="1"/>
        <v>161</v>
      </c>
      <c r="Y29" s="23">
        <f t="shared" si="0"/>
        <v>0.24874499999999999</v>
      </c>
    </row>
    <row r="30" spans="1:25" x14ac:dyDescent="0.25">
      <c r="X30" s="21">
        <f t="shared" si="1"/>
        <v>168</v>
      </c>
      <c r="Y30" s="23">
        <f t="shared" si="0"/>
        <v>0.25956000000000001</v>
      </c>
    </row>
    <row r="31" spans="1:25" x14ac:dyDescent="0.25">
      <c r="A31" s="29"/>
      <c r="B31" s="10"/>
      <c r="C31" s="10"/>
      <c r="X31" s="21">
        <f t="shared" si="1"/>
        <v>175</v>
      </c>
      <c r="Y31" s="23">
        <f t="shared" si="0"/>
        <v>0.27037499999999998</v>
      </c>
    </row>
    <row r="32" spans="1:25" x14ac:dyDescent="0.25">
      <c r="B32" s="10"/>
      <c r="C32" s="10"/>
      <c r="X32" s="21">
        <f t="shared" si="1"/>
        <v>182</v>
      </c>
      <c r="Y32" s="23">
        <f t="shared" si="0"/>
        <v>0.28119</v>
      </c>
    </row>
    <row r="33" spans="2:25" x14ac:dyDescent="0.25">
      <c r="B33" s="10"/>
      <c r="C33" s="10"/>
      <c r="X33" s="21">
        <f t="shared" si="1"/>
        <v>189</v>
      </c>
      <c r="Y33" s="23">
        <f t="shared" si="0"/>
        <v>0.29200500000000001</v>
      </c>
    </row>
    <row r="34" spans="2:25" x14ac:dyDescent="0.25">
      <c r="X34" s="21">
        <f t="shared" si="1"/>
        <v>196</v>
      </c>
      <c r="Y34" s="23">
        <f t="shared" si="0"/>
        <v>0.30281999999999998</v>
      </c>
    </row>
    <row r="35" spans="2:25" x14ac:dyDescent="0.25">
      <c r="X35" s="21">
        <f t="shared" si="1"/>
        <v>203</v>
      </c>
      <c r="Y35" s="23">
        <f t="shared" si="0"/>
        <v>0.313635</v>
      </c>
    </row>
    <row r="36" spans="2:25" x14ac:dyDescent="0.25">
      <c r="X36" s="21">
        <f t="shared" si="1"/>
        <v>210</v>
      </c>
      <c r="Y36" s="23">
        <f t="shared" si="0"/>
        <v>0.32444999999999996</v>
      </c>
    </row>
    <row r="37" spans="2:25" x14ac:dyDescent="0.25">
      <c r="X37" s="21">
        <f t="shared" si="1"/>
        <v>217</v>
      </c>
      <c r="Y37" s="23">
        <f t="shared" si="0"/>
        <v>0.33526499999999998</v>
      </c>
    </row>
    <row r="38" spans="2:25" x14ac:dyDescent="0.25">
      <c r="X38" s="21">
        <f t="shared" si="1"/>
        <v>224</v>
      </c>
      <c r="Y38" s="23">
        <f t="shared" si="0"/>
        <v>0.34608</v>
      </c>
    </row>
    <row r="39" spans="2:25" x14ac:dyDescent="0.25">
      <c r="X39" s="21">
        <f t="shared" si="1"/>
        <v>231</v>
      </c>
      <c r="Y39" s="23">
        <f t="shared" si="0"/>
        <v>0.35689499999999996</v>
      </c>
    </row>
    <row r="40" spans="2:25" x14ac:dyDescent="0.25">
      <c r="X40" s="21">
        <f t="shared" si="1"/>
        <v>238</v>
      </c>
      <c r="Y40" s="23">
        <f t="shared" si="0"/>
        <v>0.36770999999999998</v>
      </c>
    </row>
    <row r="41" spans="2:25" x14ac:dyDescent="0.25">
      <c r="X41" s="21">
        <f t="shared" si="1"/>
        <v>245</v>
      </c>
      <c r="Y41" s="23">
        <f t="shared" si="0"/>
        <v>0.378525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252</v>
      </c>
      <c r="Y42" s="23">
        <f t="shared" si="0"/>
        <v>0.38933999999999996</v>
      </c>
    </row>
    <row r="43" spans="2:25" x14ac:dyDescent="0.25">
      <c r="X43" s="21">
        <f t="shared" si="1"/>
        <v>259</v>
      </c>
      <c r="Y43" s="23">
        <f t="shared" si="0"/>
        <v>0.40015499999999998</v>
      </c>
    </row>
    <row r="44" spans="2:25" x14ac:dyDescent="0.25">
      <c r="X44" s="21">
        <f t="shared" si="1"/>
        <v>266</v>
      </c>
      <c r="Y44" s="23">
        <f t="shared" si="0"/>
        <v>0.41097</v>
      </c>
    </row>
    <row r="45" spans="2:25" x14ac:dyDescent="0.25">
      <c r="X45" s="21">
        <f t="shared" si="1"/>
        <v>273</v>
      </c>
      <c r="Y45" s="23">
        <f t="shared" si="0"/>
        <v>0.42178499999999997</v>
      </c>
    </row>
    <row r="46" spans="2:25" x14ac:dyDescent="0.25">
      <c r="X46" s="21">
        <f t="shared" si="1"/>
        <v>280</v>
      </c>
      <c r="Y46" s="23">
        <f t="shared" si="0"/>
        <v>0.43259999999999998</v>
      </c>
    </row>
    <row r="47" spans="2:25" x14ac:dyDescent="0.25">
      <c r="X47" s="21">
        <f t="shared" si="1"/>
        <v>287</v>
      </c>
      <c r="Y47" s="23">
        <f t="shared" si="0"/>
        <v>0.443415</v>
      </c>
    </row>
    <row r="48" spans="2:25" x14ac:dyDescent="0.25">
      <c r="X48" s="21">
        <f t="shared" si="1"/>
        <v>294</v>
      </c>
      <c r="Y48" s="23">
        <f t="shared" si="0"/>
        <v>0.45422999999999997</v>
      </c>
    </row>
    <row r="49" spans="24:25" x14ac:dyDescent="0.25">
      <c r="X49" s="21">
        <f t="shared" si="1"/>
        <v>301</v>
      </c>
      <c r="Y49" s="23">
        <f t="shared" si="0"/>
        <v>0.46504499999999999</v>
      </c>
    </row>
    <row r="50" spans="24:25" x14ac:dyDescent="0.25">
      <c r="X50" s="21">
        <f t="shared" si="1"/>
        <v>308</v>
      </c>
      <c r="Y50" s="23">
        <f t="shared" si="0"/>
        <v>0.47586000000000001</v>
      </c>
    </row>
    <row r="51" spans="24:25" x14ac:dyDescent="0.25">
      <c r="X51" s="21">
        <f t="shared" si="1"/>
        <v>315</v>
      </c>
      <c r="Y51" s="23">
        <f t="shared" si="0"/>
        <v>0.48667499999999997</v>
      </c>
    </row>
    <row r="52" spans="24:25" x14ac:dyDescent="0.25">
      <c r="X52" s="21">
        <f t="shared" si="1"/>
        <v>322</v>
      </c>
      <c r="Y52" s="23">
        <f t="shared" si="0"/>
        <v>0.49748999999999999</v>
      </c>
    </row>
    <row r="53" spans="24:25" x14ac:dyDescent="0.25">
      <c r="X53" s="21">
        <f t="shared" si="1"/>
        <v>329</v>
      </c>
      <c r="Y53" s="23">
        <f t="shared" si="0"/>
        <v>0.50830500000000001</v>
      </c>
    </row>
    <row r="54" spans="24:25" x14ac:dyDescent="0.25">
      <c r="X54" s="21">
        <f t="shared" si="1"/>
        <v>336</v>
      </c>
      <c r="Y54" s="23">
        <f t="shared" si="0"/>
        <v>0.51912000000000003</v>
      </c>
    </row>
    <row r="55" spans="24:25" x14ac:dyDescent="0.25">
      <c r="X55" s="21">
        <f t="shared" si="1"/>
        <v>343</v>
      </c>
      <c r="Y55" s="23">
        <f t="shared" si="0"/>
        <v>0.52993499999999993</v>
      </c>
    </row>
    <row r="56" spans="24:25" x14ac:dyDescent="0.25">
      <c r="X56" s="21">
        <f t="shared" si="1"/>
        <v>350</v>
      </c>
      <c r="Y56" s="23">
        <f t="shared" si="0"/>
        <v>0.54074999999999995</v>
      </c>
    </row>
    <row r="57" spans="24:25" x14ac:dyDescent="0.25">
      <c r="X57" s="21">
        <f t="shared" si="1"/>
        <v>357</v>
      </c>
      <c r="Y57" s="23">
        <f t="shared" si="0"/>
        <v>0.55156499999999997</v>
      </c>
    </row>
    <row r="58" spans="24:25" x14ac:dyDescent="0.25">
      <c r="X58" s="21">
        <f t="shared" si="1"/>
        <v>364</v>
      </c>
      <c r="Y58" s="23">
        <f t="shared" si="0"/>
        <v>0.56237999999999999</v>
      </c>
    </row>
    <row r="59" spans="24:25" x14ac:dyDescent="0.25">
      <c r="X59" s="21">
        <f t="shared" si="1"/>
        <v>371</v>
      </c>
      <c r="Y59" s="23">
        <f t="shared" si="0"/>
        <v>0.57319500000000001</v>
      </c>
    </row>
    <row r="60" spans="24:25" x14ac:dyDescent="0.25">
      <c r="X60" s="21">
        <f t="shared" si="1"/>
        <v>378</v>
      </c>
      <c r="Y60" s="23">
        <f t="shared" si="0"/>
        <v>0.58401000000000003</v>
      </c>
    </row>
    <row r="61" spans="24:25" x14ac:dyDescent="0.25">
      <c r="X61" s="21">
        <f t="shared" si="1"/>
        <v>385</v>
      </c>
      <c r="Y61" s="23">
        <f t="shared" si="0"/>
        <v>0.59482499999999994</v>
      </c>
    </row>
    <row r="62" spans="24:25" x14ac:dyDescent="0.25">
      <c r="X62" s="21">
        <f t="shared" si="1"/>
        <v>392</v>
      </c>
      <c r="Y62" s="23">
        <f t="shared" si="0"/>
        <v>0.60563999999999996</v>
      </c>
    </row>
    <row r="63" spans="24:25" x14ac:dyDescent="0.25">
      <c r="X63" s="21">
        <f t="shared" si="1"/>
        <v>399</v>
      </c>
      <c r="Y63" s="23">
        <f t="shared" si="0"/>
        <v>0.61645499999999998</v>
      </c>
    </row>
    <row r="64" spans="24:25" x14ac:dyDescent="0.25">
      <c r="X64" s="21">
        <f t="shared" si="1"/>
        <v>406</v>
      </c>
      <c r="Y64" s="23">
        <f t="shared" si="0"/>
        <v>0.62726999999999999</v>
      </c>
    </row>
    <row r="65" spans="24:25" x14ac:dyDescent="0.25">
      <c r="X65" s="21">
        <f t="shared" si="1"/>
        <v>413</v>
      </c>
      <c r="Y65" s="23">
        <f t="shared" si="0"/>
        <v>0.63808500000000001</v>
      </c>
    </row>
    <row r="66" spans="24:25" x14ac:dyDescent="0.25">
      <c r="X66" s="21">
        <f t="shared" si="1"/>
        <v>420</v>
      </c>
      <c r="Y66" s="23">
        <f t="shared" si="0"/>
        <v>0.64889999999999992</v>
      </c>
    </row>
    <row r="67" spans="24:25" x14ac:dyDescent="0.25">
      <c r="X67" s="21">
        <f t="shared" si="1"/>
        <v>427</v>
      </c>
      <c r="Y67" s="23">
        <f t="shared" si="0"/>
        <v>0.65971499999999994</v>
      </c>
    </row>
    <row r="68" spans="24:25" x14ac:dyDescent="0.25">
      <c r="X68" s="21">
        <f t="shared" si="1"/>
        <v>434</v>
      </c>
      <c r="Y68" s="23">
        <f t="shared" si="0"/>
        <v>0.67052999999999996</v>
      </c>
    </row>
    <row r="69" spans="24:25" x14ac:dyDescent="0.25">
      <c r="X69" s="21">
        <f t="shared" si="1"/>
        <v>441</v>
      </c>
      <c r="Y69" s="23">
        <f t="shared" si="0"/>
        <v>0.68134499999999998</v>
      </c>
    </row>
    <row r="70" spans="24:25" x14ac:dyDescent="0.25">
      <c r="X70" s="21">
        <f t="shared" si="1"/>
        <v>448</v>
      </c>
      <c r="Y70" s="23">
        <f t="shared" ref="Y70:Y133" si="4">IF($K$24&gt;0,IF(X70&lt;$K$21,$K$20*X70,IF(X70&lt;$K$24,($K$22*X70)+$K$23,($K$25*X70)+$K$26)),IF(X70&lt;$K$21,$K$20*X70,($K$22*X70)+$K$23))</f>
        <v>0.69216</v>
      </c>
    </row>
    <row r="71" spans="24:25" x14ac:dyDescent="0.25">
      <c r="X71" s="21">
        <f t="shared" ref="X71:X134" si="5">X70+$AC$5</f>
        <v>455</v>
      </c>
      <c r="Y71" s="23">
        <f t="shared" si="4"/>
        <v>0.70297500000000002</v>
      </c>
    </row>
    <row r="72" spans="24:25" x14ac:dyDescent="0.25">
      <c r="X72" s="21">
        <f t="shared" si="5"/>
        <v>462</v>
      </c>
      <c r="Y72" s="23">
        <f t="shared" si="4"/>
        <v>0.71378999999999992</v>
      </c>
    </row>
    <row r="73" spans="24:25" x14ac:dyDescent="0.25">
      <c r="X73" s="21">
        <f t="shared" si="5"/>
        <v>469</v>
      </c>
      <c r="Y73" s="23">
        <f t="shared" si="4"/>
        <v>0.72460499999999994</v>
      </c>
    </row>
    <row r="74" spans="24:25" x14ac:dyDescent="0.25">
      <c r="X74" s="21">
        <f t="shared" si="5"/>
        <v>476</v>
      </c>
      <c r="Y74" s="23">
        <f t="shared" si="4"/>
        <v>0.73541999999999996</v>
      </c>
    </row>
    <row r="75" spans="24:25" x14ac:dyDescent="0.25">
      <c r="X75" s="21">
        <f t="shared" si="5"/>
        <v>483</v>
      </c>
      <c r="Y75" s="23">
        <f t="shared" si="4"/>
        <v>0.74623499999999998</v>
      </c>
    </row>
    <row r="76" spans="24:25" x14ac:dyDescent="0.25">
      <c r="X76" s="21">
        <f t="shared" si="5"/>
        <v>490</v>
      </c>
      <c r="Y76" s="23">
        <f t="shared" si="4"/>
        <v>0.75705</v>
      </c>
    </row>
    <row r="77" spans="24:25" x14ac:dyDescent="0.25">
      <c r="X77" s="21">
        <f t="shared" si="5"/>
        <v>497</v>
      </c>
      <c r="Y77" s="23">
        <f t="shared" si="4"/>
        <v>0.76786500000000002</v>
      </c>
    </row>
    <row r="78" spans="24:25" x14ac:dyDescent="0.25">
      <c r="X78" s="21">
        <f t="shared" si="5"/>
        <v>504</v>
      </c>
      <c r="Y78" s="23">
        <f t="shared" si="4"/>
        <v>0.77867999999999993</v>
      </c>
    </row>
    <row r="79" spans="24:25" x14ac:dyDescent="0.25">
      <c r="X79" s="21">
        <f t="shared" si="5"/>
        <v>511</v>
      </c>
      <c r="Y79" s="23">
        <f t="shared" si="4"/>
        <v>0.78949499999999995</v>
      </c>
    </row>
    <row r="80" spans="24:25" x14ac:dyDescent="0.25">
      <c r="X80" s="21">
        <f t="shared" si="5"/>
        <v>518</v>
      </c>
      <c r="Y80" s="23">
        <f t="shared" si="4"/>
        <v>0.80030999999999997</v>
      </c>
    </row>
    <row r="81" spans="24:25" x14ac:dyDescent="0.25">
      <c r="X81" s="21">
        <f t="shared" si="5"/>
        <v>525</v>
      </c>
      <c r="Y81" s="23">
        <f t="shared" si="4"/>
        <v>0.81112499999999998</v>
      </c>
    </row>
    <row r="82" spans="24:25" x14ac:dyDescent="0.25">
      <c r="X82" s="21">
        <f t="shared" si="5"/>
        <v>532</v>
      </c>
      <c r="Y82" s="23">
        <f t="shared" si="4"/>
        <v>0.82194</v>
      </c>
    </row>
    <row r="83" spans="24:25" x14ac:dyDescent="0.25">
      <c r="X83" s="21">
        <f t="shared" si="5"/>
        <v>539</v>
      </c>
      <c r="Y83" s="23">
        <f t="shared" si="4"/>
        <v>0.83275499999999991</v>
      </c>
    </row>
    <row r="84" spans="24:25" x14ac:dyDescent="0.25">
      <c r="X84" s="21">
        <f t="shared" si="5"/>
        <v>546</v>
      </c>
      <c r="Y84" s="23">
        <f t="shared" si="4"/>
        <v>0.84356999999999993</v>
      </c>
    </row>
    <row r="85" spans="24:25" x14ac:dyDescent="0.25">
      <c r="X85" s="21">
        <f t="shared" si="5"/>
        <v>553</v>
      </c>
      <c r="Y85" s="23">
        <f t="shared" si="4"/>
        <v>0.85438499999999995</v>
      </c>
    </row>
    <row r="86" spans="24:25" x14ac:dyDescent="0.25">
      <c r="X86" s="21">
        <f t="shared" si="5"/>
        <v>560</v>
      </c>
      <c r="Y86" s="23">
        <f t="shared" si="4"/>
        <v>0.86519999999999997</v>
      </c>
    </row>
    <row r="87" spans="24:25" x14ac:dyDescent="0.25">
      <c r="X87" s="21">
        <f t="shared" si="5"/>
        <v>567</v>
      </c>
      <c r="Y87" s="23">
        <f t="shared" si="4"/>
        <v>0.87601499999999999</v>
      </c>
    </row>
    <row r="88" spans="24:25" x14ac:dyDescent="0.25">
      <c r="X88" s="21">
        <f t="shared" si="5"/>
        <v>574</v>
      </c>
      <c r="Y88" s="23">
        <f t="shared" si="4"/>
        <v>0.88683000000000001</v>
      </c>
    </row>
    <row r="89" spans="24:25" x14ac:dyDescent="0.25">
      <c r="X89" s="21">
        <f t="shared" si="5"/>
        <v>581</v>
      </c>
      <c r="Y89" s="23">
        <f t="shared" si="4"/>
        <v>0.89764499999999992</v>
      </c>
    </row>
    <row r="90" spans="24:25" x14ac:dyDescent="0.25">
      <c r="X90" s="21">
        <f t="shared" si="5"/>
        <v>588</v>
      </c>
      <c r="Y90" s="23">
        <f t="shared" si="4"/>
        <v>0.90845999999999993</v>
      </c>
    </row>
    <row r="91" spans="24:25" x14ac:dyDescent="0.25">
      <c r="X91" s="21">
        <f t="shared" si="5"/>
        <v>595</v>
      </c>
      <c r="Y91" s="23">
        <f t="shared" si="4"/>
        <v>0.91927499999999995</v>
      </c>
    </row>
    <row r="92" spans="24:25" x14ac:dyDescent="0.25">
      <c r="X92" s="21">
        <f t="shared" si="5"/>
        <v>602</v>
      </c>
      <c r="Y92" s="23">
        <f t="shared" si="4"/>
        <v>0.93008999999999997</v>
      </c>
    </row>
    <row r="93" spans="24:25" x14ac:dyDescent="0.25">
      <c r="X93" s="21">
        <f t="shared" si="5"/>
        <v>609</v>
      </c>
      <c r="Y93" s="23">
        <f t="shared" si="4"/>
        <v>0.94090499999999999</v>
      </c>
    </row>
    <row r="94" spans="24:25" x14ac:dyDescent="0.25">
      <c r="X94" s="21">
        <f t="shared" si="5"/>
        <v>616</v>
      </c>
      <c r="Y94" s="23">
        <f t="shared" si="4"/>
        <v>0.95172000000000001</v>
      </c>
    </row>
    <row r="95" spans="24:25" x14ac:dyDescent="0.25">
      <c r="X95" s="21">
        <f t="shared" si="5"/>
        <v>623</v>
      </c>
      <c r="Y95" s="23">
        <f t="shared" si="4"/>
        <v>0.96253499999999992</v>
      </c>
    </row>
    <row r="96" spans="24:25" x14ac:dyDescent="0.25">
      <c r="X96" s="21">
        <f t="shared" si="5"/>
        <v>630</v>
      </c>
      <c r="Y96" s="23">
        <f t="shared" si="4"/>
        <v>0.97334999999999994</v>
      </c>
    </row>
    <row r="97" spans="24:25" x14ac:dyDescent="0.25">
      <c r="X97" s="21">
        <f t="shared" si="5"/>
        <v>637</v>
      </c>
      <c r="Y97" s="23">
        <f t="shared" si="4"/>
        <v>0.98416499999999996</v>
      </c>
    </row>
    <row r="98" spans="24:25" x14ac:dyDescent="0.25">
      <c r="X98" s="21">
        <f t="shared" si="5"/>
        <v>644</v>
      </c>
      <c r="Y98" s="23">
        <f t="shared" si="4"/>
        <v>0.99497999999999998</v>
      </c>
    </row>
    <row r="99" spans="24:25" x14ac:dyDescent="0.25">
      <c r="X99" s="21">
        <f t="shared" si="5"/>
        <v>651</v>
      </c>
      <c r="Y99" s="23">
        <f t="shared" si="4"/>
        <v>1.005795</v>
      </c>
    </row>
    <row r="100" spans="24:25" x14ac:dyDescent="0.25">
      <c r="X100" s="21">
        <f t="shared" si="5"/>
        <v>658</v>
      </c>
      <c r="Y100" s="23">
        <f t="shared" si="4"/>
        <v>1.01661</v>
      </c>
    </row>
    <row r="101" spans="24:25" x14ac:dyDescent="0.25">
      <c r="X101" s="21">
        <f t="shared" si="5"/>
        <v>665</v>
      </c>
      <c r="Y101" s="23">
        <f t="shared" si="4"/>
        <v>1.027425</v>
      </c>
    </row>
    <row r="102" spans="24:25" x14ac:dyDescent="0.25">
      <c r="X102" s="21">
        <f t="shared" si="5"/>
        <v>672</v>
      </c>
      <c r="Y102" s="23">
        <f t="shared" si="4"/>
        <v>1.0382400000000001</v>
      </c>
    </row>
    <row r="103" spans="24:25" x14ac:dyDescent="0.25">
      <c r="X103" s="21">
        <f t="shared" si="5"/>
        <v>679</v>
      </c>
      <c r="Y103" s="23">
        <f t="shared" si="4"/>
        <v>1.0490549999999998</v>
      </c>
    </row>
    <row r="104" spans="24:25" x14ac:dyDescent="0.25">
      <c r="X104" s="21">
        <f t="shared" si="5"/>
        <v>686</v>
      </c>
      <c r="Y104" s="23">
        <f t="shared" si="4"/>
        <v>1.0598699999999999</v>
      </c>
    </row>
    <row r="105" spans="24:25" x14ac:dyDescent="0.25">
      <c r="X105" s="21">
        <f t="shared" si="5"/>
        <v>693</v>
      </c>
      <c r="Y105" s="23">
        <f t="shared" si="4"/>
        <v>1.0706849999999999</v>
      </c>
    </row>
    <row r="106" spans="24:25" x14ac:dyDescent="0.25">
      <c r="X106" s="21">
        <f t="shared" si="5"/>
        <v>700</v>
      </c>
      <c r="Y106" s="23">
        <f t="shared" si="4"/>
        <v>1.0814999999999999</v>
      </c>
    </row>
    <row r="107" spans="24:25" x14ac:dyDescent="0.25">
      <c r="X107" s="21">
        <f t="shared" si="5"/>
        <v>707</v>
      </c>
      <c r="Y107" s="23">
        <f t="shared" si="4"/>
        <v>1.0923149999999999</v>
      </c>
    </row>
    <row r="108" spans="24:25" x14ac:dyDescent="0.25">
      <c r="X108" s="21">
        <f t="shared" si="5"/>
        <v>714</v>
      </c>
      <c r="Y108" s="23">
        <f t="shared" si="4"/>
        <v>1.1031299999999999</v>
      </c>
    </row>
    <row r="109" spans="24:25" x14ac:dyDescent="0.25">
      <c r="X109" s="21">
        <f t="shared" si="5"/>
        <v>721</v>
      </c>
      <c r="Y109" s="23">
        <f t="shared" si="4"/>
        <v>1.113945</v>
      </c>
    </row>
    <row r="110" spans="24:25" x14ac:dyDescent="0.25">
      <c r="X110" s="21">
        <f t="shared" si="5"/>
        <v>728</v>
      </c>
      <c r="Y110" s="23">
        <f t="shared" si="4"/>
        <v>1.12476</v>
      </c>
    </row>
    <row r="111" spans="24:25" x14ac:dyDescent="0.25">
      <c r="X111" s="21">
        <f t="shared" si="5"/>
        <v>735</v>
      </c>
      <c r="Y111" s="23">
        <f t="shared" si="4"/>
        <v>1.135575</v>
      </c>
    </row>
    <row r="112" spans="24:25" x14ac:dyDescent="0.25">
      <c r="X112" s="21">
        <f t="shared" si="5"/>
        <v>742</v>
      </c>
      <c r="Y112" s="23">
        <f t="shared" si="4"/>
        <v>1.14639</v>
      </c>
    </row>
    <row r="113" spans="24:25" x14ac:dyDescent="0.25">
      <c r="X113" s="21">
        <f t="shared" si="5"/>
        <v>749</v>
      </c>
      <c r="Y113" s="23">
        <f t="shared" si="4"/>
        <v>1.157205</v>
      </c>
    </row>
    <row r="114" spans="24:25" x14ac:dyDescent="0.25">
      <c r="X114" s="21">
        <f t="shared" si="5"/>
        <v>756</v>
      </c>
      <c r="Y114" s="23">
        <f t="shared" si="4"/>
        <v>1.1680200000000001</v>
      </c>
    </row>
    <row r="115" spans="24:25" x14ac:dyDescent="0.25">
      <c r="X115" s="21">
        <f t="shared" si="5"/>
        <v>763</v>
      </c>
      <c r="Y115" s="23">
        <f t="shared" si="4"/>
        <v>1.1788349999999999</v>
      </c>
    </row>
    <row r="116" spans="24:25" x14ac:dyDescent="0.25">
      <c r="X116" s="21">
        <f t="shared" si="5"/>
        <v>770</v>
      </c>
      <c r="Y116" s="23">
        <f t="shared" si="4"/>
        <v>2.6478599999999997</v>
      </c>
    </row>
    <row r="117" spans="24:25" x14ac:dyDescent="0.25">
      <c r="X117" s="21">
        <f t="shared" si="5"/>
        <v>777</v>
      </c>
      <c r="Y117" s="23">
        <f t="shared" si="4"/>
        <v>2.6563859999999999</v>
      </c>
    </row>
    <row r="118" spans="24:25" x14ac:dyDescent="0.25">
      <c r="X118" s="21">
        <f t="shared" si="5"/>
        <v>784</v>
      </c>
      <c r="Y118" s="23">
        <f t="shared" si="4"/>
        <v>2.6649119999999997</v>
      </c>
    </row>
    <row r="119" spans="24:25" x14ac:dyDescent="0.25">
      <c r="X119" s="21">
        <f t="shared" si="5"/>
        <v>791</v>
      </c>
      <c r="Y119" s="23">
        <f t="shared" si="4"/>
        <v>2.673438</v>
      </c>
    </row>
    <row r="120" spans="24:25" x14ac:dyDescent="0.25">
      <c r="X120" s="21">
        <f t="shared" si="5"/>
        <v>798</v>
      </c>
      <c r="Y120" s="23">
        <f t="shared" si="4"/>
        <v>2.6819639999999998</v>
      </c>
    </row>
    <row r="121" spans="24:25" x14ac:dyDescent="0.25">
      <c r="X121" s="21">
        <f t="shared" si="5"/>
        <v>805</v>
      </c>
      <c r="Y121" s="23">
        <f t="shared" si="4"/>
        <v>2.69049</v>
      </c>
    </row>
    <row r="122" spans="24:25" x14ac:dyDescent="0.25">
      <c r="X122" s="21">
        <f t="shared" si="5"/>
        <v>812</v>
      </c>
      <c r="Y122" s="23">
        <f t="shared" si="4"/>
        <v>2.6990159999999999</v>
      </c>
    </row>
    <row r="123" spans="24:25" x14ac:dyDescent="0.25">
      <c r="X123" s="21">
        <f t="shared" si="5"/>
        <v>819</v>
      </c>
      <c r="Y123" s="23">
        <f t="shared" si="4"/>
        <v>2.7075420000000001</v>
      </c>
    </row>
    <row r="124" spans="24:25" x14ac:dyDescent="0.25">
      <c r="X124" s="21">
        <f t="shared" si="5"/>
        <v>826</v>
      </c>
      <c r="Y124" s="23">
        <f t="shared" si="4"/>
        <v>2.7160679999999999</v>
      </c>
    </row>
    <row r="125" spans="24:25" x14ac:dyDescent="0.25">
      <c r="X125" s="21">
        <f t="shared" si="5"/>
        <v>833</v>
      </c>
      <c r="Y125" s="23">
        <f t="shared" si="4"/>
        <v>2.7245939999999997</v>
      </c>
    </row>
    <row r="126" spans="24:25" x14ac:dyDescent="0.25">
      <c r="X126" s="21">
        <f t="shared" si="5"/>
        <v>840</v>
      </c>
      <c r="Y126" s="23">
        <f t="shared" si="4"/>
        <v>2.7331199999999995</v>
      </c>
    </row>
    <row r="127" spans="24:25" x14ac:dyDescent="0.25">
      <c r="X127" s="21">
        <f t="shared" si="5"/>
        <v>847</v>
      </c>
      <c r="Y127" s="23">
        <f t="shared" si="4"/>
        <v>2.7416459999999998</v>
      </c>
    </row>
    <row r="128" spans="24:25" x14ac:dyDescent="0.25">
      <c r="X128" s="21">
        <f t="shared" si="5"/>
        <v>854</v>
      </c>
      <c r="Y128" s="23">
        <f t="shared" si="4"/>
        <v>2.7501720000000001</v>
      </c>
    </row>
    <row r="129" spans="24:25" x14ac:dyDescent="0.25">
      <c r="X129" s="21">
        <f t="shared" si="5"/>
        <v>861</v>
      </c>
      <c r="Y129" s="23">
        <f t="shared" si="4"/>
        <v>2.7586979999999999</v>
      </c>
    </row>
    <row r="130" spans="24:25" x14ac:dyDescent="0.25">
      <c r="X130" s="21">
        <f t="shared" si="5"/>
        <v>868</v>
      </c>
      <c r="Y130" s="23">
        <f t="shared" si="4"/>
        <v>2.7672239999999997</v>
      </c>
    </row>
    <row r="131" spans="24:25" x14ac:dyDescent="0.25">
      <c r="X131" s="21">
        <f t="shared" si="5"/>
        <v>875</v>
      </c>
      <c r="Y131" s="23">
        <f t="shared" si="4"/>
        <v>2.7757499999999999</v>
      </c>
    </row>
    <row r="132" spans="24:25" x14ac:dyDescent="0.25">
      <c r="X132" s="21">
        <f t="shared" si="5"/>
        <v>882</v>
      </c>
      <c r="Y132" s="23">
        <f t="shared" si="4"/>
        <v>2.7842760000000002</v>
      </c>
    </row>
    <row r="133" spans="24:25" x14ac:dyDescent="0.25">
      <c r="X133" s="21">
        <f t="shared" si="5"/>
        <v>889</v>
      </c>
      <c r="Y133" s="23">
        <f t="shared" si="4"/>
        <v>2.792802</v>
      </c>
    </row>
    <row r="134" spans="24:25" x14ac:dyDescent="0.25">
      <c r="X134" s="21">
        <f t="shared" si="5"/>
        <v>896</v>
      </c>
      <c r="Y134" s="23">
        <f t="shared" ref="Y134:Y197" si="6">IF($K$24&gt;0,IF(X134&lt;$K$21,$K$20*X134,IF(X134&lt;$K$24,($K$22*X134)+$K$23,($K$25*X134)+$K$26)),IF(X134&lt;$K$21,$K$20*X134,($K$22*X134)+$K$23))</f>
        <v>2.8013279999999998</v>
      </c>
    </row>
    <row r="135" spans="24:25" x14ac:dyDescent="0.25">
      <c r="X135" s="21">
        <f t="shared" ref="X135:X198" si="7">X134+$AC$5</f>
        <v>903</v>
      </c>
      <c r="Y135" s="23">
        <f t="shared" si="6"/>
        <v>2.8098539999999996</v>
      </c>
    </row>
    <row r="136" spans="24:25" x14ac:dyDescent="0.25">
      <c r="X136" s="21">
        <f t="shared" si="7"/>
        <v>910</v>
      </c>
      <c r="Y136" s="23">
        <f t="shared" si="6"/>
        <v>2.8183799999999999</v>
      </c>
    </row>
    <row r="137" spans="24:25" x14ac:dyDescent="0.25">
      <c r="X137" s="21">
        <f t="shared" si="7"/>
        <v>917</v>
      </c>
      <c r="Y137" s="23">
        <f t="shared" si="6"/>
        <v>2.8269060000000001</v>
      </c>
    </row>
    <row r="138" spans="24:25" x14ac:dyDescent="0.25">
      <c r="X138" s="21">
        <f t="shared" si="7"/>
        <v>924</v>
      </c>
      <c r="Y138" s="23">
        <f t="shared" si="6"/>
        <v>2.835432</v>
      </c>
    </row>
    <row r="139" spans="24:25" x14ac:dyDescent="0.25">
      <c r="X139" s="21">
        <f t="shared" si="7"/>
        <v>931</v>
      </c>
      <c r="Y139" s="23">
        <f t="shared" si="6"/>
        <v>2.8439579999999998</v>
      </c>
    </row>
    <row r="140" spans="24:25" x14ac:dyDescent="0.25">
      <c r="X140" s="21">
        <f t="shared" si="7"/>
        <v>938</v>
      </c>
      <c r="Y140" s="23">
        <f t="shared" si="6"/>
        <v>2.8524839999999996</v>
      </c>
    </row>
    <row r="141" spans="24:25" x14ac:dyDescent="0.25">
      <c r="X141" s="21">
        <f t="shared" si="7"/>
        <v>945</v>
      </c>
      <c r="Y141" s="23">
        <f t="shared" si="6"/>
        <v>2.8610099999999998</v>
      </c>
    </row>
    <row r="142" spans="24:25" x14ac:dyDescent="0.25">
      <c r="X142" s="21">
        <f t="shared" si="7"/>
        <v>952</v>
      </c>
      <c r="Y142" s="23">
        <f t="shared" si="6"/>
        <v>2.8695360000000001</v>
      </c>
    </row>
    <row r="143" spans="24:25" x14ac:dyDescent="0.25">
      <c r="X143" s="21">
        <f t="shared" si="7"/>
        <v>959</v>
      </c>
      <c r="Y143" s="23">
        <f t="shared" si="6"/>
        <v>2.8780619999999999</v>
      </c>
    </row>
    <row r="144" spans="24:25" x14ac:dyDescent="0.25">
      <c r="X144" s="21">
        <f t="shared" si="7"/>
        <v>966</v>
      </c>
      <c r="Y144" s="23">
        <f t="shared" si="6"/>
        <v>2.8865879999999997</v>
      </c>
    </row>
    <row r="145" spans="24:25" x14ac:dyDescent="0.25">
      <c r="X145" s="21">
        <f t="shared" si="7"/>
        <v>973</v>
      </c>
      <c r="Y145" s="23">
        <f t="shared" si="6"/>
        <v>2.895114</v>
      </c>
    </row>
    <row r="146" spans="24:25" x14ac:dyDescent="0.25">
      <c r="X146" s="21">
        <f t="shared" si="7"/>
        <v>980</v>
      </c>
      <c r="Y146" s="23">
        <f t="shared" si="6"/>
        <v>2.9036399999999998</v>
      </c>
    </row>
    <row r="147" spans="24:25" x14ac:dyDescent="0.25">
      <c r="X147" s="21">
        <f t="shared" si="7"/>
        <v>987</v>
      </c>
      <c r="Y147" s="23">
        <f t="shared" si="6"/>
        <v>2.912166</v>
      </c>
    </row>
    <row r="148" spans="24:25" x14ac:dyDescent="0.25">
      <c r="X148" s="21">
        <f t="shared" si="7"/>
        <v>994</v>
      </c>
      <c r="Y148" s="23">
        <f t="shared" si="6"/>
        <v>2.9206919999999998</v>
      </c>
    </row>
    <row r="149" spans="24:25" x14ac:dyDescent="0.25">
      <c r="X149" s="21">
        <f t="shared" si="7"/>
        <v>1001</v>
      </c>
      <c r="Y149" s="23">
        <f t="shared" si="6"/>
        <v>2.9292179999999997</v>
      </c>
    </row>
    <row r="150" spans="24:25" x14ac:dyDescent="0.25">
      <c r="X150" s="21">
        <f t="shared" si="7"/>
        <v>1008</v>
      </c>
      <c r="Y150" s="23">
        <f t="shared" si="6"/>
        <v>2.9377439999999999</v>
      </c>
    </row>
    <row r="151" spans="24:25" x14ac:dyDescent="0.25">
      <c r="X151" s="21">
        <f t="shared" si="7"/>
        <v>1015</v>
      </c>
      <c r="Y151" s="23">
        <f t="shared" si="6"/>
        <v>2.9462700000000002</v>
      </c>
    </row>
    <row r="152" spans="24:25" x14ac:dyDescent="0.25">
      <c r="X152" s="21">
        <f t="shared" si="7"/>
        <v>1022</v>
      </c>
      <c r="Y152" s="23">
        <f t="shared" si="6"/>
        <v>2.954796</v>
      </c>
    </row>
    <row r="153" spans="24:25" x14ac:dyDescent="0.25">
      <c r="X153" s="21">
        <f t="shared" si="7"/>
        <v>1029</v>
      </c>
      <c r="Y153" s="23">
        <f t="shared" si="6"/>
        <v>2.9633219999999998</v>
      </c>
    </row>
    <row r="154" spans="24:25" x14ac:dyDescent="0.25">
      <c r="X154" s="21">
        <f t="shared" si="7"/>
        <v>1036</v>
      </c>
      <c r="Y154" s="23">
        <f t="shared" si="6"/>
        <v>2.9718479999999996</v>
      </c>
    </row>
    <row r="155" spans="24:25" x14ac:dyDescent="0.25">
      <c r="X155" s="21">
        <f t="shared" si="7"/>
        <v>1043</v>
      </c>
      <c r="Y155" s="23">
        <f t="shared" si="6"/>
        <v>2.9803739999999999</v>
      </c>
    </row>
    <row r="156" spans="24:25" x14ac:dyDescent="0.25">
      <c r="X156" s="21">
        <f t="shared" si="7"/>
        <v>1050</v>
      </c>
      <c r="Y156" s="23">
        <f t="shared" si="6"/>
        <v>2.9889000000000001</v>
      </c>
    </row>
    <row r="157" spans="24:25" x14ac:dyDescent="0.25">
      <c r="X157" s="21">
        <f t="shared" si="7"/>
        <v>1057</v>
      </c>
      <c r="Y157" s="23">
        <f t="shared" si="6"/>
        <v>2.9974259999999999</v>
      </c>
    </row>
    <row r="158" spans="24:25" x14ac:dyDescent="0.25">
      <c r="X158" s="21">
        <f t="shared" si="7"/>
        <v>1064</v>
      </c>
      <c r="Y158" s="23">
        <f t="shared" si="6"/>
        <v>3.0059519999999997</v>
      </c>
    </row>
    <row r="159" spans="24:25" x14ac:dyDescent="0.25">
      <c r="X159" s="21">
        <f t="shared" si="7"/>
        <v>1071</v>
      </c>
      <c r="Y159" s="23">
        <f t="shared" si="6"/>
        <v>3.0144779999999995</v>
      </c>
    </row>
    <row r="160" spans="24:25" x14ac:dyDescent="0.25">
      <c r="X160" s="21">
        <f t="shared" si="7"/>
        <v>1078</v>
      </c>
      <c r="Y160" s="23">
        <f t="shared" si="6"/>
        <v>3.0230039999999998</v>
      </c>
    </row>
    <row r="161" spans="24:25" x14ac:dyDescent="0.25">
      <c r="X161" s="21">
        <f t="shared" si="7"/>
        <v>1085</v>
      </c>
      <c r="Y161" s="23">
        <f t="shared" si="6"/>
        <v>3.0315300000000001</v>
      </c>
    </row>
    <row r="162" spans="24:25" x14ac:dyDescent="0.25">
      <c r="X162" s="21">
        <f t="shared" si="7"/>
        <v>1092</v>
      </c>
      <c r="Y162" s="23">
        <f t="shared" si="6"/>
        <v>3.0400559999999999</v>
      </c>
    </row>
    <row r="163" spans="24:25" x14ac:dyDescent="0.25">
      <c r="X163" s="21">
        <f t="shared" si="7"/>
        <v>1099</v>
      </c>
      <c r="Y163" s="23">
        <f t="shared" si="6"/>
        <v>3.0485819999999997</v>
      </c>
    </row>
    <row r="164" spans="24:25" x14ac:dyDescent="0.25">
      <c r="X164" s="21">
        <f t="shared" si="7"/>
        <v>1106</v>
      </c>
      <c r="Y164" s="23">
        <f t="shared" si="6"/>
        <v>3.0571079999999999</v>
      </c>
    </row>
    <row r="165" spans="24:25" x14ac:dyDescent="0.25">
      <c r="X165" s="21">
        <f t="shared" si="7"/>
        <v>1113</v>
      </c>
      <c r="Y165" s="23">
        <f t="shared" si="6"/>
        <v>3.0656339999999997</v>
      </c>
    </row>
    <row r="166" spans="24:25" x14ac:dyDescent="0.25">
      <c r="X166" s="21">
        <f t="shared" si="7"/>
        <v>1120</v>
      </c>
      <c r="Y166" s="23">
        <f t="shared" si="6"/>
        <v>3.07416</v>
      </c>
    </row>
    <row r="167" spans="24:25" x14ac:dyDescent="0.25">
      <c r="X167" s="21">
        <f t="shared" si="7"/>
        <v>1127</v>
      </c>
      <c r="Y167" s="23">
        <f t="shared" si="6"/>
        <v>3.0826859999999998</v>
      </c>
    </row>
    <row r="168" spans="24:25" x14ac:dyDescent="0.25">
      <c r="X168" s="21">
        <f t="shared" si="7"/>
        <v>1134</v>
      </c>
      <c r="Y168" s="23">
        <f t="shared" si="6"/>
        <v>3.0912119999999996</v>
      </c>
    </row>
    <row r="169" spans="24:25" x14ac:dyDescent="0.25">
      <c r="X169" s="21">
        <f t="shared" si="7"/>
        <v>1141</v>
      </c>
      <c r="Y169" s="23">
        <f t="shared" si="6"/>
        <v>3.0997379999999999</v>
      </c>
    </row>
    <row r="170" spans="24:25" x14ac:dyDescent="0.25">
      <c r="X170" s="21">
        <f t="shared" si="7"/>
        <v>1148</v>
      </c>
      <c r="Y170" s="23">
        <f t="shared" si="6"/>
        <v>3.1082640000000001</v>
      </c>
    </row>
    <row r="171" spans="24:25" x14ac:dyDescent="0.25">
      <c r="X171" s="21">
        <f t="shared" si="7"/>
        <v>1155</v>
      </c>
      <c r="Y171" s="23">
        <f t="shared" si="6"/>
        <v>3.1167899999999999</v>
      </c>
    </row>
    <row r="172" spans="24:25" x14ac:dyDescent="0.25">
      <c r="X172" s="21">
        <f t="shared" si="7"/>
        <v>1162</v>
      </c>
      <c r="Y172" s="23">
        <f t="shared" si="6"/>
        <v>3.1253159999999998</v>
      </c>
    </row>
    <row r="173" spans="24:25" x14ac:dyDescent="0.25">
      <c r="X173" s="21">
        <f t="shared" si="7"/>
        <v>1169</v>
      </c>
      <c r="Y173" s="23">
        <f t="shared" si="6"/>
        <v>3.1338419999999996</v>
      </c>
    </row>
    <row r="174" spans="24:25" x14ac:dyDescent="0.25">
      <c r="X174" s="21">
        <f t="shared" si="7"/>
        <v>1176</v>
      </c>
      <c r="Y174" s="23">
        <f t="shared" si="6"/>
        <v>3.1423679999999998</v>
      </c>
    </row>
    <row r="175" spans="24:25" x14ac:dyDescent="0.25">
      <c r="X175" s="21">
        <f t="shared" si="7"/>
        <v>1183</v>
      </c>
      <c r="Y175" s="23">
        <f t="shared" si="6"/>
        <v>3.1508940000000001</v>
      </c>
    </row>
    <row r="176" spans="24:25" x14ac:dyDescent="0.25">
      <c r="X176" s="21">
        <f t="shared" si="7"/>
        <v>1190</v>
      </c>
      <c r="Y176" s="23">
        <f t="shared" si="6"/>
        <v>3.1594199999999999</v>
      </c>
    </row>
    <row r="177" spans="24:25" x14ac:dyDescent="0.25">
      <c r="X177" s="21">
        <f t="shared" si="7"/>
        <v>1197</v>
      </c>
      <c r="Y177" s="23">
        <f t="shared" si="6"/>
        <v>3.1679459999999997</v>
      </c>
    </row>
    <row r="178" spans="24:25" x14ac:dyDescent="0.25">
      <c r="X178" s="21">
        <f t="shared" si="7"/>
        <v>1204</v>
      </c>
      <c r="Y178" s="23">
        <f t="shared" si="6"/>
        <v>3.1764719999999995</v>
      </c>
    </row>
    <row r="179" spans="24:25" x14ac:dyDescent="0.25">
      <c r="X179" s="21">
        <f t="shared" si="7"/>
        <v>1211</v>
      </c>
      <c r="Y179" s="23">
        <f t="shared" si="6"/>
        <v>3.1849979999999998</v>
      </c>
    </row>
    <row r="180" spans="24:25" x14ac:dyDescent="0.25">
      <c r="X180" s="21">
        <f t="shared" si="7"/>
        <v>1218</v>
      </c>
      <c r="Y180" s="23">
        <f t="shared" si="6"/>
        <v>3.193524</v>
      </c>
    </row>
    <row r="181" spans="24:25" x14ac:dyDescent="0.25">
      <c r="X181" s="21">
        <f t="shared" si="7"/>
        <v>1225</v>
      </c>
      <c r="Y181" s="23">
        <f t="shared" si="6"/>
        <v>3.2020499999999998</v>
      </c>
    </row>
    <row r="182" spans="24:25" x14ac:dyDescent="0.25">
      <c r="X182" s="21">
        <f t="shared" si="7"/>
        <v>1232</v>
      </c>
      <c r="Y182" s="23">
        <f t="shared" si="6"/>
        <v>3.2105759999999997</v>
      </c>
    </row>
    <row r="183" spans="24:25" x14ac:dyDescent="0.25">
      <c r="X183" s="21">
        <f t="shared" si="7"/>
        <v>1239</v>
      </c>
      <c r="Y183" s="23">
        <f t="shared" si="6"/>
        <v>3.2191019999999999</v>
      </c>
    </row>
    <row r="184" spans="24:25" x14ac:dyDescent="0.25">
      <c r="X184" s="21">
        <f t="shared" si="7"/>
        <v>1246</v>
      </c>
      <c r="Y184" s="23">
        <f t="shared" si="6"/>
        <v>3.2276280000000002</v>
      </c>
    </row>
    <row r="185" spans="24:25" x14ac:dyDescent="0.25">
      <c r="X185" s="21">
        <f t="shared" si="7"/>
        <v>1253</v>
      </c>
      <c r="Y185" s="23">
        <f t="shared" si="6"/>
        <v>3.236154</v>
      </c>
    </row>
    <row r="186" spans="24:25" x14ac:dyDescent="0.25">
      <c r="X186" s="21">
        <f t="shared" si="7"/>
        <v>1260</v>
      </c>
      <c r="Y186" s="23">
        <f t="shared" si="6"/>
        <v>3.2446799999999998</v>
      </c>
    </row>
    <row r="187" spans="24:25" x14ac:dyDescent="0.25">
      <c r="X187" s="21">
        <f t="shared" si="7"/>
        <v>1267</v>
      </c>
      <c r="Y187" s="23">
        <f t="shared" si="6"/>
        <v>3.2532059999999996</v>
      </c>
    </row>
    <row r="188" spans="24:25" x14ac:dyDescent="0.25">
      <c r="X188" s="21">
        <f t="shared" si="7"/>
        <v>1274</v>
      </c>
      <c r="Y188" s="23">
        <f t="shared" si="6"/>
        <v>3.2617319999999999</v>
      </c>
    </row>
    <row r="189" spans="24:25" x14ac:dyDescent="0.25">
      <c r="X189" s="21">
        <f t="shared" si="7"/>
        <v>1281</v>
      </c>
      <c r="Y189" s="23">
        <f t="shared" si="6"/>
        <v>3.2702580000000001</v>
      </c>
    </row>
    <row r="190" spans="24:25" x14ac:dyDescent="0.25">
      <c r="X190" s="21">
        <f t="shared" si="7"/>
        <v>1288</v>
      </c>
      <c r="Y190" s="23">
        <f t="shared" si="6"/>
        <v>3.2787839999999999</v>
      </c>
    </row>
    <row r="191" spans="24:25" x14ac:dyDescent="0.25">
      <c r="X191" s="21">
        <f t="shared" si="7"/>
        <v>1295</v>
      </c>
      <c r="Y191" s="23">
        <f t="shared" si="6"/>
        <v>3.2873099999999997</v>
      </c>
    </row>
    <row r="192" spans="24:25" x14ac:dyDescent="0.25">
      <c r="X192" s="21">
        <f t="shared" si="7"/>
        <v>1302</v>
      </c>
      <c r="Y192" s="23">
        <f t="shared" si="6"/>
        <v>3.2958359999999995</v>
      </c>
    </row>
    <row r="193" spans="24:25" x14ac:dyDescent="0.25">
      <c r="X193" s="21">
        <f t="shared" si="7"/>
        <v>1309</v>
      </c>
      <c r="Y193" s="23">
        <f t="shared" si="6"/>
        <v>3.3043619999999998</v>
      </c>
    </row>
    <row r="194" spans="24:25" x14ac:dyDescent="0.25">
      <c r="X194" s="21">
        <f t="shared" si="7"/>
        <v>1316</v>
      </c>
      <c r="Y194" s="23">
        <f t="shared" si="6"/>
        <v>3.3128880000000001</v>
      </c>
    </row>
    <row r="195" spans="24:25" x14ac:dyDescent="0.25">
      <c r="X195" s="21">
        <f t="shared" si="7"/>
        <v>1323</v>
      </c>
      <c r="Y195" s="23">
        <f t="shared" si="6"/>
        <v>3.3214139999999999</v>
      </c>
    </row>
    <row r="196" spans="24:25" x14ac:dyDescent="0.25">
      <c r="X196" s="21">
        <f t="shared" si="7"/>
        <v>1330</v>
      </c>
      <c r="Y196" s="23">
        <f t="shared" si="6"/>
        <v>3.3299399999999997</v>
      </c>
    </row>
    <row r="197" spans="24:25" x14ac:dyDescent="0.25">
      <c r="X197" s="21">
        <f t="shared" si="7"/>
        <v>1337</v>
      </c>
      <c r="Y197" s="23">
        <f t="shared" si="6"/>
        <v>3.3384659999999999</v>
      </c>
    </row>
    <row r="198" spans="24:25" x14ac:dyDescent="0.25">
      <c r="X198" s="21">
        <f t="shared" si="7"/>
        <v>1344</v>
      </c>
      <c r="Y198" s="23">
        <f t="shared" ref="Y198:Y261" si="8">IF($K$24&gt;0,IF(X198&lt;$K$21,$K$20*X198,IF(X198&lt;$K$24,($K$22*X198)+$K$23,($K$25*X198)+$K$26)),IF(X198&lt;$K$21,$K$20*X198,($K$22*X198)+$K$23))</f>
        <v>3.3469919999999997</v>
      </c>
    </row>
    <row r="199" spans="24:25" x14ac:dyDescent="0.25">
      <c r="X199" s="21">
        <f t="shared" ref="X199:X262" si="9">X198+$AC$5</f>
        <v>1351</v>
      </c>
      <c r="Y199" s="23">
        <f t="shared" si="8"/>
        <v>3.355518</v>
      </c>
    </row>
    <row r="200" spans="24:25" x14ac:dyDescent="0.25">
      <c r="X200" s="21">
        <f t="shared" si="9"/>
        <v>1358</v>
      </c>
      <c r="Y200" s="23">
        <f t="shared" si="8"/>
        <v>3.3640439999999998</v>
      </c>
    </row>
    <row r="201" spans="24:25" x14ac:dyDescent="0.25">
      <c r="X201" s="21">
        <f t="shared" si="9"/>
        <v>1365</v>
      </c>
      <c r="Y201" s="23">
        <f t="shared" si="8"/>
        <v>3.3725699999999996</v>
      </c>
    </row>
    <row r="202" spans="24:25" x14ac:dyDescent="0.25">
      <c r="X202" s="21">
        <f t="shared" si="9"/>
        <v>1372</v>
      </c>
      <c r="Y202" s="23">
        <f t="shared" si="8"/>
        <v>3.3810959999999999</v>
      </c>
    </row>
    <row r="203" spans="24:25" x14ac:dyDescent="0.25">
      <c r="X203" s="21">
        <f t="shared" si="9"/>
        <v>1379</v>
      </c>
      <c r="Y203" s="23">
        <f t="shared" si="8"/>
        <v>3.3896220000000001</v>
      </c>
    </row>
    <row r="204" spans="24:25" x14ac:dyDescent="0.25">
      <c r="X204" s="21">
        <f t="shared" si="9"/>
        <v>1386</v>
      </c>
      <c r="Y204" s="23">
        <f t="shared" si="8"/>
        <v>3.3981479999999999</v>
      </c>
    </row>
    <row r="205" spans="24:25" x14ac:dyDescent="0.25">
      <c r="X205" s="21">
        <f t="shared" si="9"/>
        <v>1393</v>
      </c>
      <c r="Y205" s="23">
        <f t="shared" si="8"/>
        <v>3.4066739999999998</v>
      </c>
    </row>
    <row r="206" spans="24:25" x14ac:dyDescent="0.25">
      <c r="X206" s="21">
        <f t="shared" si="9"/>
        <v>1400</v>
      </c>
      <c r="Y206" s="23">
        <f t="shared" si="8"/>
        <v>3.4151999999999996</v>
      </c>
    </row>
    <row r="207" spans="24:25" x14ac:dyDescent="0.25">
      <c r="X207" s="21">
        <f t="shared" si="9"/>
        <v>1407</v>
      </c>
      <c r="Y207" s="23">
        <f t="shared" si="8"/>
        <v>3.4237259999999998</v>
      </c>
    </row>
    <row r="208" spans="24:25" x14ac:dyDescent="0.25">
      <c r="X208" s="21">
        <f t="shared" si="9"/>
        <v>1414</v>
      </c>
      <c r="Y208" s="23">
        <f t="shared" si="8"/>
        <v>3.4322520000000001</v>
      </c>
    </row>
    <row r="209" spans="24:25" x14ac:dyDescent="0.25">
      <c r="X209" s="21">
        <f t="shared" si="9"/>
        <v>1421</v>
      </c>
      <c r="Y209" s="23">
        <f t="shared" si="8"/>
        <v>3.4407779999999999</v>
      </c>
    </row>
    <row r="210" spans="24:25" x14ac:dyDescent="0.25">
      <c r="X210" s="21">
        <f t="shared" si="9"/>
        <v>1428</v>
      </c>
      <c r="Y210" s="23">
        <f t="shared" si="8"/>
        <v>3.4493039999999997</v>
      </c>
    </row>
    <row r="211" spans="24:25" x14ac:dyDescent="0.25">
      <c r="X211" s="21">
        <f t="shared" si="9"/>
        <v>1435</v>
      </c>
      <c r="Y211" s="23">
        <f t="shared" si="8"/>
        <v>3.4578299999999995</v>
      </c>
    </row>
    <row r="212" spans="24:25" x14ac:dyDescent="0.25">
      <c r="X212" s="21">
        <f t="shared" si="9"/>
        <v>1442</v>
      </c>
      <c r="Y212" s="23">
        <f t="shared" si="8"/>
        <v>3.4663559999999998</v>
      </c>
    </row>
    <row r="213" spans="24:25" x14ac:dyDescent="0.25">
      <c r="X213" s="21">
        <f t="shared" si="9"/>
        <v>1449</v>
      </c>
      <c r="Y213" s="23">
        <f t="shared" si="8"/>
        <v>3.474882</v>
      </c>
    </row>
    <row r="214" spans="24:25" x14ac:dyDescent="0.25">
      <c r="X214" s="21">
        <f t="shared" si="9"/>
        <v>1456</v>
      </c>
      <c r="Y214" s="23">
        <f t="shared" si="8"/>
        <v>3.4834079999999998</v>
      </c>
    </row>
    <row r="215" spans="24:25" x14ac:dyDescent="0.25">
      <c r="X215" s="21">
        <f t="shared" si="9"/>
        <v>1463</v>
      </c>
      <c r="Y215" s="23">
        <f t="shared" si="8"/>
        <v>3.4919339999999996</v>
      </c>
    </row>
    <row r="216" spans="24:25" x14ac:dyDescent="0.25">
      <c r="X216" s="21">
        <f t="shared" si="9"/>
        <v>1470</v>
      </c>
      <c r="Y216" s="23">
        <f t="shared" si="8"/>
        <v>3.5004599999999999</v>
      </c>
    </row>
    <row r="217" spans="24:25" x14ac:dyDescent="0.25">
      <c r="X217" s="21">
        <f t="shared" si="9"/>
        <v>1477</v>
      </c>
      <c r="Y217" s="23">
        <f t="shared" si="8"/>
        <v>3.5089859999999997</v>
      </c>
    </row>
    <row r="218" spans="24:25" x14ac:dyDescent="0.25">
      <c r="X218" s="21">
        <f t="shared" si="9"/>
        <v>1484</v>
      </c>
      <c r="Y218" s="23">
        <f t="shared" si="8"/>
        <v>3.517512</v>
      </c>
    </row>
    <row r="219" spans="24:25" x14ac:dyDescent="0.25">
      <c r="X219" s="21">
        <f t="shared" si="9"/>
        <v>1491</v>
      </c>
      <c r="Y219" s="23">
        <f t="shared" si="8"/>
        <v>3.5260379999999998</v>
      </c>
    </row>
    <row r="220" spans="24:25" x14ac:dyDescent="0.25">
      <c r="X220" s="21">
        <f t="shared" si="9"/>
        <v>1498</v>
      </c>
      <c r="Y220" s="23">
        <f t="shared" si="8"/>
        <v>3.5345639999999996</v>
      </c>
    </row>
    <row r="221" spans="24:25" x14ac:dyDescent="0.25">
      <c r="X221" s="21">
        <f t="shared" si="9"/>
        <v>1505</v>
      </c>
      <c r="Y221" s="23">
        <f t="shared" si="8"/>
        <v>3.5430899999999999</v>
      </c>
    </row>
    <row r="222" spans="24:25" x14ac:dyDescent="0.25">
      <c r="X222" s="21">
        <f t="shared" si="9"/>
        <v>1512</v>
      </c>
      <c r="Y222" s="23">
        <f t="shared" si="8"/>
        <v>3.5516160000000001</v>
      </c>
    </row>
    <row r="223" spans="24:25" x14ac:dyDescent="0.25">
      <c r="X223" s="21">
        <f t="shared" si="9"/>
        <v>1519</v>
      </c>
      <c r="Y223" s="23">
        <f t="shared" si="8"/>
        <v>3.5601419999999999</v>
      </c>
    </row>
    <row r="224" spans="24:25" x14ac:dyDescent="0.25">
      <c r="X224" s="21">
        <f t="shared" si="9"/>
        <v>1526</v>
      </c>
      <c r="Y224" s="23">
        <f t="shared" si="8"/>
        <v>3.5686679999999997</v>
      </c>
    </row>
    <row r="225" spans="24:25" x14ac:dyDescent="0.25">
      <c r="X225" s="21">
        <f t="shared" si="9"/>
        <v>1533</v>
      </c>
      <c r="Y225" s="23">
        <f t="shared" si="8"/>
        <v>3.5771939999999995</v>
      </c>
    </row>
    <row r="226" spans="24:25" x14ac:dyDescent="0.25">
      <c r="X226" s="21">
        <f t="shared" si="9"/>
        <v>1540</v>
      </c>
      <c r="Y226" s="23">
        <f t="shared" si="8"/>
        <v>3.5857199999999998</v>
      </c>
    </row>
    <row r="227" spans="24:25" x14ac:dyDescent="0.25">
      <c r="X227" s="21">
        <f t="shared" si="9"/>
        <v>1547</v>
      </c>
      <c r="Y227" s="23">
        <f t="shared" si="8"/>
        <v>3.5942460000000001</v>
      </c>
    </row>
    <row r="228" spans="24:25" x14ac:dyDescent="0.25">
      <c r="X228" s="21">
        <f t="shared" si="9"/>
        <v>1554</v>
      </c>
      <c r="Y228" s="23">
        <f t="shared" si="8"/>
        <v>3.6027719999999999</v>
      </c>
    </row>
    <row r="229" spans="24:25" x14ac:dyDescent="0.25">
      <c r="X229" s="21">
        <f t="shared" si="9"/>
        <v>1561</v>
      </c>
      <c r="Y229" s="23">
        <f t="shared" si="8"/>
        <v>3.6112979999999997</v>
      </c>
    </row>
    <row r="230" spans="24:25" x14ac:dyDescent="0.25">
      <c r="X230" s="21">
        <f t="shared" si="9"/>
        <v>1568</v>
      </c>
      <c r="Y230" s="23">
        <f t="shared" si="8"/>
        <v>3.6198239999999995</v>
      </c>
    </row>
    <row r="231" spans="24:25" x14ac:dyDescent="0.25">
      <c r="X231" s="21">
        <f t="shared" si="9"/>
        <v>1575</v>
      </c>
      <c r="Y231" s="23">
        <f t="shared" si="8"/>
        <v>3.6283499999999997</v>
      </c>
    </row>
    <row r="232" spans="24:25" x14ac:dyDescent="0.25">
      <c r="X232" s="21">
        <f t="shared" si="9"/>
        <v>1582</v>
      </c>
      <c r="Y232" s="23">
        <f t="shared" si="8"/>
        <v>3.636876</v>
      </c>
    </row>
    <row r="233" spans="24:25" x14ac:dyDescent="0.25">
      <c r="X233" s="21">
        <f t="shared" si="9"/>
        <v>1589</v>
      </c>
      <c r="Y233" s="23">
        <f t="shared" si="8"/>
        <v>3.6454019999999998</v>
      </c>
    </row>
    <row r="234" spans="24:25" x14ac:dyDescent="0.25">
      <c r="X234" s="21">
        <f t="shared" si="9"/>
        <v>1596</v>
      </c>
      <c r="Y234" s="23">
        <f t="shared" si="8"/>
        <v>3.6539279999999996</v>
      </c>
    </row>
    <row r="235" spans="24:25" x14ac:dyDescent="0.25">
      <c r="X235" s="21">
        <f t="shared" si="9"/>
        <v>1603</v>
      </c>
      <c r="Y235" s="23">
        <f t="shared" si="8"/>
        <v>3.6624539999999999</v>
      </c>
    </row>
    <row r="236" spans="24:25" x14ac:dyDescent="0.25">
      <c r="X236" s="21">
        <f t="shared" si="9"/>
        <v>1610</v>
      </c>
      <c r="Y236" s="23">
        <f t="shared" si="8"/>
        <v>3.6709800000000001</v>
      </c>
    </row>
    <row r="237" spans="24:25" x14ac:dyDescent="0.25">
      <c r="X237" s="21">
        <f t="shared" si="9"/>
        <v>1617</v>
      </c>
      <c r="Y237" s="23">
        <f t="shared" si="8"/>
        <v>3.6795059999999999</v>
      </c>
    </row>
    <row r="238" spans="24:25" x14ac:dyDescent="0.25">
      <c r="X238" s="21">
        <f t="shared" si="9"/>
        <v>1624</v>
      </c>
      <c r="Y238" s="23">
        <f t="shared" si="8"/>
        <v>3.6880319999999998</v>
      </c>
    </row>
    <row r="239" spans="24:25" x14ac:dyDescent="0.25">
      <c r="X239" s="21">
        <f t="shared" si="9"/>
        <v>1631</v>
      </c>
      <c r="Y239" s="23">
        <f t="shared" si="8"/>
        <v>3.6965579999999996</v>
      </c>
    </row>
    <row r="240" spans="24:25" x14ac:dyDescent="0.25">
      <c r="X240" s="21">
        <f t="shared" si="9"/>
        <v>1638</v>
      </c>
      <c r="Y240" s="23">
        <f t="shared" si="8"/>
        <v>3.7050839999999998</v>
      </c>
    </row>
    <row r="241" spans="24:25" x14ac:dyDescent="0.25">
      <c r="X241" s="21">
        <f t="shared" si="9"/>
        <v>1645</v>
      </c>
      <c r="Y241" s="23">
        <f t="shared" si="8"/>
        <v>3.7136099999999996</v>
      </c>
    </row>
    <row r="242" spans="24:25" x14ac:dyDescent="0.25">
      <c r="X242" s="21">
        <f t="shared" si="9"/>
        <v>1652</v>
      </c>
      <c r="Y242" s="23">
        <f t="shared" si="8"/>
        <v>3.7221359999999999</v>
      </c>
    </row>
    <row r="243" spans="24:25" x14ac:dyDescent="0.25">
      <c r="X243" s="21">
        <f t="shared" si="9"/>
        <v>1659</v>
      </c>
      <c r="Y243" s="23">
        <f t="shared" si="8"/>
        <v>3.7306619999999997</v>
      </c>
    </row>
    <row r="244" spans="24:25" x14ac:dyDescent="0.25">
      <c r="X244" s="21">
        <f t="shared" si="9"/>
        <v>1666</v>
      </c>
      <c r="Y244" s="23">
        <f t="shared" si="8"/>
        <v>3.739188</v>
      </c>
    </row>
    <row r="245" spans="24:25" x14ac:dyDescent="0.25">
      <c r="X245" s="21">
        <f t="shared" si="9"/>
        <v>1673</v>
      </c>
      <c r="Y245" s="23">
        <f t="shared" si="8"/>
        <v>3.7477139999999998</v>
      </c>
    </row>
    <row r="246" spans="24:25" x14ac:dyDescent="0.25">
      <c r="X246" s="21">
        <f t="shared" si="9"/>
        <v>1680</v>
      </c>
      <c r="Y246" s="23">
        <f t="shared" si="8"/>
        <v>3.7562399999999996</v>
      </c>
    </row>
    <row r="247" spans="24:25" x14ac:dyDescent="0.25">
      <c r="X247" s="21">
        <f t="shared" si="9"/>
        <v>1687</v>
      </c>
      <c r="Y247" s="23">
        <f t="shared" si="8"/>
        <v>3.7647659999999998</v>
      </c>
    </row>
    <row r="248" spans="24:25" x14ac:dyDescent="0.25">
      <c r="X248" s="21">
        <f t="shared" si="9"/>
        <v>1694</v>
      </c>
      <c r="Y248" s="23">
        <f t="shared" si="8"/>
        <v>3.7732919999999996</v>
      </c>
    </row>
    <row r="249" spans="24:25" x14ac:dyDescent="0.25">
      <c r="X249" s="21">
        <f t="shared" si="9"/>
        <v>1701</v>
      </c>
      <c r="Y249" s="23">
        <f t="shared" si="8"/>
        <v>3.7818179999999999</v>
      </c>
    </row>
    <row r="250" spans="24:25" x14ac:dyDescent="0.25">
      <c r="X250" s="21">
        <f t="shared" si="9"/>
        <v>1708</v>
      </c>
      <c r="Y250" s="23">
        <f t="shared" si="8"/>
        <v>3.7903439999999997</v>
      </c>
    </row>
    <row r="251" spans="24:25" x14ac:dyDescent="0.25">
      <c r="X251" s="21">
        <f t="shared" si="9"/>
        <v>1715</v>
      </c>
      <c r="Y251" s="23">
        <f t="shared" si="8"/>
        <v>3.79887</v>
      </c>
    </row>
    <row r="252" spans="24:25" x14ac:dyDescent="0.25">
      <c r="X252" s="21">
        <f t="shared" si="9"/>
        <v>1722</v>
      </c>
      <c r="Y252" s="23">
        <f t="shared" si="8"/>
        <v>3.8073959999999998</v>
      </c>
    </row>
    <row r="253" spans="24:25" x14ac:dyDescent="0.25">
      <c r="X253" s="21">
        <f t="shared" si="9"/>
        <v>1729</v>
      </c>
      <c r="Y253" s="23">
        <f t="shared" si="8"/>
        <v>3.8159219999999996</v>
      </c>
    </row>
    <row r="254" spans="24:25" x14ac:dyDescent="0.25">
      <c r="X254" s="21">
        <f t="shared" si="9"/>
        <v>1736</v>
      </c>
      <c r="Y254" s="23">
        <f t="shared" si="8"/>
        <v>3.8244479999999998</v>
      </c>
    </row>
    <row r="255" spans="24:25" x14ac:dyDescent="0.25">
      <c r="X255" s="21">
        <f t="shared" si="9"/>
        <v>1743</v>
      </c>
      <c r="Y255" s="23">
        <f t="shared" si="8"/>
        <v>3.8329739999999997</v>
      </c>
    </row>
    <row r="256" spans="24:25" x14ac:dyDescent="0.25">
      <c r="X256" s="21">
        <f t="shared" si="9"/>
        <v>1750</v>
      </c>
      <c r="Y256" s="23">
        <f t="shared" si="8"/>
        <v>3.8414999999999999</v>
      </c>
    </row>
    <row r="257" spans="24:25" x14ac:dyDescent="0.25">
      <c r="X257" s="21">
        <f t="shared" si="9"/>
        <v>1757</v>
      </c>
      <c r="Y257" s="23">
        <f t="shared" si="8"/>
        <v>3.8500259999999997</v>
      </c>
    </row>
    <row r="258" spans="24:25" x14ac:dyDescent="0.25">
      <c r="X258" s="21">
        <f t="shared" si="9"/>
        <v>1764</v>
      </c>
      <c r="Y258" s="23">
        <f t="shared" si="8"/>
        <v>3.858552</v>
      </c>
    </row>
    <row r="259" spans="24:25" x14ac:dyDescent="0.25">
      <c r="X259" s="21">
        <f t="shared" si="9"/>
        <v>1771</v>
      </c>
      <c r="Y259" s="23">
        <f t="shared" si="8"/>
        <v>3.8670779999999998</v>
      </c>
    </row>
    <row r="260" spans="24:25" x14ac:dyDescent="0.25">
      <c r="X260" s="21">
        <f t="shared" si="9"/>
        <v>1778</v>
      </c>
      <c r="Y260" s="23">
        <f t="shared" si="8"/>
        <v>3.8756039999999996</v>
      </c>
    </row>
    <row r="261" spans="24:25" x14ac:dyDescent="0.25">
      <c r="X261" s="21">
        <f t="shared" si="9"/>
        <v>1785</v>
      </c>
      <c r="Y261" s="23">
        <f t="shared" si="8"/>
        <v>3.8841299999999999</v>
      </c>
    </row>
    <row r="262" spans="24:25" x14ac:dyDescent="0.25">
      <c r="X262" s="21">
        <f t="shared" si="9"/>
        <v>1792</v>
      </c>
      <c r="Y262" s="23">
        <f t="shared" ref="Y262:Y325" si="10">IF($K$24&gt;0,IF(X262&lt;$K$21,$K$20*X262,IF(X262&lt;$K$24,($K$22*X262)+$K$23,($K$25*X262)+$K$26)),IF(X262&lt;$K$21,$K$20*X262,($K$22*X262)+$K$23))</f>
        <v>3.8926559999999997</v>
      </c>
    </row>
    <row r="263" spans="24:25" x14ac:dyDescent="0.25">
      <c r="X263" s="21">
        <f t="shared" ref="X263:X326" si="11">X262+$AC$5</f>
        <v>1799</v>
      </c>
      <c r="Y263" s="23">
        <f t="shared" si="10"/>
        <v>3.9011819999999999</v>
      </c>
    </row>
    <row r="264" spans="24:25" x14ac:dyDescent="0.25">
      <c r="X264" s="21">
        <f t="shared" si="11"/>
        <v>1806</v>
      </c>
      <c r="Y264" s="23">
        <f t="shared" si="10"/>
        <v>3.9097079999999997</v>
      </c>
    </row>
    <row r="265" spans="24:25" x14ac:dyDescent="0.25">
      <c r="X265" s="21">
        <f t="shared" si="11"/>
        <v>1813</v>
      </c>
      <c r="Y265" s="23">
        <f t="shared" si="10"/>
        <v>3.918234</v>
      </c>
    </row>
    <row r="266" spans="24:25" x14ac:dyDescent="0.25">
      <c r="X266" s="21">
        <f t="shared" si="11"/>
        <v>1820</v>
      </c>
      <c r="Y266" s="23">
        <f t="shared" si="10"/>
        <v>3.9267599999999998</v>
      </c>
    </row>
    <row r="267" spans="24:25" x14ac:dyDescent="0.25">
      <c r="X267" s="21">
        <f t="shared" si="11"/>
        <v>1827</v>
      </c>
      <c r="Y267" s="23">
        <f t="shared" si="10"/>
        <v>3.9352859999999996</v>
      </c>
    </row>
    <row r="268" spans="24:25" x14ac:dyDescent="0.25">
      <c r="X268" s="21">
        <f t="shared" si="11"/>
        <v>1834</v>
      </c>
      <c r="Y268" s="23">
        <f t="shared" si="10"/>
        <v>3.9438119999999999</v>
      </c>
    </row>
    <row r="269" spans="24:25" x14ac:dyDescent="0.25">
      <c r="X269" s="21">
        <f t="shared" si="11"/>
        <v>1841</v>
      </c>
      <c r="Y269" s="23">
        <f t="shared" si="10"/>
        <v>3.9523379999999997</v>
      </c>
    </row>
    <row r="270" spans="24:25" x14ac:dyDescent="0.25">
      <c r="X270" s="21">
        <f t="shared" si="11"/>
        <v>1848</v>
      </c>
      <c r="Y270" s="23">
        <f t="shared" si="10"/>
        <v>3.9608639999999999</v>
      </c>
    </row>
    <row r="271" spans="24:25" x14ac:dyDescent="0.25">
      <c r="X271" s="21">
        <f t="shared" si="11"/>
        <v>1855</v>
      </c>
      <c r="Y271" s="23">
        <f t="shared" si="10"/>
        <v>3.9693899999999998</v>
      </c>
    </row>
    <row r="272" spans="24:25" x14ac:dyDescent="0.25">
      <c r="X272" s="21">
        <f t="shared" si="11"/>
        <v>1862</v>
      </c>
      <c r="Y272" s="23">
        <f t="shared" si="10"/>
        <v>3.9779159999999996</v>
      </c>
    </row>
    <row r="273" spans="24:25" x14ac:dyDescent="0.25">
      <c r="X273" s="21">
        <f t="shared" si="11"/>
        <v>1869</v>
      </c>
      <c r="Y273" s="23">
        <f t="shared" si="10"/>
        <v>3.9864419999999998</v>
      </c>
    </row>
    <row r="274" spans="24:25" x14ac:dyDescent="0.25">
      <c r="X274" s="21">
        <f t="shared" si="11"/>
        <v>1876</v>
      </c>
      <c r="Y274" s="23">
        <f t="shared" si="10"/>
        <v>3.9949679999999996</v>
      </c>
    </row>
    <row r="275" spans="24:25" x14ac:dyDescent="0.25">
      <c r="X275" s="21">
        <f t="shared" si="11"/>
        <v>1883</v>
      </c>
      <c r="Y275" s="23">
        <f t="shared" si="10"/>
        <v>4.0034939999999999</v>
      </c>
    </row>
    <row r="276" spans="24:25" x14ac:dyDescent="0.25">
      <c r="X276" s="21">
        <f t="shared" si="11"/>
        <v>1890</v>
      </c>
      <c r="Y276" s="23">
        <f t="shared" si="10"/>
        <v>4.0120199999999997</v>
      </c>
    </row>
    <row r="277" spans="24:25" x14ac:dyDescent="0.25">
      <c r="X277" s="21">
        <f t="shared" si="11"/>
        <v>1897</v>
      </c>
      <c r="Y277" s="23">
        <f t="shared" si="10"/>
        <v>4.0205459999999995</v>
      </c>
    </row>
    <row r="278" spans="24:25" x14ac:dyDescent="0.25">
      <c r="X278" s="21">
        <f t="shared" si="11"/>
        <v>1904</v>
      </c>
      <c r="Y278" s="23">
        <f t="shared" si="10"/>
        <v>4.0290719999999993</v>
      </c>
    </row>
    <row r="279" spans="24:25" x14ac:dyDescent="0.25">
      <c r="X279" s="21">
        <f t="shared" si="11"/>
        <v>1911</v>
      </c>
      <c r="Y279" s="23">
        <f t="shared" si="10"/>
        <v>4.0375979999999991</v>
      </c>
    </row>
    <row r="280" spans="24:25" x14ac:dyDescent="0.25">
      <c r="X280" s="21">
        <f t="shared" si="11"/>
        <v>1918</v>
      </c>
      <c r="Y280" s="23">
        <f t="shared" si="10"/>
        <v>4.0461239999999998</v>
      </c>
    </row>
    <row r="281" spans="24:25" x14ac:dyDescent="0.25">
      <c r="X281" s="21">
        <f t="shared" si="11"/>
        <v>1925</v>
      </c>
      <c r="Y281" s="23">
        <f t="shared" si="10"/>
        <v>4.0546499999999996</v>
      </c>
    </row>
    <row r="282" spans="24:25" x14ac:dyDescent="0.25">
      <c r="X282" s="21">
        <f t="shared" si="11"/>
        <v>1932</v>
      </c>
      <c r="Y282" s="23">
        <f t="shared" si="10"/>
        <v>4.0631760000000003</v>
      </c>
    </row>
    <row r="283" spans="24:25" x14ac:dyDescent="0.25">
      <c r="X283" s="21">
        <f t="shared" si="11"/>
        <v>1939</v>
      </c>
      <c r="Y283" s="23">
        <f t="shared" si="10"/>
        <v>4.0717020000000002</v>
      </c>
    </row>
    <row r="284" spans="24:25" x14ac:dyDescent="0.25">
      <c r="X284" s="21">
        <f t="shared" si="11"/>
        <v>1946</v>
      </c>
      <c r="Y284" s="23">
        <f t="shared" si="10"/>
        <v>4.080228</v>
      </c>
    </row>
    <row r="285" spans="24:25" x14ac:dyDescent="0.25">
      <c r="X285" s="21">
        <f t="shared" si="11"/>
        <v>1953</v>
      </c>
      <c r="Y285" s="23">
        <f t="shared" si="10"/>
        <v>4.0887539999999998</v>
      </c>
    </row>
    <row r="286" spans="24:25" x14ac:dyDescent="0.25">
      <c r="X286" s="21">
        <f t="shared" si="11"/>
        <v>1960</v>
      </c>
      <c r="Y286" s="23">
        <f t="shared" si="10"/>
        <v>4.0972799999999996</v>
      </c>
    </row>
    <row r="287" spans="24:25" x14ac:dyDescent="0.25">
      <c r="X287" s="21">
        <f t="shared" si="11"/>
        <v>1967</v>
      </c>
      <c r="Y287" s="23">
        <f t="shared" si="10"/>
        <v>4.1058059999999994</v>
      </c>
    </row>
    <row r="288" spans="24:25" x14ac:dyDescent="0.25">
      <c r="X288" s="21">
        <f t="shared" si="11"/>
        <v>1974</v>
      </c>
      <c r="Y288" s="23">
        <f t="shared" si="10"/>
        <v>4.1143319999999992</v>
      </c>
    </row>
    <row r="289" spans="24:25" x14ac:dyDescent="0.25">
      <c r="X289" s="21">
        <f t="shared" si="11"/>
        <v>1981</v>
      </c>
      <c r="Y289" s="23">
        <f t="shared" si="10"/>
        <v>4.1228579999999999</v>
      </c>
    </row>
    <row r="290" spans="24:25" x14ac:dyDescent="0.25">
      <c r="X290" s="21">
        <f t="shared" si="11"/>
        <v>1988</v>
      </c>
      <c r="Y290" s="23">
        <f t="shared" si="10"/>
        <v>4.1313839999999997</v>
      </c>
    </row>
    <row r="291" spans="24:25" x14ac:dyDescent="0.25">
      <c r="X291" s="21">
        <f t="shared" si="11"/>
        <v>1995</v>
      </c>
      <c r="Y291" s="23">
        <f t="shared" si="10"/>
        <v>4.1399100000000004</v>
      </c>
    </row>
    <row r="292" spans="24:25" x14ac:dyDescent="0.25">
      <c r="X292" s="21">
        <f t="shared" si="11"/>
        <v>2002</v>
      </c>
      <c r="Y292" s="23">
        <f t="shared" si="10"/>
        <v>4.1484360000000002</v>
      </c>
    </row>
    <row r="293" spans="24:25" x14ac:dyDescent="0.25">
      <c r="X293" s="21">
        <f t="shared" si="11"/>
        <v>2009</v>
      </c>
      <c r="Y293" s="23">
        <f t="shared" si="10"/>
        <v>4.156962</v>
      </c>
    </row>
    <row r="294" spans="24:25" x14ac:dyDescent="0.25">
      <c r="X294" s="21">
        <f t="shared" si="11"/>
        <v>2016</v>
      </c>
      <c r="Y294" s="23">
        <f t="shared" si="10"/>
        <v>4.1654879999999999</v>
      </c>
    </row>
    <row r="295" spans="24:25" x14ac:dyDescent="0.25">
      <c r="X295" s="21">
        <f t="shared" si="11"/>
        <v>2023</v>
      </c>
      <c r="Y295" s="23">
        <f t="shared" si="10"/>
        <v>4.1740139999999997</v>
      </c>
    </row>
    <row r="296" spans="24:25" x14ac:dyDescent="0.25">
      <c r="X296" s="21">
        <f t="shared" si="11"/>
        <v>2030</v>
      </c>
      <c r="Y296" s="23">
        <f t="shared" si="10"/>
        <v>4.1825399999999995</v>
      </c>
    </row>
    <row r="297" spans="24:25" x14ac:dyDescent="0.25">
      <c r="X297" s="21">
        <f t="shared" si="11"/>
        <v>2037</v>
      </c>
      <c r="Y297" s="23">
        <f t="shared" si="10"/>
        <v>4.1910659999999993</v>
      </c>
    </row>
    <row r="298" spans="24:25" x14ac:dyDescent="0.25">
      <c r="X298" s="21">
        <f t="shared" si="11"/>
        <v>2044</v>
      </c>
      <c r="Y298" s="23">
        <f t="shared" si="10"/>
        <v>4.1995919999999991</v>
      </c>
    </row>
    <row r="299" spans="24:25" x14ac:dyDescent="0.25">
      <c r="X299" s="21">
        <f t="shared" si="11"/>
        <v>2051</v>
      </c>
      <c r="Y299" s="23">
        <f t="shared" si="10"/>
        <v>4.2081179999999998</v>
      </c>
    </row>
    <row r="300" spans="24:25" x14ac:dyDescent="0.25">
      <c r="X300" s="21">
        <f t="shared" si="11"/>
        <v>2058</v>
      </c>
      <c r="Y300" s="23">
        <f t="shared" si="10"/>
        <v>4.2166439999999996</v>
      </c>
    </row>
    <row r="301" spans="24:25" x14ac:dyDescent="0.25">
      <c r="X301" s="21">
        <f t="shared" si="11"/>
        <v>2065</v>
      </c>
      <c r="Y301" s="23">
        <f t="shared" si="10"/>
        <v>4.2251700000000003</v>
      </c>
    </row>
    <row r="302" spans="24:25" x14ac:dyDescent="0.25">
      <c r="X302" s="21">
        <f t="shared" si="11"/>
        <v>2072</v>
      </c>
      <c r="Y302" s="23">
        <f t="shared" si="10"/>
        <v>4.2336960000000001</v>
      </c>
    </row>
    <row r="303" spans="24:25" x14ac:dyDescent="0.25">
      <c r="X303" s="21">
        <f t="shared" si="11"/>
        <v>2079</v>
      </c>
      <c r="Y303" s="23">
        <f t="shared" si="10"/>
        <v>4.2422219999999999</v>
      </c>
    </row>
    <row r="304" spans="24:25" x14ac:dyDescent="0.25">
      <c r="X304" s="21">
        <f t="shared" si="11"/>
        <v>2086</v>
      </c>
      <c r="Y304" s="23">
        <f t="shared" si="10"/>
        <v>4.2507479999999997</v>
      </c>
    </row>
    <row r="305" spans="24:25" x14ac:dyDescent="0.25">
      <c r="X305" s="21">
        <f t="shared" si="11"/>
        <v>2093</v>
      </c>
      <c r="Y305" s="23">
        <f t="shared" si="10"/>
        <v>4.2592739999999996</v>
      </c>
    </row>
    <row r="306" spans="24:25" x14ac:dyDescent="0.25">
      <c r="X306" s="21">
        <f t="shared" si="11"/>
        <v>2100</v>
      </c>
      <c r="Y306" s="23">
        <f t="shared" si="10"/>
        <v>4.2677999999999994</v>
      </c>
    </row>
    <row r="307" spans="24:25" x14ac:dyDescent="0.25">
      <c r="X307" s="21">
        <f t="shared" si="11"/>
        <v>2107</v>
      </c>
      <c r="Y307" s="23">
        <f t="shared" si="10"/>
        <v>4.2763259999999992</v>
      </c>
    </row>
    <row r="308" spans="24:25" x14ac:dyDescent="0.25">
      <c r="X308" s="21">
        <f t="shared" si="11"/>
        <v>2114</v>
      </c>
      <c r="Y308" s="23">
        <f t="shared" si="10"/>
        <v>4.2848519999999999</v>
      </c>
    </row>
    <row r="309" spans="24:25" x14ac:dyDescent="0.25">
      <c r="X309" s="21">
        <f t="shared" si="11"/>
        <v>2121</v>
      </c>
      <c r="Y309" s="23">
        <f t="shared" si="10"/>
        <v>4.2933779999999997</v>
      </c>
    </row>
    <row r="310" spans="24:25" x14ac:dyDescent="0.25">
      <c r="X310" s="21">
        <f t="shared" si="11"/>
        <v>2128</v>
      </c>
      <c r="Y310" s="23">
        <f t="shared" si="10"/>
        <v>4.3019040000000004</v>
      </c>
    </row>
    <row r="311" spans="24:25" x14ac:dyDescent="0.25">
      <c r="X311" s="21">
        <f t="shared" si="11"/>
        <v>2135</v>
      </c>
      <c r="Y311" s="23">
        <f t="shared" si="10"/>
        <v>4.3104300000000002</v>
      </c>
    </row>
    <row r="312" spans="24:25" x14ac:dyDescent="0.25">
      <c r="X312" s="21">
        <f t="shared" si="11"/>
        <v>2142</v>
      </c>
      <c r="Y312" s="23">
        <f t="shared" si="10"/>
        <v>4.318956</v>
      </c>
    </row>
    <row r="313" spans="24:25" x14ac:dyDescent="0.25">
      <c r="X313" s="21">
        <f t="shared" si="11"/>
        <v>2149</v>
      </c>
      <c r="Y313" s="23">
        <f t="shared" si="10"/>
        <v>4.3274819999999998</v>
      </c>
    </row>
    <row r="314" spans="24:25" x14ac:dyDescent="0.25">
      <c r="X314" s="21">
        <f t="shared" si="11"/>
        <v>2156</v>
      </c>
      <c r="Y314" s="23">
        <f t="shared" si="10"/>
        <v>4.3360079999999996</v>
      </c>
    </row>
    <row r="315" spans="24:25" x14ac:dyDescent="0.25">
      <c r="X315" s="21">
        <f t="shared" si="11"/>
        <v>2163</v>
      </c>
      <c r="Y315" s="23">
        <f t="shared" si="10"/>
        <v>4.3445339999999995</v>
      </c>
    </row>
    <row r="316" spans="24:25" x14ac:dyDescent="0.25">
      <c r="X316" s="21">
        <f t="shared" si="11"/>
        <v>2170</v>
      </c>
      <c r="Y316" s="23">
        <f t="shared" si="10"/>
        <v>4.3530599999999993</v>
      </c>
    </row>
    <row r="317" spans="24:25" x14ac:dyDescent="0.25">
      <c r="X317" s="21">
        <f t="shared" si="11"/>
        <v>2177</v>
      </c>
      <c r="Y317" s="23">
        <f t="shared" si="10"/>
        <v>4.361586</v>
      </c>
    </row>
    <row r="318" spans="24:25" x14ac:dyDescent="0.25">
      <c r="X318" s="21">
        <f t="shared" si="11"/>
        <v>2184</v>
      </c>
      <c r="Y318" s="23">
        <f t="shared" si="10"/>
        <v>4.3701119999999998</v>
      </c>
    </row>
    <row r="319" spans="24:25" x14ac:dyDescent="0.25">
      <c r="X319" s="21">
        <f t="shared" si="11"/>
        <v>2191</v>
      </c>
      <c r="Y319" s="23">
        <f t="shared" si="10"/>
        <v>4.3786379999999996</v>
      </c>
    </row>
    <row r="320" spans="24:25" x14ac:dyDescent="0.25">
      <c r="X320" s="21">
        <f t="shared" si="11"/>
        <v>2198</v>
      </c>
      <c r="Y320" s="23">
        <f t="shared" si="10"/>
        <v>4.3871640000000003</v>
      </c>
    </row>
    <row r="321" spans="24:25" x14ac:dyDescent="0.25">
      <c r="X321" s="21">
        <f t="shared" si="11"/>
        <v>2205</v>
      </c>
      <c r="Y321" s="23">
        <f t="shared" si="10"/>
        <v>4.3956900000000001</v>
      </c>
    </row>
    <row r="322" spans="24:25" x14ac:dyDescent="0.25">
      <c r="X322" s="21">
        <f t="shared" si="11"/>
        <v>2212</v>
      </c>
      <c r="Y322" s="23">
        <f t="shared" si="10"/>
        <v>4.4042159999999999</v>
      </c>
    </row>
    <row r="323" spans="24:25" x14ac:dyDescent="0.25">
      <c r="X323" s="21">
        <f t="shared" si="11"/>
        <v>2219</v>
      </c>
      <c r="Y323" s="23">
        <f t="shared" si="10"/>
        <v>4.4127419999999997</v>
      </c>
    </row>
    <row r="324" spans="24:25" x14ac:dyDescent="0.25">
      <c r="X324" s="21">
        <f t="shared" si="11"/>
        <v>2226</v>
      </c>
      <c r="Y324" s="23">
        <f t="shared" si="10"/>
        <v>4.4212679999999995</v>
      </c>
    </row>
    <row r="325" spans="24:25" x14ac:dyDescent="0.25">
      <c r="X325" s="21">
        <f t="shared" si="11"/>
        <v>2233</v>
      </c>
      <c r="Y325" s="23">
        <f t="shared" si="10"/>
        <v>4.4297939999999993</v>
      </c>
    </row>
    <row r="326" spans="24:25" x14ac:dyDescent="0.25">
      <c r="X326" s="21">
        <f t="shared" si="11"/>
        <v>2240</v>
      </c>
      <c r="Y326" s="23">
        <f t="shared" ref="Y326:Y389" si="12">IF($K$24&gt;0,IF(X326&lt;$K$21,$K$20*X326,IF(X326&lt;$K$24,($K$22*X326)+$K$23,($K$25*X326)+$K$26)),IF(X326&lt;$K$21,$K$20*X326,($K$22*X326)+$K$23))</f>
        <v>4.4383199999999992</v>
      </c>
    </row>
    <row r="327" spans="24:25" x14ac:dyDescent="0.25">
      <c r="X327" s="21">
        <f t="shared" ref="X327:X390" si="13">X326+$AC$5</f>
        <v>2247</v>
      </c>
      <c r="Y327" s="23">
        <f t="shared" si="12"/>
        <v>4.4468459999999999</v>
      </c>
    </row>
    <row r="328" spans="24:25" x14ac:dyDescent="0.25">
      <c r="X328" s="21">
        <f t="shared" si="13"/>
        <v>2254</v>
      </c>
      <c r="Y328" s="23">
        <f t="shared" si="12"/>
        <v>4.4553719999999997</v>
      </c>
    </row>
    <row r="329" spans="24:25" x14ac:dyDescent="0.25">
      <c r="X329" s="21">
        <f t="shared" si="13"/>
        <v>2261</v>
      </c>
      <c r="Y329" s="23">
        <f t="shared" si="12"/>
        <v>4.4638980000000004</v>
      </c>
    </row>
    <row r="330" spans="24:25" x14ac:dyDescent="0.25">
      <c r="X330" s="21">
        <f t="shared" si="13"/>
        <v>2268</v>
      </c>
      <c r="Y330" s="23">
        <f t="shared" si="12"/>
        <v>4.4724240000000002</v>
      </c>
    </row>
    <row r="331" spans="24:25" x14ac:dyDescent="0.25">
      <c r="X331" s="21">
        <f t="shared" si="13"/>
        <v>2275</v>
      </c>
      <c r="Y331" s="23">
        <f t="shared" si="12"/>
        <v>4.48095</v>
      </c>
    </row>
    <row r="332" spans="24:25" x14ac:dyDescent="0.25">
      <c r="X332" s="21">
        <f t="shared" si="13"/>
        <v>2282</v>
      </c>
      <c r="Y332" s="23">
        <f t="shared" si="12"/>
        <v>4.4894759999999998</v>
      </c>
    </row>
    <row r="333" spans="24:25" x14ac:dyDescent="0.25">
      <c r="X333" s="21">
        <f t="shared" si="13"/>
        <v>2289</v>
      </c>
      <c r="Y333" s="23">
        <f t="shared" si="12"/>
        <v>4.4980019999999996</v>
      </c>
    </row>
    <row r="334" spans="24:25" x14ac:dyDescent="0.25">
      <c r="X334" s="21">
        <f t="shared" si="13"/>
        <v>2296</v>
      </c>
      <c r="Y334" s="23">
        <f t="shared" si="12"/>
        <v>4.5065279999999994</v>
      </c>
    </row>
    <row r="335" spans="24:25" x14ac:dyDescent="0.25">
      <c r="X335" s="21">
        <f t="shared" si="13"/>
        <v>2303</v>
      </c>
      <c r="Y335" s="23">
        <f t="shared" si="12"/>
        <v>4.5150539999999992</v>
      </c>
    </row>
    <row r="336" spans="24:25" x14ac:dyDescent="0.25">
      <c r="X336" s="21">
        <f t="shared" si="13"/>
        <v>2310</v>
      </c>
      <c r="Y336" s="23">
        <f t="shared" si="12"/>
        <v>4.5235799999999999</v>
      </c>
    </row>
    <row r="337" spans="24:25" x14ac:dyDescent="0.25">
      <c r="X337" s="21">
        <f t="shared" si="13"/>
        <v>2317</v>
      </c>
      <c r="Y337" s="23">
        <f t="shared" si="12"/>
        <v>4.5321059999999997</v>
      </c>
    </row>
    <row r="338" spans="24:25" x14ac:dyDescent="0.25">
      <c r="X338" s="21">
        <f t="shared" si="13"/>
        <v>2324</v>
      </c>
      <c r="Y338" s="23">
        <f t="shared" si="12"/>
        <v>4.5406319999999996</v>
      </c>
    </row>
    <row r="339" spans="24:25" x14ac:dyDescent="0.25">
      <c r="X339" s="21">
        <f t="shared" si="13"/>
        <v>2331</v>
      </c>
      <c r="Y339" s="23">
        <f t="shared" si="12"/>
        <v>4.5491580000000003</v>
      </c>
    </row>
    <row r="340" spans="24:25" x14ac:dyDescent="0.25">
      <c r="X340" s="21">
        <f t="shared" si="13"/>
        <v>2338</v>
      </c>
      <c r="Y340" s="23">
        <f t="shared" si="12"/>
        <v>4.5576840000000001</v>
      </c>
    </row>
    <row r="341" spans="24:25" x14ac:dyDescent="0.25">
      <c r="X341" s="21">
        <f t="shared" si="13"/>
        <v>2345</v>
      </c>
      <c r="Y341" s="23">
        <f t="shared" si="12"/>
        <v>4.5662099999999999</v>
      </c>
    </row>
    <row r="342" spans="24:25" x14ac:dyDescent="0.25">
      <c r="X342" s="21">
        <f t="shared" si="13"/>
        <v>2352</v>
      </c>
      <c r="Y342" s="23">
        <f t="shared" si="12"/>
        <v>4.5747359999999997</v>
      </c>
    </row>
    <row r="343" spans="24:25" x14ac:dyDescent="0.25">
      <c r="X343" s="21">
        <f t="shared" si="13"/>
        <v>2359</v>
      </c>
      <c r="Y343" s="23">
        <f t="shared" si="12"/>
        <v>4.5832619999999995</v>
      </c>
    </row>
    <row r="344" spans="24:25" x14ac:dyDescent="0.25">
      <c r="X344" s="21">
        <f t="shared" si="13"/>
        <v>2366</v>
      </c>
      <c r="Y344" s="23">
        <f t="shared" si="12"/>
        <v>4.5917879999999993</v>
      </c>
    </row>
    <row r="345" spans="24:25" x14ac:dyDescent="0.25">
      <c r="X345" s="21">
        <f t="shared" si="13"/>
        <v>2373</v>
      </c>
      <c r="Y345" s="23">
        <f t="shared" si="12"/>
        <v>4.6003139999999991</v>
      </c>
    </row>
    <row r="346" spans="24:25" x14ac:dyDescent="0.25">
      <c r="X346" s="21">
        <f t="shared" si="13"/>
        <v>2380</v>
      </c>
      <c r="Y346" s="23">
        <f t="shared" si="12"/>
        <v>4.6088399999999998</v>
      </c>
    </row>
    <row r="347" spans="24:25" x14ac:dyDescent="0.25">
      <c r="X347" s="21">
        <f t="shared" si="13"/>
        <v>2387</v>
      </c>
      <c r="Y347" s="23">
        <f t="shared" si="12"/>
        <v>4.6173659999999996</v>
      </c>
    </row>
    <row r="348" spans="24:25" x14ac:dyDescent="0.25">
      <c r="X348" s="21">
        <f t="shared" si="13"/>
        <v>2394</v>
      </c>
      <c r="Y348" s="23">
        <f t="shared" si="12"/>
        <v>4.6258920000000003</v>
      </c>
    </row>
    <row r="349" spans="24:25" x14ac:dyDescent="0.25">
      <c r="X349" s="21">
        <f t="shared" si="13"/>
        <v>2401</v>
      </c>
      <c r="Y349" s="23">
        <f t="shared" si="12"/>
        <v>4.6344180000000001</v>
      </c>
    </row>
    <row r="350" spans="24:25" x14ac:dyDescent="0.25">
      <c r="X350" s="21">
        <f t="shared" si="13"/>
        <v>2408</v>
      </c>
      <c r="Y350" s="23">
        <f t="shared" si="12"/>
        <v>4.642944</v>
      </c>
    </row>
    <row r="351" spans="24:25" x14ac:dyDescent="0.25">
      <c r="X351" s="21">
        <f t="shared" si="13"/>
        <v>2415</v>
      </c>
      <c r="Y351" s="23">
        <f t="shared" si="12"/>
        <v>4.6514699999999998</v>
      </c>
    </row>
    <row r="352" spans="24:25" x14ac:dyDescent="0.25">
      <c r="X352" s="21">
        <f t="shared" si="13"/>
        <v>2422</v>
      </c>
      <c r="Y352" s="23">
        <f t="shared" si="12"/>
        <v>4.6599959999999996</v>
      </c>
    </row>
    <row r="353" spans="24:25" x14ac:dyDescent="0.25">
      <c r="X353" s="21">
        <f t="shared" si="13"/>
        <v>2429</v>
      </c>
      <c r="Y353" s="23">
        <f t="shared" si="12"/>
        <v>4.6685219999999994</v>
      </c>
    </row>
    <row r="354" spans="24:25" x14ac:dyDescent="0.25">
      <c r="X354" s="21">
        <f t="shared" si="13"/>
        <v>2436</v>
      </c>
      <c r="Y354" s="23">
        <f t="shared" si="12"/>
        <v>4.6770479999999992</v>
      </c>
    </row>
    <row r="355" spans="24:25" x14ac:dyDescent="0.25">
      <c r="X355" s="21">
        <f t="shared" si="13"/>
        <v>2443</v>
      </c>
      <c r="Y355" s="23">
        <f t="shared" si="12"/>
        <v>4.6855739999999999</v>
      </c>
    </row>
    <row r="356" spans="24:25" x14ac:dyDescent="0.25">
      <c r="X356" s="21">
        <f t="shared" si="13"/>
        <v>2450</v>
      </c>
      <c r="Y356" s="23">
        <f t="shared" si="12"/>
        <v>4.6940999999999997</v>
      </c>
    </row>
    <row r="357" spans="24:25" x14ac:dyDescent="0.25">
      <c r="X357" s="21">
        <f t="shared" si="13"/>
        <v>2457</v>
      </c>
      <c r="Y357" s="23">
        <f t="shared" si="12"/>
        <v>4.7026259999999995</v>
      </c>
    </row>
    <row r="358" spans="24:25" x14ac:dyDescent="0.25">
      <c r="X358" s="21">
        <f t="shared" si="13"/>
        <v>2464</v>
      </c>
      <c r="Y358" s="23">
        <f t="shared" si="12"/>
        <v>4.7111520000000002</v>
      </c>
    </row>
    <row r="359" spans="24:25" x14ac:dyDescent="0.25">
      <c r="X359" s="21">
        <f t="shared" si="13"/>
        <v>2471</v>
      </c>
      <c r="Y359" s="23">
        <f t="shared" si="12"/>
        <v>4.719678</v>
      </c>
    </row>
    <row r="360" spans="24:25" x14ac:dyDescent="0.25">
      <c r="X360" s="21">
        <f t="shared" si="13"/>
        <v>2478</v>
      </c>
      <c r="Y360" s="23">
        <f t="shared" si="12"/>
        <v>4.7282039999999999</v>
      </c>
    </row>
    <row r="361" spans="24:25" x14ac:dyDescent="0.25">
      <c r="X361" s="21">
        <f t="shared" si="13"/>
        <v>2485</v>
      </c>
      <c r="Y361" s="23">
        <f t="shared" si="12"/>
        <v>4.7367299999999997</v>
      </c>
    </row>
    <row r="362" spans="24:25" x14ac:dyDescent="0.25">
      <c r="X362" s="21">
        <f t="shared" si="13"/>
        <v>2492</v>
      </c>
      <c r="Y362" s="23">
        <f t="shared" si="12"/>
        <v>4.7452559999999995</v>
      </c>
    </row>
    <row r="363" spans="24:25" x14ac:dyDescent="0.25">
      <c r="X363" s="21">
        <f t="shared" si="13"/>
        <v>2499</v>
      </c>
      <c r="Y363" s="23">
        <f t="shared" si="12"/>
        <v>4.7537819999999993</v>
      </c>
    </row>
    <row r="364" spans="24:25" x14ac:dyDescent="0.25">
      <c r="X364" s="21">
        <f t="shared" si="13"/>
        <v>2506</v>
      </c>
      <c r="Y364" s="23">
        <f t="shared" si="12"/>
        <v>4.7623079999999991</v>
      </c>
    </row>
    <row r="365" spans="24:25" x14ac:dyDescent="0.25">
      <c r="X365" s="21">
        <f t="shared" si="13"/>
        <v>2513</v>
      </c>
      <c r="Y365" s="23">
        <f t="shared" si="12"/>
        <v>4.7708339999999998</v>
      </c>
    </row>
    <row r="366" spans="24:25" x14ac:dyDescent="0.25">
      <c r="X366" s="21">
        <f t="shared" si="13"/>
        <v>2520</v>
      </c>
      <c r="Y366" s="23">
        <f t="shared" si="12"/>
        <v>4.7793599999999996</v>
      </c>
    </row>
    <row r="367" spans="24:25" x14ac:dyDescent="0.25">
      <c r="X367" s="21">
        <f t="shared" si="13"/>
        <v>2527</v>
      </c>
      <c r="Y367" s="23">
        <f t="shared" si="12"/>
        <v>4.7878860000000003</v>
      </c>
    </row>
    <row r="368" spans="24:25" x14ac:dyDescent="0.25">
      <c r="X368" s="21">
        <f t="shared" si="13"/>
        <v>2534</v>
      </c>
      <c r="Y368" s="23">
        <f t="shared" si="12"/>
        <v>4.7964120000000001</v>
      </c>
    </row>
    <row r="369" spans="24:25" x14ac:dyDescent="0.25">
      <c r="X369" s="21">
        <f t="shared" si="13"/>
        <v>2541</v>
      </c>
      <c r="Y369" s="23">
        <f t="shared" si="12"/>
        <v>4.8049379999999999</v>
      </c>
    </row>
    <row r="370" spans="24:25" x14ac:dyDescent="0.25">
      <c r="X370" s="21">
        <f t="shared" si="13"/>
        <v>2548</v>
      </c>
      <c r="Y370" s="23">
        <f t="shared" si="12"/>
        <v>4.8134639999999997</v>
      </c>
    </row>
    <row r="371" spans="24:25" x14ac:dyDescent="0.25">
      <c r="X371" s="21">
        <f t="shared" si="13"/>
        <v>2555</v>
      </c>
      <c r="Y371" s="23">
        <f t="shared" si="12"/>
        <v>4.8219899999999996</v>
      </c>
    </row>
    <row r="372" spans="24:25" x14ac:dyDescent="0.25">
      <c r="X372" s="21">
        <f t="shared" si="13"/>
        <v>2562</v>
      </c>
      <c r="Y372" s="23">
        <f t="shared" si="12"/>
        <v>4.8305159999999994</v>
      </c>
    </row>
    <row r="373" spans="24:25" x14ac:dyDescent="0.25">
      <c r="X373" s="21">
        <f t="shared" si="13"/>
        <v>2569</v>
      </c>
      <c r="Y373" s="23">
        <f t="shared" si="12"/>
        <v>4.8390419999999992</v>
      </c>
    </row>
    <row r="374" spans="24:25" x14ac:dyDescent="0.25">
      <c r="X374" s="21">
        <f t="shared" si="13"/>
        <v>2576</v>
      </c>
      <c r="Y374" s="23">
        <f t="shared" si="12"/>
        <v>4.8475679999999999</v>
      </c>
    </row>
    <row r="375" spans="24:25" x14ac:dyDescent="0.25">
      <c r="X375" s="21">
        <f t="shared" si="13"/>
        <v>2583</v>
      </c>
      <c r="Y375" s="23">
        <f t="shared" si="12"/>
        <v>4.8560939999999997</v>
      </c>
    </row>
    <row r="376" spans="24:25" x14ac:dyDescent="0.25">
      <c r="X376" s="21">
        <f t="shared" si="13"/>
        <v>2590</v>
      </c>
      <c r="Y376" s="23">
        <f t="shared" si="12"/>
        <v>4.8646199999999995</v>
      </c>
    </row>
    <row r="377" spans="24:25" x14ac:dyDescent="0.25">
      <c r="X377" s="21">
        <f t="shared" si="13"/>
        <v>2597</v>
      </c>
      <c r="Y377" s="23">
        <f t="shared" si="12"/>
        <v>4.8731460000000002</v>
      </c>
    </row>
    <row r="378" spans="24:25" x14ac:dyDescent="0.25">
      <c r="X378" s="21">
        <f t="shared" si="13"/>
        <v>2604</v>
      </c>
      <c r="Y378" s="23">
        <f t="shared" si="12"/>
        <v>4.881672</v>
      </c>
    </row>
    <row r="379" spans="24:25" x14ac:dyDescent="0.25">
      <c r="X379" s="21">
        <f t="shared" si="13"/>
        <v>2611</v>
      </c>
      <c r="Y379" s="23">
        <f t="shared" si="12"/>
        <v>4.8901979999999998</v>
      </c>
    </row>
    <row r="380" spans="24:25" x14ac:dyDescent="0.25">
      <c r="X380" s="21">
        <f t="shared" si="13"/>
        <v>2618</v>
      </c>
      <c r="Y380" s="23">
        <f t="shared" si="12"/>
        <v>4.8987239999999996</v>
      </c>
    </row>
    <row r="381" spans="24:25" x14ac:dyDescent="0.25">
      <c r="X381" s="21">
        <f t="shared" si="13"/>
        <v>2625</v>
      </c>
      <c r="Y381" s="23">
        <f t="shared" si="12"/>
        <v>4.9072499999999994</v>
      </c>
    </row>
    <row r="382" spans="24:25" x14ac:dyDescent="0.25">
      <c r="X382" s="21">
        <f t="shared" si="13"/>
        <v>2632</v>
      </c>
      <c r="Y382" s="23">
        <f t="shared" si="12"/>
        <v>4.9157759999999993</v>
      </c>
    </row>
    <row r="383" spans="24:25" x14ac:dyDescent="0.25">
      <c r="X383" s="21">
        <f t="shared" si="13"/>
        <v>2639</v>
      </c>
      <c r="Y383" s="23">
        <f t="shared" si="12"/>
        <v>4.9243019999999991</v>
      </c>
    </row>
    <row r="384" spans="24:25" x14ac:dyDescent="0.25">
      <c r="X384" s="21">
        <f t="shared" si="13"/>
        <v>2646</v>
      </c>
      <c r="Y384" s="23">
        <f t="shared" si="12"/>
        <v>4.9328279999999998</v>
      </c>
    </row>
    <row r="385" spans="24:25" x14ac:dyDescent="0.25">
      <c r="X385" s="21">
        <f t="shared" si="13"/>
        <v>2653</v>
      </c>
      <c r="Y385" s="23">
        <f t="shared" si="12"/>
        <v>4.9413539999999996</v>
      </c>
    </row>
    <row r="386" spans="24:25" x14ac:dyDescent="0.25">
      <c r="X386" s="21">
        <f t="shared" si="13"/>
        <v>2660</v>
      </c>
      <c r="Y386" s="23">
        <f t="shared" si="12"/>
        <v>4.9498800000000003</v>
      </c>
    </row>
    <row r="387" spans="24:25" x14ac:dyDescent="0.25">
      <c r="X387" s="21">
        <f t="shared" si="13"/>
        <v>2667</v>
      </c>
      <c r="Y387" s="23">
        <f t="shared" si="12"/>
        <v>4.9584060000000001</v>
      </c>
    </row>
    <row r="388" spans="24:25" x14ac:dyDescent="0.25">
      <c r="X388" s="21">
        <f t="shared" si="13"/>
        <v>2674</v>
      </c>
      <c r="Y388" s="23">
        <f t="shared" si="12"/>
        <v>4.9669319999999999</v>
      </c>
    </row>
    <row r="389" spans="24:25" x14ac:dyDescent="0.25">
      <c r="X389" s="21">
        <f t="shared" si="13"/>
        <v>2681</v>
      </c>
      <c r="Y389" s="23">
        <f t="shared" si="12"/>
        <v>4.9754579999999997</v>
      </c>
    </row>
    <row r="390" spans="24:25" x14ac:dyDescent="0.25">
      <c r="X390" s="21">
        <f t="shared" si="13"/>
        <v>2688</v>
      </c>
      <c r="Y390" s="23">
        <f t="shared" ref="Y390:Y453" si="14">IF($K$24&gt;0,IF(X390&lt;$K$21,$K$20*X390,IF(X390&lt;$K$24,($K$22*X390)+$K$23,($K$25*X390)+$K$26)),IF(X390&lt;$K$21,$K$20*X390,($K$22*X390)+$K$23))</f>
        <v>4.9839839999999995</v>
      </c>
    </row>
    <row r="391" spans="24:25" x14ac:dyDescent="0.25">
      <c r="X391" s="21">
        <f t="shared" ref="X391:X454" si="15">X390+$AC$5</f>
        <v>2695</v>
      </c>
      <c r="Y391" s="23">
        <f t="shared" si="14"/>
        <v>4.9925099999999993</v>
      </c>
    </row>
    <row r="392" spans="24:25" x14ac:dyDescent="0.25">
      <c r="X392" s="21">
        <f t="shared" si="15"/>
        <v>2702</v>
      </c>
      <c r="Y392" s="23">
        <f t="shared" si="14"/>
        <v>5.0010359999999991</v>
      </c>
    </row>
    <row r="393" spans="24:25" x14ac:dyDescent="0.25">
      <c r="X393" s="21">
        <f t="shared" si="15"/>
        <v>2709</v>
      </c>
      <c r="Y393" s="23">
        <f t="shared" si="14"/>
        <v>5.0095619999999998</v>
      </c>
    </row>
    <row r="394" spans="24:25" x14ac:dyDescent="0.25">
      <c r="X394" s="21">
        <f t="shared" si="15"/>
        <v>2716</v>
      </c>
      <c r="Y394" s="23">
        <f t="shared" si="14"/>
        <v>5.0180879999999997</v>
      </c>
    </row>
    <row r="395" spans="24:25" x14ac:dyDescent="0.25">
      <c r="X395" s="21">
        <f t="shared" si="15"/>
        <v>2723</v>
      </c>
      <c r="Y395" s="23">
        <f t="shared" si="14"/>
        <v>5.0266139999999995</v>
      </c>
    </row>
    <row r="396" spans="24:25" x14ac:dyDescent="0.25">
      <c r="X396" s="21">
        <f t="shared" si="15"/>
        <v>2730</v>
      </c>
      <c r="Y396" s="23">
        <f t="shared" si="14"/>
        <v>5.0351400000000002</v>
      </c>
    </row>
    <row r="397" spans="24:25" x14ac:dyDescent="0.25">
      <c r="X397" s="21">
        <f t="shared" si="15"/>
        <v>2737</v>
      </c>
      <c r="Y397" s="23">
        <f t="shared" si="14"/>
        <v>5.043666</v>
      </c>
    </row>
    <row r="398" spans="24:25" x14ac:dyDescent="0.25">
      <c r="X398" s="21">
        <f t="shared" si="15"/>
        <v>2744</v>
      </c>
      <c r="Y398" s="23">
        <f t="shared" si="14"/>
        <v>5.0521919999999998</v>
      </c>
    </row>
    <row r="399" spans="24:25" x14ac:dyDescent="0.25">
      <c r="X399" s="21">
        <f t="shared" si="15"/>
        <v>2751</v>
      </c>
      <c r="Y399" s="23">
        <f t="shared" si="14"/>
        <v>5.0607179999999996</v>
      </c>
    </row>
    <row r="400" spans="24:25" x14ac:dyDescent="0.25">
      <c r="X400" s="21">
        <f t="shared" si="15"/>
        <v>2758</v>
      </c>
      <c r="Y400" s="23">
        <f t="shared" si="14"/>
        <v>5.0692439999999994</v>
      </c>
    </row>
    <row r="401" spans="24:25" x14ac:dyDescent="0.25">
      <c r="X401" s="21">
        <f t="shared" si="15"/>
        <v>2765</v>
      </c>
      <c r="Y401" s="23">
        <f t="shared" si="14"/>
        <v>5.0777699999999992</v>
      </c>
    </row>
    <row r="402" spans="24:25" x14ac:dyDescent="0.25">
      <c r="X402" s="21">
        <f t="shared" si="15"/>
        <v>2772</v>
      </c>
      <c r="Y402" s="23">
        <f t="shared" si="14"/>
        <v>5.086295999999999</v>
      </c>
    </row>
    <row r="403" spans="24:25" x14ac:dyDescent="0.25">
      <c r="X403" s="21">
        <f t="shared" si="15"/>
        <v>2779</v>
      </c>
      <c r="Y403" s="23">
        <f t="shared" si="14"/>
        <v>5.0948219999999997</v>
      </c>
    </row>
    <row r="404" spans="24:25" x14ac:dyDescent="0.25">
      <c r="X404" s="21">
        <f t="shared" si="15"/>
        <v>2786</v>
      </c>
      <c r="Y404" s="23">
        <f t="shared" si="14"/>
        <v>5.1033479999999996</v>
      </c>
    </row>
    <row r="405" spans="24:25" x14ac:dyDescent="0.25">
      <c r="X405" s="21">
        <f t="shared" si="15"/>
        <v>2793</v>
      </c>
      <c r="Y405" s="23">
        <f t="shared" si="14"/>
        <v>5.1118740000000003</v>
      </c>
    </row>
    <row r="406" spans="24:25" x14ac:dyDescent="0.25">
      <c r="X406" s="21">
        <f t="shared" si="15"/>
        <v>2800</v>
      </c>
      <c r="Y406" s="23">
        <f t="shared" si="14"/>
        <v>5.1204000000000001</v>
      </c>
    </row>
    <row r="407" spans="24:25" x14ac:dyDescent="0.25">
      <c r="X407" s="21">
        <f t="shared" si="15"/>
        <v>2807</v>
      </c>
      <c r="Y407" s="23">
        <f t="shared" si="14"/>
        <v>5.1289259999999999</v>
      </c>
    </row>
    <row r="408" spans="24:25" x14ac:dyDescent="0.25">
      <c r="X408" s="21">
        <f t="shared" si="15"/>
        <v>2814</v>
      </c>
      <c r="Y408" s="23">
        <f t="shared" si="14"/>
        <v>5.1374519999999997</v>
      </c>
    </row>
    <row r="409" spans="24:25" x14ac:dyDescent="0.25">
      <c r="X409" s="21">
        <f t="shared" si="15"/>
        <v>2821</v>
      </c>
      <c r="Y409" s="23">
        <f t="shared" si="14"/>
        <v>5.1459779999999995</v>
      </c>
    </row>
    <row r="410" spans="24:25" x14ac:dyDescent="0.25">
      <c r="X410" s="21">
        <f t="shared" si="15"/>
        <v>2828</v>
      </c>
      <c r="Y410" s="23">
        <f t="shared" si="14"/>
        <v>5.1545039999999993</v>
      </c>
    </row>
    <row r="411" spans="24:25" x14ac:dyDescent="0.25">
      <c r="X411" s="21">
        <f t="shared" si="15"/>
        <v>2835</v>
      </c>
      <c r="Y411" s="23">
        <f t="shared" si="14"/>
        <v>5.1630299999999991</v>
      </c>
    </row>
    <row r="412" spans="24:25" x14ac:dyDescent="0.25">
      <c r="X412" s="21">
        <f t="shared" si="15"/>
        <v>2842</v>
      </c>
      <c r="Y412" s="23">
        <f t="shared" si="14"/>
        <v>5.1715559999999998</v>
      </c>
    </row>
    <row r="413" spans="24:25" x14ac:dyDescent="0.25">
      <c r="X413" s="21">
        <f t="shared" si="15"/>
        <v>2849</v>
      </c>
      <c r="Y413" s="23">
        <f t="shared" si="14"/>
        <v>5.1800819999999996</v>
      </c>
    </row>
    <row r="414" spans="24:25" x14ac:dyDescent="0.25">
      <c r="X414" s="21">
        <f t="shared" si="15"/>
        <v>2856</v>
      </c>
      <c r="Y414" s="23">
        <f t="shared" si="14"/>
        <v>5.1886080000000003</v>
      </c>
    </row>
    <row r="415" spans="24:25" x14ac:dyDescent="0.25">
      <c r="X415" s="21">
        <f t="shared" si="15"/>
        <v>2863</v>
      </c>
      <c r="Y415" s="23">
        <f t="shared" si="14"/>
        <v>5.1971340000000001</v>
      </c>
    </row>
    <row r="416" spans="24:25" x14ac:dyDescent="0.25">
      <c r="X416" s="21">
        <f t="shared" si="15"/>
        <v>2870</v>
      </c>
      <c r="Y416" s="23">
        <f t="shared" si="14"/>
        <v>5.20566</v>
      </c>
    </row>
    <row r="417" spans="24:25" x14ac:dyDescent="0.25">
      <c r="X417" s="21">
        <f t="shared" si="15"/>
        <v>2877</v>
      </c>
      <c r="Y417" s="23">
        <f t="shared" si="14"/>
        <v>5.2141859999999998</v>
      </c>
    </row>
    <row r="418" spans="24:25" x14ac:dyDescent="0.25">
      <c r="X418" s="21">
        <f t="shared" si="15"/>
        <v>2884</v>
      </c>
      <c r="Y418" s="23">
        <f t="shared" si="14"/>
        <v>5.2227119999999996</v>
      </c>
    </row>
    <row r="419" spans="24:25" x14ac:dyDescent="0.25">
      <c r="X419" s="21">
        <f t="shared" si="15"/>
        <v>2891</v>
      </c>
      <c r="Y419" s="23">
        <f t="shared" si="14"/>
        <v>5.2312379999999994</v>
      </c>
    </row>
    <row r="420" spans="24:25" x14ac:dyDescent="0.25">
      <c r="X420" s="21">
        <f t="shared" si="15"/>
        <v>2898</v>
      </c>
      <c r="Y420" s="23">
        <f t="shared" si="14"/>
        <v>5.2397639999999992</v>
      </c>
    </row>
    <row r="421" spans="24:25" x14ac:dyDescent="0.25">
      <c r="X421" s="21">
        <f t="shared" si="15"/>
        <v>2905</v>
      </c>
      <c r="Y421" s="23">
        <f t="shared" si="14"/>
        <v>5.248289999999999</v>
      </c>
    </row>
    <row r="422" spans="24:25" x14ac:dyDescent="0.25">
      <c r="X422" s="21">
        <f t="shared" si="15"/>
        <v>2912</v>
      </c>
      <c r="Y422" s="23">
        <f t="shared" si="14"/>
        <v>5.2568159999999997</v>
      </c>
    </row>
    <row r="423" spans="24:25" x14ac:dyDescent="0.25">
      <c r="X423" s="21">
        <f t="shared" si="15"/>
        <v>2919</v>
      </c>
      <c r="Y423" s="23">
        <f t="shared" si="14"/>
        <v>5.2653419999999995</v>
      </c>
    </row>
    <row r="424" spans="24:25" x14ac:dyDescent="0.25">
      <c r="X424" s="21">
        <f t="shared" si="15"/>
        <v>2926</v>
      </c>
      <c r="Y424" s="23">
        <f t="shared" si="14"/>
        <v>5.2738680000000002</v>
      </c>
    </row>
    <row r="425" spans="24:25" x14ac:dyDescent="0.25">
      <c r="X425" s="21">
        <f t="shared" si="15"/>
        <v>2933</v>
      </c>
      <c r="Y425" s="23">
        <f t="shared" si="14"/>
        <v>5.282394</v>
      </c>
    </row>
    <row r="426" spans="24:25" x14ac:dyDescent="0.25">
      <c r="X426" s="21">
        <f t="shared" si="15"/>
        <v>2940</v>
      </c>
      <c r="Y426" s="23">
        <f t="shared" si="14"/>
        <v>5.2909199999999998</v>
      </c>
    </row>
    <row r="427" spans="24:25" x14ac:dyDescent="0.25">
      <c r="X427" s="21">
        <f t="shared" si="15"/>
        <v>2947</v>
      </c>
      <c r="Y427" s="23">
        <f t="shared" si="14"/>
        <v>5.2994459999999997</v>
      </c>
    </row>
    <row r="428" spans="24:25" x14ac:dyDescent="0.25">
      <c r="X428" s="21">
        <f t="shared" si="15"/>
        <v>2954</v>
      </c>
      <c r="Y428" s="23">
        <f t="shared" si="14"/>
        <v>5.3079719999999995</v>
      </c>
    </row>
    <row r="429" spans="24:25" x14ac:dyDescent="0.25">
      <c r="X429" s="21">
        <f t="shared" si="15"/>
        <v>2961</v>
      </c>
      <c r="Y429" s="23">
        <f t="shared" si="14"/>
        <v>5.3164979999999993</v>
      </c>
    </row>
    <row r="430" spans="24:25" x14ac:dyDescent="0.25">
      <c r="X430" s="21">
        <f t="shared" si="15"/>
        <v>2968</v>
      </c>
      <c r="Y430" s="23">
        <f t="shared" si="14"/>
        <v>5.3250239999999991</v>
      </c>
    </row>
    <row r="431" spans="24:25" x14ac:dyDescent="0.25">
      <c r="X431" s="21">
        <f t="shared" si="15"/>
        <v>2975</v>
      </c>
      <c r="Y431" s="23">
        <f t="shared" si="14"/>
        <v>5.3335499999999998</v>
      </c>
    </row>
    <row r="432" spans="24:25" x14ac:dyDescent="0.25">
      <c r="X432" s="21">
        <f t="shared" si="15"/>
        <v>2982</v>
      </c>
      <c r="Y432" s="23">
        <f t="shared" si="14"/>
        <v>5.3420759999999996</v>
      </c>
    </row>
    <row r="433" spans="24:25" x14ac:dyDescent="0.25">
      <c r="X433" s="21">
        <f t="shared" si="15"/>
        <v>2989</v>
      </c>
      <c r="Y433" s="23">
        <f t="shared" si="14"/>
        <v>5.3506020000000003</v>
      </c>
    </row>
    <row r="434" spans="24:25" x14ac:dyDescent="0.25">
      <c r="X434" s="21">
        <f t="shared" si="15"/>
        <v>2996</v>
      </c>
      <c r="Y434" s="23">
        <f t="shared" si="14"/>
        <v>5.3591280000000001</v>
      </c>
    </row>
    <row r="435" spans="24:25" x14ac:dyDescent="0.25">
      <c r="X435" s="21">
        <f t="shared" si="15"/>
        <v>3003</v>
      </c>
      <c r="Y435" s="23">
        <f t="shared" si="14"/>
        <v>5.3676539999999999</v>
      </c>
    </row>
    <row r="436" spans="24:25" x14ac:dyDescent="0.25">
      <c r="X436" s="21">
        <f t="shared" si="15"/>
        <v>3010</v>
      </c>
      <c r="Y436" s="23">
        <f t="shared" si="14"/>
        <v>5.3761799999999997</v>
      </c>
    </row>
    <row r="437" spans="24:25" x14ac:dyDescent="0.25">
      <c r="X437" s="21">
        <f t="shared" si="15"/>
        <v>3017</v>
      </c>
      <c r="Y437" s="23">
        <f t="shared" si="14"/>
        <v>5.3847059999999995</v>
      </c>
    </row>
    <row r="438" spans="24:25" x14ac:dyDescent="0.25">
      <c r="X438" s="21">
        <f t="shared" si="15"/>
        <v>3024</v>
      </c>
      <c r="Y438" s="23">
        <f t="shared" si="14"/>
        <v>5.3932319999999994</v>
      </c>
    </row>
    <row r="439" spans="24:25" x14ac:dyDescent="0.25">
      <c r="X439" s="21">
        <f t="shared" si="15"/>
        <v>3031</v>
      </c>
      <c r="Y439" s="23">
        <f t="shared" si="14"/>
        <v>5.4017579999999992</v>
      </c>
    </row>
    <row r="440" spans="24:25" x14ac:dyDescent="0.25">
      <c r="X440" s="21">
        <f t="shared" si="15"/>
        <v>3038</v>
      </c>
      <c r="Y440" s="23">
        <f t="shared" si="14"/>
        <v>5.4102839999999999</v>
      </c>
    </row>
    <row r="441" spans="24:25" x14ac:dyDescent="0.25">
      <c r="X441" s="21">
        <f t="shared" si="15"/>
        <v>3045</v>
      </c>
      <c r="Y441" s="23">
        <f t="shared" si="14"/>
        <v>5.4188099999999997</v>
      </c>
    </row>
    <row r="442" spans="24:25" x14ac:dyDescent="0.25">
      <c r="X442" s="21">
        <f t="shared" si="15"/>
        <v>3052</v>
      </c>
      <c r="Y442" s="23">
        <f t="shared" si="14"/>
        <v>5.4273359999999995</v>
      </c>
    </row>
    <row r="443" spans="24:25" x14ac:dyDescent="0.25">
      <c r="X443" s="21">
        <f t="shared" si="15"/>
        <v>3059</v>
      </c>
      <c r="Y443" s="23">
        <f t="shared" si="14"/>
        <v>5.4358620000000002</v>
      </c>
    </row>
    <row r="444" spans="24:25" x14ac:dyDescent="0.25">
      <c r="X444" s="21">
        <f t="shared" si="15"/>
        <v>3066</v>
      </c>
      <c r="Y444" s="23">
        <f t="shared" si="14"/>
        <v>5.444388</v>
      </c>
    </row>
    <row r="445" spans="24:25" x14ac:dyDescent="0.25">
      <c r="X445" s="21">
        <f t="shared" si="15"/>
        <v>3073</v>
      </c>
      <c r="Y445" s="23">
        <f t="shared" si="14"/>
        <v>5.4529139999999998</v>
      </c>
    </row>
    <row r="446" spans="24:25" x14ac:dyDescent="0.25">
      <c r="X446" s="21">
        <f t="shared" si="15"/>
        <v>3080</v>
      </c>
      <c r="Y446" s="23">
        <f t="shared" si="14"/>
        <v>5.4614399999999996</v>
      </c>
    </row>
    <row r="447" spans="24:25" x14ac:dyDescent="0.25">
      <c r="X447" s="21">
        <f t="shared" si="15"/>
        <v>3087</v>
      </c>
      <c r="Y447" s="23">
        <f t="shared" si="14"/>
        <v>5.4699659999999994</v>
      </c>
    </row>
    <row r="448" spans="24:25" x14ac:dyDescent="0.25">
      <c r="X448" s="21">
        <f t="shared" si="15"/>
        <v>3094</v>
      </c>
      <c r="Y448" s="23">
        <f t="shared" si="14"/>
        <v>5.4784919999999993</v>
      </c>
    </row>
    <row r="449" spans="24:25" x14ac:dyDescent="0.25">
      <c r="X449" s="21">
        <f t="shared" si="15"/>
        <v>3101</v>
      </c>
      <c r="Y449" s="23">
        <f t="shared" si="14"/>
        <v>5.4870179999999991</v>
      </c>
    </row>
    <row r="450" spans="24:25" x14ac:dyDescent="0.25">
      <c r="X450" s="21">
        <f t="shared" si="15"/>
        <v>3108</v>
      </c>
      <c r="Y450" s="23">
        <f t="shared" si="14"/>
        <v>5.4955439999999998</v>
      </c>
    </row>
    <row r="451" spans="24:25" x14ac:dyDescent="0.25">
      <c r="X451" s="21">
        <f t="shared" si="15"/>
        <v>3115</v>
      </c>
      <c r="Y451" s="23">
        <f t="shared" si="14"/>
        <v>5.5040699999999996</v>
      </c>
    </row>
    <row r="452" spans="24:25" x14ac:dyDescent="0.25">
      <c r="X452" s="21">
        <f t="shared" si="15"/>
        <v>3122</v>
      </c>
      <c r="Y452" s="23">
        <f t="shared" si="14"/>
        <v>5.5125960000000003</v>
      </c>
    </row>
    <row r="453" spans="24:25" x14ac:dyDescent="0.25">
      <c r="X453" s="21">
        <f t="shared" si="15"/>
        <v>3129</v>
      </c>
      <c r="Y453" s="23">
        <f t="shared" si="14"/>
        <v>5.5211220000000001</v>
      </c>
    </row>
    <row r="454" spans="24:25" x14ac:dyDescent="0.25">
      <c r="X454" s="21">
        <f t="shared" si="15"/>
        <v>3136</v>
      </c>
      <c r="Y454" s="23">
        <f t="shared" ref="Y454:Y506" si="16">IF($K$24&gt;0,IF(X454&lt;$K$21,$K$20*X454,IF(X454&lt;$K$24,($K$22*X454)+$K$23,($K$25*X454)+$K$26)),IF(X454&lt;$K$21,$K$20*X454,($K$22*X454)+$K$23))</f>
        <v>5.5296479999999999</v>
      </c>
    </row>
    <row r="455" spans="24:25" x14ac:dyDescent="0.25">
      <c r="X455" s="21">
        <f t="shared" ref="X455:X506" si="17">X454+$AC$5</f>
        <v>3143</v>
      </c>
      <c r="Y455" s="23">
        <f t="shared" si="16"/>
        <v>5.5381739999999997</v>
      </c>
    </row>
    <row r="456" spans="24:25" x14ac:dyDescent="0.25">
      <c r="X456" s="21">
        <f t="shared" si="17"/>
        <v>3150</v>
      </c>
      <c r="Y456" s="23">
        <f t="shared" si="16"/>
        <v>5.5466999999999995</v>
      </c>
    </row>
    <row r="457" spans="24:25" x14ac:dyDescent="0.25">
      <c r="X457" s="21">
        <f t="shared" si="17"/>
        <v>3157</v>
      </c>
      <c r="Y457" s="23">
        <f t="shared" si="16"/>
        <v>5.5552259999999993</v>
      </c>
    </row>
    <row r="458" spans="24:25" x14ac:dyDescent="0.25">
      <c r="X458" s="21">
        <f t="shared" si="17"/>
        <v>3164</v>
      </c>
      <c r="Y458" s="23">
        <f t="shared" si="16"/>
        <v>5.5637519999999991</v>
      </c>
    </row>
    <row r="459" spans="24:25" x14ac:dyDescent="0.25">
      <c r="X459" s="21">
        <f t="shared" si="17"/>
        <v>3171</v>
      </c>
      <c r="Y459" s="23">
        <f t="shared" si="16"/>
        <v>5.5722779999999998</v>
      </c>
    </row>
    <row r="460" spans="24:25" x14ac:dyDescent="0.25">
      <c r="X460" s="21">
        <f t="shared" si="17"/>
        <v>3178</v>
      </c>
      <c r="Y460" s="23">
        <f t="shared" si="16"/>
        <v>5.5808039999999997</v>
      </c>
    </row>
    <row r="461" spans="24:25" x14ac:dyDescent="0.25">
      <c r="X461" s="21">
        <f t="shared" si="17"/>
        <v>3185</v>
      </c>
      <c r="Y461" s="23">
        <f t="shared" si="16"/>
        <v>5.5893299999999995</v>
      </c>
    </row>
    <row r="462" spans="24:25" x14ac:dyDescent="0.25">
      <c r="X462" s="21">
        <f t="shared" si="17"/>
        <v>3192</v>
      </c>
      <c r="Y462" s="23">
        <f t="shared" si="16"/>
        <v>5.5978560000000002</v>
      </c>
    </row>
    <row r="463" spans="24:25" x14ac:dyDescent="0.25">
      <c r="X463" s="21">
        <f t="shared" si="17"/>
        <v>3199</v>
      </c>
      <c r="Y463" s="23">
        <f t="shared" si="16"/>
        <v>5.606382</v>
      </c>
    </row>
    <row r="464" spans="24:25" x14ac:dyDescent="0.25">
      <c r="X464" s="21">
        <f t="shared" si="17"/>
        <v>3206</v>
      </c>
      <c r="Y464" s="23">
        <f t="shared" si="16"/>
        <v>5.6149079999999998</v>
      </c>
    </row>
    <row r="465" spans="24:25" x14ac:dyDescent="0.25">
      <c r="X465" s="21">
        <f t="shared" si="17"/>
        <v>3213</v>
      </c>
      <c r="Y465" s="23">
        <f t="shared" si="16"/>
        <v>5.6234339999999996</v>
      </c>
    </row>
    <row r="466" spans="24:25" x14ac:dyDescent="0.25">
      <c r="X466" s="21">
        <f t="shared" si="17"/>
        <v>3220</v>
      </c>
      <c r="Y466" s="23">
        <f t="shared" si="16"/>
        <v>5.6319599999999994</v>
      </c>
    </row>
    <row r="467" spans="24:25" x14ac:dyDescent="0.25">
      <c r="X467" s="21">
        <f t="shared" si="17"/>
        <v>3227</v>
      </c>
      <c r="Y467" s="23">
        <f t="shared" si="16"/>
        <v>5.6404859999999992</v>
      </c>
    </row>
    <row r="468" spans="24:25" x14ac:dyDescent="0.25">
      <c r="X468" s="21">
        <f t="shared" si="17"/>
        <v>3234</v>
      </c>
      <c r="Y468" s="23">
        <f t="shared" si="16"/>
        <v>5.649011999999999</v>
      </c>
    </row>
    <row r="469" spans="24:25" x14ac:dyDescent="0.25">
      <c r="X469" s="21">
        <f t="shared" si="17"/>
        <v>3241</v>
      </c>
      <c r="Y469" s="23">
        <f t="shared" si="16"/>
        <v>5.6575379999999997</v>
      </c>
    </row>
    <row r="470" spans="24:25" x14ac:dyDescent="0.25">
      <c r="X470" s="21">
        <f t="shared" si="17"/>
        <v>3248</v>
      </c>
      <c r="Y470" s="23">
        <f t="shared" si="16"/>
        <v>5.6660639999999995</v>
      </c>
    </row>
    <row r="471" spans="24:25" x14ac:dyDescent="0.25">
      <c r="X471" s="21">
        <f t="shared" si="17"/>
        <v>3255</v>
      </c>
      <c r="Y471" s="23">
        <f t="shared" si="16"/>
        <v>5.6745900000000002</v>
      </c>
    </row>
    <row r="472" spans="24:25" x14ac:dyDescent="0.25">
      <c r="X472" s="21">
        <f t="shared" si="17"/>
        <v>3262</v>
      </c>
      <c r="Y472" s="23">
        <f t="shared" si="16"/>
        <v>5.6831160000000001</v>
      </c>
    </row>
    <row r="473" spans="24:25" x14ac:dyDescent="0.25">
      <c r="X473" s="21">
        <f t="shared" si="17"/>
        <v>3269</v>
      </c>
      <c r="Y473" s="23">
        <f t="shared" si="16"/>
        <v>5.6916419999999999</v>
      </c>
    </row>
    <row r="474" spans="24:25" x14ac:dyDescent="0.25">
      <c r="X474" s="21">
        <f t="shared" si="17"/>
        <v>3276</v>
      </c>
      <c r="Y474" s="23">
        <f t="shared" si="16"/>
        <v>5.7001679999999997</v>
      </c>
    </row>
    <row r="475" spans="24:25" x14ac:dyDescent="0.25">
      <c r="X475" s="21">
        <f t="shared" si="17"/>
        <v>3283</v>
      </c>
      <c r="Y475" s="23">
        <f t="shared" si="16"/>
        <v>5.7086939999999995</v>
      </c>
    </row>
    <row r="476" spans="24:25" x14ac:dyDescent="0.25">
      <c r="X476" s="21">
        <f t="shared" si="17"/>
        <v>3290</v>
      </c>
      <c r="Y476" s="23">
        <f t="shared" si="16"/>
        <v>5.7172199999999993</v>
      </c>
    </row>
    <row r="477" spans="24:25" x14ac:dyDescent="0.25">
      <c r="X477" s="21">
        <f t="shared" si="17"/>
        <v>3297</v>
      </c>
      <c r="Y477" s="23">
        <f t="shared" si="16"/>
        <v>5.725746</v>
      </c>
    </row>
    <row r="478" spans="24:25" x14ac:dyDescent="0.25">
      <c r="X478" s="21">
        <f t="shared" si="17"/>
        <v>3304</v>
      </c>
      <c r="Y478" s="23">
        <f t="shared" si="16"/>
        <v>5.7342719999999998</v>
      </c>
    </row>
    <row r="479" spans="24:25" x14ac:dyDescent="0.25">
      <c r="X479" s="21">
        <f t="shared" si="17"/>
        <v>3311</v>
      </c>
      <c r="Y479" s="23">
        <f t="shared" si="16"/>
        <v>5.7427979999999996</v>
      </c>
    </row>
    <row r="480" spans="24:25" x14ac:dyDescent="0.25">
      <c r="X480" s="21">
        <f t="shared" si="17"/>
        <v>3318</v>
      </c>
      <c r="Y480" s="23">
        <f t="shared" si="16"/>
        <v>5.7513239999999994</v>
      </c>
    </row>
    <row r="481" spans="24:25" x14ac:dyDescent="0.25">
      <c r="X481" s="21">
        <f t="shared" si="17"/>
        <v>3325</v>
      </c>
      <c r="Y481" s="23">
        <f t="shared" si="16"/>
        <v>5.7598499999999992</v>
      </c>
    </row>
    <row r="482" spans="24:25" x14ac:dyDescent="0.25">
      <c r="X482" s="21">
        <f t="shared" si="17"/>
        <v>3332</v>
      </c>
      <c r="Y482" s="23">
        <f t="shared" si="16"/>
        <v>5.7683759999999999</v>
      </c>
    </row>
    <row r="483" spans="24:25" x14ac:dyDescent="0.25">
      <c r="X483" s="21">
        <f t="shared" si="17"/>
        <v>3339</v>
      </c>
      <c r="Y483" s="23">
        <f t="shared" si="16"/>
        <v>5.7769019999999998</v>
      </c>
    </row>
    <row r="484" spans="24:25" x14ac:dyDescent="0.25">
      <c r="X484" s="21">
        <f t="shared" si="17"/>
        <v>3346</v>
      </c>
      <c r="Y484" s="23">
        <f t="shared" si="16"/>
        <v>5.7854279999999996</v>
      </c>
    </row>
    <row r="485" spans="24:25" x14ac:dyDescent="0.25">
      <c r="X485" s="21">
        <f t="shared" si="17"/>
        <v>3353</v>
      </c>
      <c r="Y485" s="23">
        <f t="shared" si="16"/>
        <v>5.7939539999999994</v>
      </c>
    </row>
    <row r="486" spans="24:25" x14ac:dyDescent="0.25">
      <c r="X486" s="21">
        <f t="shared" si="17"/>
        <v>3360</v>
      </c>
      <c r="Y486" s="23">
        <f t="shared" si="16"/>
        <v>5.8024799999999992</v>
      </c>
    </row>
    <row r="487" spans="24:25" x14ac:dyDescent="0.25">
      <c r="X487" s="21">
        <f t="shared" si="17"/>
        <v>3367</v>
      </c>
      <c r="Y487" s="23">
        <f t="shared" si="16"/>
        <v>5.8110059999999999</v>
      </c>
    </row>
    <row r="488" spans="24:25" x14ac:dyDescent="0.25">
      <c r="X488" s="21">
        <f t="shared" si="17"/>
        <v>3374</v>
      </c>
      <c r="Y488" s="23">
        <f t="shared" si="16"/>
        <v>5.8195319999999997</v>
      </c>
    </row>
    <row r="489" spans="24:25" x14ac:dyDescent="0.25">
      <c r="X489" s="21">
        <f t="shared" si="17"/>
        <v>3381</v>
      </c>
      <c r="Y489" s="23">
        <f t="shared" si="16"/>
        <v>5.8280579999999995</v>
      </c>
    </row>
    <row r="490" spans="24:25" x14ac:dyDescent="0.25">
      <c r="X490" s="21">
        <f t="shared" si="17"/>
        <v>3388</v>
      </c>
      <c r="Y490" s="23">
        <f t="shared" si="16"/>
        <v>5.8365839999999993</v>
      </c>
    </row>
    <row r="491" spans="24:25" x14ac:dyDescent="0.25">
      <c r="X491" s="21">
        <f t="shared" si="17"/>
        <v>3395</v>
      </c>
      <c r="Y491" s="23">
        <f t="shared" si="16"/>
        <v>5.84511</v>
      </c>
    </row>
    <row r="492" spans="24:25" x14ac:dyDescent="0.25">
      <c r="X492" s="21">
        <f t="shared" si="17"/>
        <v>3402</v>
      </c>
      <c r="Y492" s="23">
        <f t="shared" si="16"/>
        <v>5.8536359999999998</v>
      </c>
    </row>
    <row r="493" spans="24:25" x14ac:dyDescent="0.25">
      <c r="X493" s="21">
        <f t="shared" si="17"/>
        <v>3409</v>
      </c>
      <c r="Y493" s="23">
        <f t="shared" si="16"/>
        <v>5.8621619999999997</v>
      </c>
    </row>
    <row r="494" spans="24:25" x14ac:dyDescent="0.25">
      <c r="X494" s="21">
        <f t="shared" si="17"/>
        <v>3416</v>
      </c>
      <c r="Y494" s="23">
        <f t="shared" si="16"/>
        <v>5.8706879999999995</v>
      </c>
    </row>
    <row r="495" spans="24:25" x14ac:dyDescent="0.25">
      <c r="X495" s="21">
        <f t="shared" si="17"/>
        <v>3423</v>
      </c>
      <c r="Y495" s="23">
        <f t="shared" si="16"/>
        <v>5.8792139999999993</v>
      </c>
    </row>
    <row r="496" spans="24:25" x14ac:dyDescent="0.25">
      <c r="X496" s="21">
        <f t="shared" si="17"/>
        <v>3430</v>
      </c>
      <c r="Y496" s="23">
        <f t="shared" si="16"/>
        <v>5.88774</v>
      </c>
    </row>
    <row r="497" spans="24:25" x14ac:dyDescent="0.25">
      <c r="X497" s="21">
        <f t="shared" si="17"/>
        <v>3437</v>
      </c>
      <c r="Y497" s="23">
        <f t="shared" si="16"/>
        <v>5.8962659999999998</v>
      </c>
    </row>
    <row r="498" spans="24:25" x14ac:dyDescent="0.25">
      <c r="X498" s="21">
        <f t="shared" si="17"/>
        <v>3444</v>
      </c>
      <c r="Y498" s="23">
        <f t="shared" si="16"/>
        <v>5.9047919999999996</v>
      </c>
    </row>
    <row r="499" spans="24:25" x14ac:dyDescent="0.25">
      <c r="X499" s="21">
        <f t="shared" si="17"/>
        <v>3451</v>
      </c>
      <c r="Y499" s="23">
        <f t="shared" si="16"/>
        <v>5.9133179999999994</v>
      </c>
    </row>
    <row r="500" spans="24:25" x14ac:dyDescent="0.25">
      <c r="X500" s="21">
        <f t="shared" si="17"/>
        <v>3458</v>
      </c>
      <c r="Y500" s="23">
        <f t="shared" si="16"/>
        <v>5.9218439999999992</v>
      </c>
    </row>
    <row r="501" spans="24:25" x14ac:dyDescent="0.25">
      <c r="X501" s="21">
        <f t="shared" si="17"/>
        <v>3465</v>
      </c>
      <c r="Y501" s="23">
        <f t="shared" si="16"/>
        <v>5.9303699999999999</v>
      </c>
    </row>
    <row r="502" spans="24:25" x14ac:dyDescent="0.25">
      <c r="X502" s="21">
        <f t="shared" si="17"/>
        <v>3472</v>
      </c>
      <c r="Y502" s="23">
        <f t="shared" si="16"/>
        <v>5.9388959999999997</v>
      </c>
    </row>
    <row r="503" spans="24:25" x14ac:dyDescent="0.25">
      <c r="X503" s="21">
        <f t="shared" si="17"/>
        <v>3479</v>
      </c>
      <c r="Y503" s="23">
        <f t="shared" si="16"/>
        <v>5.9474219999999995</v>
      </c>
    </row>
    <row r="504" spans="24:25" x14ac:dyDescent="0.25">
      <c r="X504" s="21">
        <f t="shared" si="17"/>
        <v>3486</v>
      </c>
      <c r="Y504" s="23">
        <f t="shared" si="16"/>
        <v>5.9559479999999994</v>
      </c>
    </row>
    <row r="505" spans="24:25" x14ac:dyDescent="0.25">
      <c r="X505" s="21">
        <f t="shared" si="17"/>
        <v>3493</v>
      </c>
      <c r="Y505" s="23">
        <f t="shared" si="16"/>
        <v>5.9644740000000001</v>
      </c>
    </row>
    <row r="506" spans="24:25" ht="16.5" thickBot="1" x14ac:dyDescent="0.3">
      <c r="X506" s="22">
        <f t="shared" si="17"/>
        <v>3500</v>
      </c>
      <c r="Y506" s="23">
        <f t="shared" si="16"/>
        <v>5.9729999999999999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1C00-000000000000}"/>
  </hyperlinks>
  <pageMargins left="0.7" right="0.7" top="0.75" bottom="0.75" header="0.3" footer="0.3"/>
  <pageSetup scale="57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 tint="-0.249977111117893"/>
    <pageSetUpPr fitToPage="1"/>
  </sheetPr>
  <dimension ref="A1:AC506"/>
  <sheetViews>
    <sheetView zoomScale="80" zoomScaleNormal="80" workbookViewId="0">
      <selection activeCell="J7" sqref="J7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75</v>
      </c>
      <c r="K2" s="160" t="str">
        <f>VLOOKUP(J2,'Calcul financement'!B5:F100,2,FALSE)</f>
        <v>Techniques administratives</v>
      </c>
      <c r="L2" s="160"/>
      <c r="M2" s="160"/>
      <c r="N2" s="161"/>
    </row>
    <row r="4" spans="9:29" ht="16.5" thickBot="1" x14ac:dyDescent="0.3">
      <c r="J4" s="16">
        <f>MAX(IF(K24=0,IF(K21=0,1000,K21*4),K24*2),K9:K15)</f>
        <v>9681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13.638489999999999</v>
      </c>
      <c r="K5" s="164" t="str">
        <f>CONCATENATE("ÉTC seront financés par les ",J4," PES ","du programme ",LEFT(J2,6))</f>
        <v>ÉTC seront financés par les 9681 PES du programme 410.B0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22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22</v>
      </c>
      <c r="Y7" s="23">
        <f t="shared" si="0"/>
        <v>3.3989999999999999E-2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44</v>
      </c>
      <c r="Y8" s="23">
        <f t="shared" si="0"/>
        <v>6.7979999999999999E-2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7306</v>
      </c>
      <c r="L9" s="53">
        <f>IF(K9&gt;0,IF($K$24&gt;0,IF(K9&lt;$K$21,$K$20*K9,IF(K9&lt;$K$24,($K$22*K9)+$K$23,($K$25*K9)+$K$26)),IF(K9&lt;$K$21,$K$20*K9,($K$22*K9)+$K$23)),"")</f>
        <v>10.57474</v>
      </c>
      <c r="M9" s="54">
        <f>IF(K9&gt;0,L9/K9*1000,"")</f>
        <v>1.4474048727073638</v>
      </c>
      <c r="X9" s="21">
        <f t="shared" si="1"/>
        <v>66</v>
      </c>
      <c r="Y9" s="23">
        <f t="shared" si="0"/>
        <v>0.10196999999999999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8573</v>
      </c>
      <c r="L10" s="53">
        <f t="shared" ref="L10:L15" si="2">IF(K10&gt;0,IF($K$24&gt;0,IF(K10&lt;$K$21,$K$20*K10,IF(K10&lt;$K$24,($K$22*K10)+$K$23,($K$25*K10)+$K$26)),IF(K10&lt;$K$21,$K$20*K10,($K$22*K10)+$K$23)),"")</f>
        <v>12.20917</v>
      </c>
      <c r="M10" s="54">
        <f t="shared" ref="M10:M15" si="3">IF(K10&gt;0,L10/K10*1000,"")</f>
        <v>1.4241420739531085</v>
      </c>
      <c r="X10" s="21">
        <f t="shared" si="1"/>
        <v>88</v>
      </c>
      <c r="Y10" s="23">
        <f t="shared" si="0"/>
        <v>0.13596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9681</v>
      </c>
      <c r="L11" s="53">
        <f t="shared" si="2"/>
        <v>13.638489999999999</v>
      </c>
      <c r="M11" s="54">
        <f t="shared" si="3"/>
        <v>1.4087893812622663</v>
      </c>
      <c r="X11" s="21">
        <f t="shared" si="1"/>
        <v>110</v>
      </c>
      <c r="Y11" s="23">
        <f t="shared" si="0"/>
        <v>0.16994999999999999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7699</v>
      </c>
      <c r="L12" s="53">
        <f t="shared" si="2"/>
        <v>11.081709999999999</v>
      </c>
      <c r="M12" s="54">
        <f t="shared" si="3"/>
        <v>1.4393700480581892</v>
      </c>
      <c r="X12" s="21">
        <f t="shared" si="1"/>
        <v>132</v>
      </c>
      <c r="Y12" s="23">
        <f t="shared" si="0"/>
        <v>0.20393999999999998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154</v>
      </c>
      <c r="Y13" s="23">
        <f t="shared" si="0"/>
        <v>0.23793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176</v>
      </c>
      <c r="Y14" s="23">
        <f t="shared" si="0"/>
        <v>0.27192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198</v>
      </c>
      <c r="Y15" s="23">
        <f t="shared" si="0"/>
        <v>0.30590999999999996</v>
      </c>
    </row>
    <row r="16" spans="9:29" x14ac:dyDescent="0.25">
      <c r="K16" s="10"/>
      <c r="L16" s="10"/>
      <c r="X16" s="21">
        <f t="shared" si="1"/>
        <v>220</v>
      </c>
      <c r="Y16" s="23">
        <f t="shared" si="0"/>
        <v>0.33989999999999998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242</v>
      </c>
      <c r="Y17" s="23">
        <f t="shared" si="0"/>
        <v>0.37389</v>
      </c>
    </row>
    <row r="18" spans="1:25" x14ac:dyDescent="0.25">
      <c r="X18" s="21">
        <f t="shared" si="1"/>
        <v>264</v>
      </c>
      <c r="Y18" s="23">
        <f t="shared" si="0"/>
        <v>0.40787999999999996</v>
      </c>
    </row>
    <row r="19" spans="1:25" x14ac:dyDescent="0.25">
      <c r="X19" s="21">
        <f t="shared" si="1"/>
        <v>286</v>
      </c>
      <c r="Y19" s="23">
        <f t="shared" si="0"/>
        <v>0.44186999999999999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308</v>
      </c>
      <c r="Y20" s="23">
        <f t="shared" si="0"/>
        <v>0.47586000000000001</v>
      </c>
    </row>
    <row r="21" spans="1:25" x14ac:dyDescent="0.25">
      <c r="J21" s="2" t="s">
        <v>123</v>
      </c>
      <c r="K21" s="18">
        <f>VLOOKUP($J$2,Tableau_fin[],8,FALSE)</f>
        <v>400</v>
      </c>
      <c r="X21" s="21">
        <f t="shared" si="1"/>
        <v>330</v>
      </c>
      <c r="Y21" s="23">
        <f t="shared" si="0"/>
        <v>0.50985000000000003</v>
      </c>
    </row>
    <row r="22" spans="1:25" x14ac:dyDescent="0.25">
      <c r="J22" s="26" t="s">
        <v>119</v>
      </c>
      <c r="K22" s="18">
        <f>VLOOKUP($J$2,Tableau_fin[],9,FALSE)</f>
        <v>2.235E-3</v>
      </c>
      <c r="X22" s="21">
        <f t="shared" si="1"/>
        <v>352</v>
      </c>
      <c r="Y22" s="23">
        <f t="shared" si="0"/>
        <v>0.54383999999999999</v>
      </c>
    </row>
    <row r="23" spans="1:25" x14ac:dyDescent="0.25">
      <c r="J23" s="26" t="s">
        <v>120</v>
      </c>
      <c r="K23" s="18">
        <f>VLOOKUP($J$2,Tableau_fin[],10,FALSE)</f>
        <v>0.16</v>
      </c>
      <c r="X23" s="21">
        <f t="shared" si="1"/>
        <v>374</v>
      </c>
      <c r="Y23" s="23">
        <f t="shared" si="0"/>
        <v>0.57782999999999995</v>
      </c>
    </row>
    <row r="24" spans="1:25" x14ac:dyDescent="0.25">
      <c r="J24" s="26" t="s">
        <v>124</v>
      </c>
      <c r="K24" s="18">
        <f>VLOOKUP($J$2,Tableau_fin[],11,FALSE)</f>
        <v>1048</v>
      </c>
      <c r="X24" s="21">
        <f t="shared" si="1"/>
        <v>396</v>
      </c>
      <c r="Y24" s="23">
        <f t="shared" si="0"/>
        <v>0.61181999999999992</v>
      </c>
    </row>
    <row r="25" spans="1:25" x14ac:dyDescent="0.25">
      <c r="J25" s="26" t="s">
        <v>121</v>
      </c>
      <c r="K25" s="18">
        <f>VLOOKUP($J$2,Tableau_fin[],12,FALSE)</f>
        <v>1.2899999999999999E-3</v>
      </c>
      <c r="X25" s="21">
        <f t="shared" si="1"/>
        <v>418</v>
      </c>
      <c r="Y25" s="23">
        <f t="shared" si="0"/>
        <v>1.09423</v>
      </c>
    </row>
    <row r="26" spans="1:25" x14ac:dyDescent="0.25">
      <c r="J26" s="26" t="s">
        <v>122</v>
      </c>
      <c r="K26" s="18">
        <f>VLOOKUP($J$2,Tableau_fin[],13,FALSE)</f>
        <v>1.1499999999999999</v>
      </c>
      <c r="X26" s="21">
        <f t="shared" si="1"/>
        <v>440</v>
      </c>
      <c r="Y26" s="23">
        <f t="shared" si="0"/>
        <v>1.1434</v>
      </c>
    </row>
    <row r="27" spans="1:25" x14ac:dyDescent="0.25">
      <c r="X27" s="21">
        <f t="shared" si="1"/>
        <v>462</v>
      </c>
      <c r="Y27" s="23">
        <f t="shared" si="0"/>
        <v>1.1925699999999999</v>
      </c>
    </row>
    <row r="28" spans="1:25" x14ac:dyDescent="0.25">
      <c r="X28" s="21">
        <f t="shared" si="1"/>
        <v>484</v>
      </c>
      <c r="Y28" s="23">
        <f t="shared" si="0"/>
        <v>1.2417399999999998</v>
      </c>
    </row>
    <row r="29" spans="1:25" x14ac:dyDescent="0.25">
      <c r="X29" s="21">
        <f t="shared" si="1"/>
        <v>506</v>
      </c>
      <c r="Y29" s="23">
        <f t="shared" si="0"/>
        <v>1.29091</v>
      </c>
    </row>
    <row r="30" spans="1:25" x14ac:dyDescent="0.25">
      <c r="X30" s="21">
        <f t="shared" si="1"/>
        <v>528</v>
      </c>
      <c r="Y30" s="23">
        <f t="shared" si="0"/>
        <v>1.3400799999999999</v>
      </c>
    </row>
    <row r="31" spans="1:25" x14ac:dyDescent="0.25">
      <c r="A31" s="29"/>
      <c r="B31" s="10"/>
      <c r="C31" s="10"/>
      <c r="X31" s="21">
        <f t="shared" si="1"/>
        <v>550</v>
      </c>
      <c r="Y31" s="23">
        <f t="shared" si="0"/>
        <v>1.3892499999999999</v>
      </c>
    </row>
    <row r="32" spans="1:25" x14ac:dyDescent="0.25">
      <c r="B32" s="10"/>
      <c r="C32" s="10"/>
      <c r="X32" s="21">
        <f t="shared" si="1"/>
        <v>572</v>
      </c>
      <c r="Y32" s="23">
        <f t="shared" si="0"/>
        <v>1.43842</v>
      </c>
    </row>
    <row r="33" spans="2:25" x14ac:dyDescent="0.25">
      <c r="B33" s="10"/>
      <c r="C33" s="10"/>
      <c r="X33" s="21">
        <f t="shared" si="1"/>
        <v>594</v>
      </c>
      <c r="Y33" s="23">
        <f t="shared" si="0"/>
        <v>1.48759</v>
      </c>
    </row>
    <row r="34" spans="2:25" x14ac:dyDescent="0.25">
      <c r="X34" s="21">
        <f t="shared" si="1"/>
        <v>616</v>
      </c>
      <c r="Y34" s="23">
        <f t="shared" si="0"/>
        <v>1.5367599999999999</v>
      </c>
    </row>
    <row r="35" spans="2:25" x14ac:dyDescent="0.25">
      <c r="X35" s="21">
        <f t="shared" si="1"/>
        <v>638</v>
      </c>
      <c r="Y35" s="23">
        <f t="shared" si="0"/>
        <v>1.5859299999999998</v>
      </c>
    </row>
    <row r="36" spans="2:25" x14ac:dyDescent="0.25">
      <c r="X36" s="21">
        <f t="shared" si="1"/>
        <v>660</v>
      </c>
      <c r="Y36" s="23">
        <f t="shared" si="0"/>
        <v>1.6351</v>
      </c>
    </row>
    <row r="37" spans="2:25" x14ac:dyDescent="0.25">
      <c r="X37" s="21">
        <f t="shared" si="1"/>
        <v>682</v>
      </c>
      <c r="Y37" s="23">
        <f t="shared" si="0"/>
        <v>1.6842699999999999</v>
      </c>
    </row>
    <row r="38" spans="2:25" x14ac:dyDescent="0.25">
      <c r="X38" s="21">
        <f t="shared" si="1"/>
        <v>704</v>
      </c>
      <c r="Y38" s="23">
        <f t="shared" si="0"/>
        <v>1.7334399999999999</v>
      </c>
    </row>
    <row r="39" spans="2:25" x14ac:dyDescent="0.25">
      <c r="X39" s="21">
        <f t="shared" si="1"/>
        <v>726</v>
      </c>
      <c r="Y39" s="23">
        <f t="shared" si="0"/>
        <v>1.78261</v>
      </c>
    </row>
    <row r="40" spans="2:25" x14ac:dyDescent="0.25">
      <c r="X40" s="21">
        <f t="shared" si="1"/>
        <v>748</v>
      </c>
      <c r="Y40" s="23">
        <f t="shared" si="0"/>
        <v>1.83178</v>
      </c>
    </row>
    <row r="41" spans="2:25" x14ac:dyDescent="0.25">
      <c r="X41" s="21">
        <f t="shared" si="1"/>
        <v>770</v>
      </c>
      <c r="Y41" s="23">
        <f t="shared" si="0"/>
        <v>1.8809499999999999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792</v>
      </c>
      <c r="Y42" s="23">
        <f t="shared" si="0"/>
        <v>1.9301199999999998</v>
      </c>
    </row>
    <row r="43" spans="2:25" x14ac:dyDescent="0.25">
      <c r="X43" s="21">
        <f t="shared" si="1"/>
        <v>814</v>
      </c>
      <c r="Y43" s="23">
        <f t="shared" si="0"/>
        <v>1.97929</v>
      </c>
    </row>
    <row r="44" spans="2:25" x14ac:dyDescent="0.25">
      <c r="X44" s="21">
        <f t="shared" si="1"/>
        <v>836</v>
      </c>
      <c r="Y44" s="23">
        <f t="shared" si="0"/>
        <v>2.0284599999999999</v>
      </c>
    </row>
    <row r="45" spans="2:25" x14ac:dyDescent="0.25">
      <c r="X45" s="21">
        <f t="shared" si="1"/>
        <v>858</v>
      </c>
      <c r="Y45" s="23">
        <f t="shared" si="0"/>
        <v>2.0776300000000001</v>
      </c>
    </row>
    <row r="46" spans="2:25" x14ac:dyDescent="0.25">
      <c r="X46" s="21">
        <f t="shared" si="1"/>
        <v>880</v>
      </c>
      <c r="Y46" s="23">
        <f t="shared" si="0"/>
        <v>2.1268000000000002</v>
      </c>
    </row>
    <row r="47" spans="2:25" x14ac:dyDescent="0.25">
      <c r="X47" s="21">
        <f t="shared" si="1"/>
        <v>902</v>
      </c>
      <c r="Y47" s="23">
        <f t="shared" si="0"/>
        <v>2.17597</v>
      </c>
    </row>
    <row r="48" spans="2:25" x14ac:dyDescent="0.25">
      <c r="X48" s="21">
        <f t="shared" si="1"/>
        <v>924</v>
      </c>
      <c r="Y48" s="23">
        <f t="shared" si="0"/>
        <v>2.2251400000000001</v>
      </c>
    </row>
    <row r="49" spans="24:25" x14ac:dyDescent="0.25">
      <c r="X49" s="21">
        <f t="shared" si="1"/>
        <v>946</v>
      </c>
      <c r="Y49" s="23">
        <f t="shared" si="0"/>
        <v>2.2743100000000003</v>
      </c>
    </row>
    <row r="50" spans="24:25" x14ac:dyDescent="0.25">
      <c r="X50" s="21">
        <f t="shared" si="1"/>
        <v>968</v>
      </c>
      <c r="Y50" s="23">
        <f t="shared" si="0"/>
        <v>2.32348</v>
      </c>
    </row>
    <row r="51" spans="24:25" x14ac:dyDescent="0.25">
      <c r="X51" s="21">
        <f t="shared" si="1"/>
        <v>990</v>
      </c>
      <c r="Y51" s="23">
        <f t="shared" si="0"/>
        <v>2.3726500000000001</v>
      </c>
    </row>
    <row r="52" spans="24:25" x14ac:dyDescent="0.25">
      <c r="X52" s="21">
        <f t="shared" si="1"/>
        <v>1012</v>
      </c>
      <c r="Y52" s="23">
        <f t="shared" si="0"/>
        <v>2.4218200000000003</v>
      </c>
    </row>
    <row r="53" spans="24:25" x14ac:dyDescent="0.25">
      <c r="X53" s="21">
        <f t="shared" si="1"/>
        <v>1034</v>
      </c>
      <c r="Y53" s="23">
        <f t="shared" si="0"/>
        <v>2.47099</v>
      </c>
    </row>
    <row r="54" spans="24:25" x14ac:dyDescent="0.25">
      <c r="X54" s="21">
        <f t="shared" si="1"/>
        <v>1056</v>
      </c>
      <c r="Y54" s="23">
        <f t="shared" si="0"/>
        <v>2.5122399999999998</v>
      </c>
    </row>
    <row r="55" spans="24:25" x14ac:dyDescent="0.25">
      <c r="X55" s="21">
        <f t="shared" si="1"/>
        <v>1078</v>
      </c>
      <c r="Y55" s="23">
        <f t="shared" si="0"/>
        <v>2.5406199999999997</v>
      </c>
    </row>
    <row r="56" spans="24:25" x14ac:dyDescent="0.25">
      <c r="X56" s="21">
        <f t="shared" si="1"/>
        <v>1100</v>
      </c>
      <c r="Y56" s="23">
        <f t="shared" si="0"/>
        <v>2.569</v>
      </c>
    </row>
    <row r="57" spans="24:25" x14ac:dyDescent="0.25">
      <c r="X57" s="21">
        <f t="shared" si="1"/>
        <v>1122</v>
      </c>
      <c r="Y57" s="23">
        <f t="shared" si="0"/>
        <v>2.5973799999999998</v>
      </c>
    </row>
    <row r="58" spans="24:25" x14ac:dyDescent="0.25">
      <c r="X58" s="21">
        <f t="shared" si="1"/>
        <v>1144</v>
      </c>
      <c r="Y58" s="23">
        <f t="shared" si="0"/>
        <v>2.6257599999999996</v>
      </c>
    </row>
    <row r="59" spans="24:25" x14ac:dyDescent="0.25">
      <c r="X59" s="21">
        <f t="shared" si="1"/>
        <v>1166</v>
      </c>
      <c r="Y59" s="23">
        <f t="shared" si="0"/>
        <v>2.6541399999999999</v>
      </c>
    </row>
    <row r="60" spans="24:25" x14ac:dyDescent="0.25">
      <c r="X60" s="21">
        <f t="shared" si="1"/>
        <v>1188</v>
      </c>
      <c r="Y60" s="23">
        <f t="shared" si="0"/>
        <v>2.6825199999999998</v>
      </c>
    </row>
    <row r="61" spans="24:25" x14ac:dyDescent="0.25">
      <c r="X61" s="21">
        <f t="shared" si="1"/>
        <v>1210</v>
      </c>
      <c r="Y61" s="23">
        <f t="shared" si="0"/>
        <v>2.7108999999999996</v>
      </c>
    </row>
    <row r="62" spans="24:25" x14ac:dyDescent="0.25">
      <c r="X62" s="21">
        <f t="shared" si="1"/>
        <v>1232</v>
      </c>
      <c r="Y62" s="23">
        <f t="shared" si="0"/>
        <v>2.7392799999999999</v>
      </c>
    </row>
    <row r="63" spans="24:25" x14ac:dyDescent="0.25">
      <c r="X63" s="21">
        <f t="shared" si="1"/>
        <v>1254</v>
      </c>
      <c r="Y63" s="23">
        <f t="shared" si="0"/>
        <v>2.7676599999999998</v>
      </c>
    </row>
    <row r="64" spans="24:25" x14ac:dyDescent="0.25">
      <c r="X64" s="21">
        <f t="shared" si="1"/>
        <v>1276</v>
      </c>
      <c r="Y64" s="23">
        <f t="shared" si="0"/>
        <v>2.7960399999999996</v>
      </c>
    </row>
    <row r="65" spans="24:25" x14ac:dyDescent="0.25">
      <c r="X65" s="21">
        <f t="shared" si="1"/>
        <v>1298</v>
      </c>
      <c r="Y65" s="23">
        <f t="shared" si="0"/>
        <v>2.8244199999999999</v>
      </c>
    </row>
    <row r="66" spans="24:25" x14ac:dyDescent="0.25">
      <c r="X66" s="21">
        <f t="shared" si="1"/>
        <v>1320</v>
      </c>
      <c r="Y66" s="23">
        <f t="shared" si="0"/>
        <v>2.8527999999999998</v>
      </c>
    </row>
    <row r="67" spans="24:25" x14ac:dyDescent="0.25">
      <c r="X67" s="21">
        <f t="shared" si="1"/>
        <v>1342</v>
      </c>
      <c r="Y67" s="23">
        <f t="shared" si="0"/>
        <v>2.8811799999999996</v>
      </c>
    </row>
    <row r="68" spans="24:25" x14ac:dyDescent="0.25">
      <c r="X68" s="21">
        <f t="shared" si="1"/>
        <v>1364</v>
      </c>
      <c r="Y68" s="23">
        <f t="shared" si="0"/>
        <v>2.9095599999999999</v>
      </c>
    </row>
    <row r="69" spans="24:25" x14ac:dyDescent="0.25">
      <c r="X69" s="21">
        <f t="shared" si="1"/>
        <v>1386</v>
      </c>
      <c r="Y69" s="23">
        <f t="shared" si="0"/>
        <v>2.9379399999999998</v>
      </c>
    </row>
    <row r="70" spans="24:25" x14ac:dyDescent="0.25">
      <c r="X70" s="21">
        <f t="shared" si="1"/>
        <v>1408</v>
      </c>
      <c r="Y70" s="23">
        <f t="shared" ref="Y70:Y133" si="4">IF($K$24&gt;0,IF(X70&lt;$K$21,$K$20*X70,IF(X70&lt;$K$24,($K$22*X70)+$K$23,($K$25*X70)+$K$26)),IF(X70&lt;$K$21,$K$20*X70,($K$22*X70)+$K$23))</f>
        <v>2.9663199999999996</v>
      </c>
    </row>
    <row r="71" spans="24:25" x14ac:dyDescent="0.25">
      <c r="X71" s="21">
        <f t="shared" ref="X71:X134" si="5">X70+$AC$5</f>
        <v>1430</v>
      </c>
      <c r="Y71" s="23">
        <f t="shared" si="4"/>
        <v>2.9946999999999999</v>
      </c>
    </row>
    <row r="72" spans="24:25" x14ac:dyDescent="0.25">
      <c r="X72" s="21">
        <f t="shared" si="5"/>
        <v>1452</v>
      </c>
      <c r="Y72" s="23">
        <f t="shared" si="4"/>
        <v>3.0230799999999998</v>
      </c>
    </row>
    <row r="73" spans="24:25" x14ac:dyDescent="0.25">
      <c r="X73" s="21">
        <f t="shared" si="5"/>
        <v>1474</v>
      </c>
      <c r="Y73" s="23">
        <f t="shared" si="4"/>
        <v>3.0514599999999996</v>
      </c>
    </row>
    <row r="74" spans="24:25" x14ac:dyDescent="0.25">
      <c r="X74" s="21">
        <f t="shared" si="5"/>
        <v>1496</v>
      </c>
      <c r="Y74" s="23">
        <f t="shared" si="4"/>
        <v>3.0798399999999999</v>
      </c>
    </row>
    <row r="75" spans="24:25" x14ac:dyDescent="0.25">
      <c r="X75" s="21">
        <f t="shared" si="5"/>
        <v>1518</v>
      </c>
      <c r="Y75" s="23">
        <f t="shared" si="4"/>
        <v>3.1082199999999998</v>
      </c>
    </row>
    <row r="76" spans="24:25" x14ac:dyDescent="0.25">
      <c r="X76" s="21">
        <f t="shared" si="5"/>
        <v>1540</v>
      </c>
      <c r="Y76" s="23">
        <f t="shared" si="4"/>
        <v>3.1365999999999996</v>
      </c>
    </row>
    <row r="77" spans="24:25" x14ac:dyDescent="0.25">
      <c r="X77" s="21">
        <f t="shared" si="5"/>
        <v>1562</v>
      </c>
      <c r="Y77" s="23">
        <f t="shared" si="4"/>
        <v>3.1649799999999999</v>
      </c>
    </row>
    <row r="78" spans="24:25" x14ac:dyDescent="0.25">
      <c r="X78" s="21">
        <f t="shared" si="5"/>
        <v>1584</v>
      </c>
      <c r="Y78" s="23">
        <f t="shared" si="4"/>
        <v>3.1933599999999998</v>
      </c>
    </row>
    <row r="79" spans="24:25" x14ac:dyDescent="0.25">
      <c r="X79" s="21">
        <f t="shared" si="5"/>
        <v>1606</v>
      </c>
      <c r="Y79" s="23">
        <f t="shared" si="4"/>
        <v>3.2217399999999996</v>
      </c>
    </row>
    <row r="80" spans="24:25" x14ac:dyDescent="0.25">
      <c r="X80" s="21">
        <f t="shared" si="5"/>
        <v>1628</v>
      </c>
      <c r="Y80" s="23">
        <f t="shared" si="4"/>
        <v>3.2501199999999999</v>
      </c>
    </row>
    <row r="81" spans="24:25" x14ac:dyDescent="0.25">
      <c r="X81" s="21">
        <f t="shared" si="5"/>
        <v>1650</v>
      </c>
      <c r="Y81" s="23">
        <f t="shared" si="4"/>
        <v>3.2784999999999997</v>
      </c>
    </row>
    <row r="82" spans="24:25" x14ac:dyDescent="0.25">
      <c r="X82" s="21">
        <f t="shared" si="5"/>
        <v>1672</v>
      </c>
      <c r="Y82" s="23">
        <f t="shared" si="4"/>
        <v>3.3068799999999996</v>
      </c>
    </row>
    <row r="83" spans="24:25" x14ac:dyDescent="0.25">
      <c r="X83" s="21">
        <f t="shared" si="5"/>
        <v>1694</v>
      </c>
      <c r="Y83" s="23">
        <f t="shared" si="4"/>
        <v>3.3352599999999999</v>
      </c>
    </row>
    <row r="84" spans="24:25" x14ac:dyDescent="0.25">
      <c r="X84" s="21">
        <f t="shared" si="5"/>
        <v>1716</v>
      </c>
      <c r="Y84" s="23">
        <f t="shared" si="4"/>
        <v>3.3636399999999997</v>
      </c>
    </row>
    <row r="85" spans="24:25" x14ac:dyDescent="0.25">
      <c r="X85" s="21">
        <f t="shared" si="5"/>
        <v>1738</v>
      </c>
      <c r="Y85" s="23">
        <f t="shared" si="4"/>
        <v>3.3920199999999996</v>
      </c>
    </row>
    <row r="86" spans="24:25" x14ac:dyDescent="0.25">
      <c r="X86" s="21">
        <f t="shared" si="5"/>
        <v>1760</v>
      </c>
      <c r="Y86" s="23">
        <f t="shared" si="4"/>
        <v>3.4203999999999999</v>
      </c>
    </row>
    <row r="87" spans="24:25" x14ac:dyDescent="0.25">
      <c r="X87" s="21">
        <f t="shared" si="5"/>
        <v>1782</v>
      </c>
      <c r="Y87" s="23">
        <f t="shared" si="4"/>
        <v>3.4487799999999997</v>
      </c>
    </row>
    <row r="88" spans="24:25" x14ac:dyDescent="0.25">
      <c r="X88" s="21">
        <f t="shared" si="5"/>
        <v>1804</v>
      </c>
      <c r="Y88" s="23">
        <f t="shared" si="4"/>
        <v>3.4771599999999996</v>
      </c>
    </row>
    <row r="89" spans="24:25" x14ac:dyDescent="0.25">
      <c r="X89" s="21">
        <f t="shared" si="5"/>
        <v>1826</v>
      </c>
      <c r="Y89" s="23">
        <f t="shared" si="4"/>
        <v>3.5055399999999999</v>
      </c>
    </row>
    <row r="90" spans="24:25" x14ac:dyDescent="0.25">
      <c r="X90" s="21">
        <f t="shared" si="5"/>
        <v>1848</v>
      </c>
      <c r="Y90" s="23">
        <f t="shared" si="4"/>
        <v>3.5339199999999997</v>
      </c>
    </row>
    <row r="91" spans="24:25" x14ac:dyDescent="0.25">
      <c r="X91" s="21">
        <f t="shared" si="5"/>
        <v>1870</v>
      </c>
      <c r="Y91" s="23">
        <f t="shared" si="4"/>
        <v>3.5622999999999996</v>
      </c>
    </row>
    <row r="92" spans="24:25" x14ac:dyDescent="0.25">
      <c r="X92" s="21">
        <f t="shared" si="5"/>
        <v>1892</v>
      </c>
      <c r="Y92" s="23">
        <f t="shared" si="4"/>
        <v>3.5906799999999999</v>
      </c>
    </row>
    <row r="93" spans="24:25" x14ac:dyDescent="0.25">
      <c r="X93" s="21">
        <f t="shared" si="5"/>
        <v>1914</v>
      </c>
      <c r="Y93" s="23">
        <f t="shared" si="4"/>
        <v>3.6190599999999997</v>
      </c>
    </row>
    <row r="94" spans="24:25" x14ac:dyDescent="0.25">
      <c r="X94" s="21">
        <f t="shared" si="5"/>
        <v>1936</v>
      </c>
      <c r="Y94" s="23">
        <f t="shared" si="4"/>
        <v>3.6474399999999996</v>
      </c>
    </row>
    <row r="95" spans="24:25" x14ac:dyDescent="0.25">
      <c r="X95" s="21">
        <f t="shared" si="5"/>
        <v>1958</v>
      </c>
      <c r="Y95" s="23">
        <f t="shared" si="4"/>
        <v>3.6758199999999999</v>
      </c>
    </row>
    <row r="96" spans="24:25" x14ac:dyDescent="0.25">
      <c r="X96" s="21">
        <f t="shared" si="5"/>
        <v>1980</v>
      </c>
      <c r="Y96" s="23">
        <f t="shared" si="4"/>
        <v>3.7041999999999997</v>
      </c>
    </row>
    <row r="97" spans="24:25" x14ac:dyDescent="0.25">
      <c r="X97" s="21">
        <f t="shared" si="5"/>
        <v>2002</v>
      </c>
      <c r="Y97" s="23">
        <f t="shared" si="4"/>
        <v>3.7325799999999996</v>
      </c>
    </row>
    <row r="98" spans="24:25" x14ac:dyDescent="0.25">
      <c r="X98" s="21">
        <f t="shared" si="5"/>
        <v>2024</v>
      </c>
      <c r="Y98" s="23">
        <f t="shared" si="4"/>
        <v>3.7609599999999999</v>
      </c>
    </row>
    <row r="99" spans="24:25" x14ac:dyDescent="0.25">
      <c r="X99" s="21">
        <f t="shared" si="5"/>
        <v>2046</v>
      </c>
      <c r="Y99" s="23">
        <f t="shared" si="4"/>
        <v>3.7893399999999997</v>
      </c>
    </row>
    <row r="100" spans="24:25" x14ac:dyDescent="0.25">
      <c r="X100" s="21">
        <f t="shared" si="5"/>
        <v>2068</v>
      </c>
      <c r="Y100" s="23">
        <f t="shared" si="4"/>
        <v>3.8177199999999996</v>
      </c>
    </row>
    <row r="101" spans="24:25" x14ac:dyDescent="0.25">
      <c r="X101" s="21">
        <f t="shared" si="5"/>
        <v>2090</v>
      </c>
      <c r="Y101" s="23">
        <f t="shared" si="4"/>
        <v>3.8460999999999999</v>
      </c>
    </row>
    <row r="102" spans="24:25" x14ac:dyDescent="0.25">
      <c r="X102" s="21">
        <f t="shared" si="5"/>
        <v>2112</v>
      </c>
      <c r="Y102" s="23">
        <f t="shared" si="4"/>
        <v>3.8744799999999997</v>
      </c>
    </row>
    <row r="103" spans="24:25" x14ac:dyDescent="0.25">
      <c r="X103" s="21">
        <f t="shared" si="5"/>
        <v>2134</v>
      </c>
      <c r="Y103" s="23">
        <f t="shared" si="4"/>
        <v>3.9028599999999996</v>
      </c>
    </row>
    <row r="104" spans="24:25" x14ac:dyDescent="0.25">
      <c r="X104" s="21">
        <f t="shared" si="5"/>
        <v>2156</v>
      </c>
      <c r="Y104" s="23">
        <f t="shared" si="4"/>
        <v>3.9312399999999998</v>
      </c>
    </row>
    <row r="105" spans="24:25" x14ac:dyDescent="0.25">
      <c r="X105" s="21">
        <f t="shared" si="5"/>
        <v>2178</v>
      </c>
      <c r="Y105" s="23">
        <f t="shared" si="4"/>
        <v>3.9596199999999997</v>
      </c>
    </row>
    <row r="106" spans="24:25" x14ac:dyDescent="0.25">
      <c r="X106" s="21">
        <f t="shared" si="5"/>
        <v>2200</v>
      </c>
      <c r="Y106" s="23">
        <f t="shared" si="4"/>
        <v>3.9879999999999995</v>
      </c>
    </row>
    <row r="107" spans="24:25" x14ac:dyDescent="0.25">
      <c r="X107" s="21">
        <f t="shared" si="5"/>
        <v>2222</v>
      </c>
      <c r="Y107" s="23">
        <f t="shared" si="4"/>
        <v>4.0163799999999998</v>
      </c>
    </row>
    <row r="108" spans="24:25" x14ac:dyDescent="0.25">
      <c r="X108" s="21">
        <f t="shared" si="5"/>
        <v>2244</v>
      </c>
      <c r="Y108" s="23">
        <f t="shared" si="4"/>
        <v>4.0447600000000001</v>
      </c>
    </row>
    <row r="109" spans="24:25" x14ac:dyDescent="0.25">
      <c r="X109" s="21">
        <f t="shared" si="5"/>
        <v>2266</v>
      </c>
      <c r="Y109" s="23">
        <f t="shared" si="4"/>
        <v>4.0731399999999995</v>
      </c>
    </row>
    <row r="110" spans="24:25" x14ac:dyDescent="0.25">
      <c r="X110" s="21">
        <f t="shared" si="5"/>
        <v>2288</v>
      </c>
      <c r="Y110" s="23">
        <f t="shared" si="4"/>
        <v>4.1015199999999998</v>
      </c>
    </row>
    <row r="111" spans="24:25" x14ac:dyDescent="0.25">
      <c r="X111" s="21">
        <f t="shared" si="5"/>
        <v>2310</v>
      </c>
      <c r="Y111" s="23">
        <f t="shared" si="4"/>
        <v>4.1298999999999992</v>
      </c>
    </row>
    <row r="112" spans="24:25" x14ac:dyDescent="0.25">
      <c r="X112" s="21">
        <f t="shared" si="5"/>
        <v>2332</v>
      </c>
      <c r="Y112" s="23">
        <f t="shared" si="4"/>
        <v>4.1582799999999995</v>
      </c>
    </row>
    <row r="113" spans="24:25" x14ac:dyDescent="0.25">
      <c r="X113" s="21">
        <f t="shared" si="5"/>
        <v>2354</v>
      </c>
      <c r="Y113" s="23">
        <f t="shared" si="4"/>
        <v>4.1866599999999998</v>
      </c>
    </row>
    <row r="114" spans="24:25" x14ac:dyDescent="0.25">
      <c r="X114" s="21">
        <f t="shared" si="5"/>
        <v>2376</v>
      </c>
      <c r="Y114" s="23">
        <f t="shared" si="4"/>
        <v>4.2150400000000001</v>
      </c>
    </row>
    <row r="115" spans="24:25" x14ac:dyDescent="0.25">
      <c r="X115" s="21">
        <f t="shared" si="5"/>
        <v>2398</v>
      </c>
      <c r="Y115" s="23">
        <f t="shared" si="4"/>
        <v>4.2434199999999995</v>
      </c>
    </row>
    <row r="116" spans="24:25" x14ac:dyDescent="0.25">
      <c r="X116" s="21">
        <f t="shared" si="5"/>
        <v>2420</v>
      </c>
      <c r="Y116" s="23">
        <f t="shared" si="4"/>
        <v>4.2717999999999998</v>
      </c>
    </row>
    <row r="117" spans="24:25" x14ac:dyDescent="0.25">
      <c r="X117" s="21">
        <f t="shared" si="5"/>
        <v>2442</v>
      </c>
      <c r="Y117" s="23">
        <f t="shared" si="4"/>
        <v>4.3001799999999992</v>
      </c>
    </row>
    <row r="118" spans="24:25" x14ac:dyDescent="0.25">
      <c r="X118" s="21">
        <f t="shared" si="5"/>
        <v>2464</v>
      </c>
      <c r="Y118" s="23">
        <f t="shared" si="4"/>
        <v>4.3285599999999995</v>
      </c>
    </row>
    <row r="119" spans="24:25" x14ac:dyDescent="0.25">
      <c r="X119" s="21">
        <f t="shared" si="5"/>
        <v>2486</v>
      </c>
      <c r="Y119" s="23">
        <f t="shared" si="4"/>
        <v>4.3569399999999998</v>
      </c>
    </row>
    <row r="120" spans="24:25" x14ac:dyDescent="0.25">
      <c r="X120" s="21">
        <f t="shared" si="5"/>
        <v>2508</v>
      </c>
      <c r="Y120" s="23">
        <f t="shared" si="4"/>
        <v>4.3853200000000001</v>
      </c>
    </row>
    <row r="121" spans="24:25" x14ac:dyDescent="0.25">
      <c r="X121" s="21">
        <f t="shared" si="5"/>
        <v>2530</v>
      </c>
      <c r="Y121" s="23">
        <f t="shared" si="4"/>
        <v>4.4136999999999995</v>
      </c>
    </row>
    <row r="122" spans="24:25" x14ac:dyDescent="0.25">
      <c r="X122" s="21">
        <f t="shared" si="5"/>
        <v>2552</v>
      </c>
      <c r="Y122" s="23">
        <f t="shared" si="4"/>
        <v>4.4420799999999998</v>
      </c>
    </row>
    <row r="123" spans="24:25" x14ac:dyDescent="0.25">
      <c r="X123" s="21">
        <f t="shared" si="5"/>
        <v>2574</v>
      </c>
      <c r="Y123" s="23">
        <f t="shared" si="4"/>
        <v>4.4704599999999992</v>
      </c>
    </row>
    <row r="124" spans="24:25" x14ac:dyDescent="0.25">
      <c r="X124" s="21">
        <f t="shared" si="5"/>
        <v>2596</v>
      </c>
      <c r="Y124" s="23">
        <f t="shared" si="4"/>
        <v>4.4988399999999995</v>
      </c>
    </row>
    <row r="125" spans="24:25" x14ac:dyDescent="0.25">
      <c r="X125" s="21">
        <f t="shared" si="5"/>
        <v>2618</v>
      </c>
      <c r="Y125" s="23">
        <f t="shared" si="4"/>
        <v>4.5272199999999998</v>
      </c>
    </row>
    <row r="126" spans="24:25" x14ac:dyDescent="0.25">
      <c r="X126" s="21">
        <f t="shared" si="5"/>
        <v>2640</v>
      </c>
      <c r="Y126" s="23">
        <f t="shared" si="4"/>
        <v>4.5556000000000001</v>
      </c>
    </row>
    <row r="127" spans="24:25" x14ac:dyDescent="0.25">
      <c r="X127" s="21">
        <f t="shared" si="5"/>
        <v>2662</v>
      </c>
      <c r="Y127" s="23">
        <f t="shared" si="4"/>
        <v>4.5839799999999995</v>
      </c>
    </row>
    <row r="128" spans="24:25" x14ac:dyDescent="0.25">
      <c r="X128" s="21">
        <f t="shared" si="5"/>
        <v>2684</v>
      </c>
      <c r="Y128" s="23">
        <f t="shared" si="4"/>
        <v>4.6123599999999998</v>
      </c>
    </row>
    <row r="129" spans="24:25" x14ac:dyDescent="0.25">
      <c r="X129" s="21">
        <f t="shared" si="5"/>
        <v>2706</v>
      </c>
      <c r="Y129" s="23">
        <f t="shared" si="4"/>
        <v>4.6407399999999992</v>
      </c>
    </row>
    <row r="130" spans="24:25" x14ac:dyDescent="0.25">
      <c r="X130" s="21">
        <f t="shared" si="5"/>
        <v>2728</v>
      </c>
      <c r="Y130" s="23">
        <f t="shared" si="4"/>
        <v>4.6691199999999995</v>
      </c>
    </row>
    <row r="131" spans="24:25" x14ac:dyDescent="0.25">
      <c r="X131" s="21">
        <f t="shared" si="5"/>
        <v>2750</v>
      </c>
      <c r="Y131" s="23">
        <f t="shared" si="4"/>
        <v>4.6974999999999998</v>
      </c>
    </row>
    <row r="132" spans="24:25" x14ac:dyDescent="0.25">
      <c r="X132" s="21">
        <f t="shared" si="5"/>
        <v>2772</v>
      </c>
      <c r="Y132" s="23">
        <f t="shared" si="4"/>
        <v>4.7258800000000001</v>
      </c>
    </row>
    <row r="133" spans="24:25" x14ac:dyDescent="0.25">
      <c r="X133" s="21">
        <f t="shared" si="5"/>
        <v>2794</v>
      </c>
      <c r="Y133" s="23">
        <f t="shared" si="4"/>
        <v>4.7542599999999995</v>
      </c>
    </row>
    <row r="134" spans="24:25" x14ac:dyDescent="0.25">
      <c r="X134" s="21">
        <f t="shared" si="5"/>
        <v>2816</v>
      </c>
      <c r="Y134" s="23">
        <f t="shared" ref="Y134:Y197" si="6">IF($K$24&gt;0,IF(X134&lt;$K$21,$K$20*X134,IF(X134&lt;$K$24,($K$22*X134)+$K$23,($K$25*X134)+$K$26)),IF(X134&lt;$K$21,$K$20*X134,($K$22*X134)+$K$23))</f>
        <v>4.7826399999999998</v>
      </c>
    </row>
    <row r="135" spans="24:25" x14ac:dyDescent="0.25">
      <c r="X135" s="21">
        <f t="shared" ref="X135:X198" si="7">X134+$AC$5</f>
        <v>2838</v>
      </c>
      <c r="Y135" s="23">
        <f t="shared" si="6"/>
        <v>4.8110199999999992</v>
      </c>
    </row>
    <row r="136" spans="24:25" x14ac:dyDescent="0.25">
      <c r="X136" s="21">
        <f t="shared" si="7"/>
        <v>2860</v>
      </c>
      <c r="Y136" s="23">
        <f t="shared" si="6"/>
        <v>4.8393999999999995</v>
      </c>
    </row>
    <row r="137" spans="24:25" x14ac:dyDescent="0.25">
      <c r="X137" s="21">
        <f t="shared" si="7"/>
        <v>2882</v>
      </c>
      <c r="Y137" s="23">
        <f t="shared" si="6"/>
        <v>4.8677799999999998</v>
      </c>
    </row>
    <row r="138" spans="24:25" x14ac:dyDescent="0.25">
      <c r="X138" s="21">
        <f t="shared" si="7"/>
        <v>2904</v>
      </c>
      <c r="Y138" s="23">
        <f t="shared" si="6"/>
        <v>4.8961600000000001</v>
      </c>
    </row>
    <row r="139" spans="24:25" x14ac:dyDescent="0.25">
      <c r="X139" s="21">
        <f t="shared" si="7"/>
        <v>2926</v>
      </c>
      <c r="Y139" s="23">
        <f t="shared" si="6"/>
        <v>4.9245399999999995</v>
      </c>
    </row>
    <row r="140" spans="24:25" x14ac:dyDescent="0.25">
      <c r="X140" s="21">
        <f t="shared" si="7"/>
        <v>2948</v>
      </c>
      <c r="Y140" s="23">
        <f t="shared" si="6"/>
        <v>4.9529199999999998</v>
      </c>
    </row>
    <row r="141" spans="24:25" x14ac:dyDescent="0.25">
      <c r="X141" s="21">
        <f t="shared" si="7"/>
        <v>2970</v>
      </c>
      <c r="Y141" s="23">
        <f t="shared" si="6"/>
        <v>4.9812999999999992</v>
      </c>
    </row>
    <row r="142" spans="24:25" x14ac:dyDescent="0.25">
      <c r="X142" s="21">
        <f t="shared" si="7"/>
        <v>2992</v>
      </c>
      <c r="Y142" s="23">
        <f t="shared" si="6"/>
        <v>5.0096799999999995</v>
      </c>
    </row>
    <row r="143" spans="24:25" x14ac:dyDescent="0.25">
      <c r="X143" s="21">
        <f t="shared" si="7"/>
        <v>3014</v>
      </c>
      <c r="Y143" s="23">
        <f t="shared" si="6"/>
        <v>5.0380599999999998</v>
      </c>
    </row>
    <row r="144" spans="24:25" x14ac:dyDescent="0.25">
      <c r="X144" s="21">
        <f t="shared" si="7"/>
        <v>3036</v>
      </c>
      <c r="Y144" s="23">
        <f t="shared" si="6"/>
        <v>5.0664400000000001</v>
      </c>
    </row>
    <row r="145" spans="24:25" x14ac:dyDescent="0.25">
      <c r="X145" s="21">
        <f t="shared" si="7"/>
        <v>3058</v>
      </c>
      <c r="Y145" s="23">
        <f t="shared" si="6"/>
        <v>5.0948199999999995</v>
      </c>
    </row>
    <row r="146" spans="24:25" x14ac:dyDescent="0.25">
      <c r="X146" s="21">
        <f t="shared" si="7"/>
        <v>3080</v>
      </c>
      <c r="Y146" s="23">
        <f t="shared" si="6"/>
        <v>5.1231999999999998</v>
      </c>
    </row>
    <row r="147" spans="24:25" x14ac:dyDescent="0.25">
      <c r="X147" s="21">
        <f t="shared" si="7"/>
        <v>3102</v>
      </c>
      <c r="Y147" s="23">
        <f t="shared" si="6"/>
        <v>5.1515799999999992</v>
      </c>
    </row>
    <row r="148" spans="24:25" x14ac:dyDescent="0.25">
      <c r="X148" s="21">
        <f t="shared" si="7"/>
        <v>3124</v>
      </c>
      <c r="Y148" s="23">
        <f t="shared" si="6"/>
        <v>5.1799599999999995</v>
      </c>
    </row>
    <row r="149" spans="24:25" x14ac:dyDescent="0.25">
      <c r="X149" s="21">
        <f t="shared" si="7"/>
        <v>3146</v>
      </c>
      <c r="Y149" s="23">
        <f t="shared" si="6"/>
        <v>5.2083399999999997</v>
      </c>
    </row>
    <row r="150" spans="24:25" x14ac:dyDescent="0.25">
      <c r="X150" s="21">
        <f t="shared" si="7"/>
        <v>3168</v>
      </c>
      <c r="Y150" s="23">
        <f t="shared" si="6"/>
        <v>5.23672</v>
      </c>
    </row>
    <row r="151" spans="24:25" x14ac:dyDescent="0.25">
      <c r="X151" s="21">
        <f t="shared" si="7"/>
        <v>3190</v>
      </c>
      <c r="Y151" s="23">
        <f t="shared" si="6"/>
        <v>5.2651000000000003</v>
      </c>
    </row>
    <row r="152" spans="24:25" x14ac:dyDescent="0.25">
      <c r="X152" s="21">
        <f t="shared" si="7"/>
        <v>3212</v>
      </c>
      <c r="Y152" s="23">
        <f t="shared" si="6"/>
        <v>5.2934799999999989</v>
      </c>
    </row>
    <row r="153" spans="24:25" x14ac:dyDescent="0.25">
      <c r="X153" s="21">
        <f t="shared" si="7"/>
        <v>3234</v>
      </c>
      <c r="Y153" s="23">
        <f t="shared" si="6"/>
        <v>5.3218599999999991</v>
      </c>
    </row>
    <row r="154" spans="24:25" x14ac:dyDescent="0.25">
      <c r="X154" s="21">
        <f t="shared" si="7"/>
        <v>3256</v>
      </c>
      <c r="Y154" s="23">
        <f t="shared" si="6"/>
        <v>5.3502399999999994</v>
      </c>
    </row>
    <row r="155" spans="24:25" x14ac:dyDescent="0.25">
      <c r="X155" s="21">
        <f t="shared" si="7"/>
        <v>3278</v>
      </c>
      <c r="Y155" s="23">
        <f t="shared" si="6"/>
        <v>5.3786199999999997</v>
      </c>
    </row>
    <row r="156" spans="24:25" x14ac:dyDescent="0.25">
      <c r="X156" s="21">
        <f t="shared" si="7"/>
        <v>3300</v>
      </c>
      <c r="Y156" s="23">
        <f t="shared" si="6"/>
        <v>5.407</v>
      </c>
    </row>
    <row r="157" spans="24:25" x14ac:dyDescent="0.25">
      <c r="X157" s="21">
        <f t="shared" si="7"/>
        <v>3322</v>
      </c>
      <c r="Y157" s="23">
        <f t="shared" si="6"/>
        <v>5.4353800000000003</v>
      </c>
    </row>
    <row r="158" spans="24:25" x14ac:dyDescent="0.25">
      <c r="X158" s="21">
        <f t="shared" si="7"/>
        <v>3344</v>
      </c>
      <c r="Y158" s="23">
        <f t="shared" si="6"/>
        <v>5.4637599999999988</v>
      </c>
    </row>
    <row r="159" spans="24:25" x14ac:dyDescent="0.25">
      <c r="X159" s="21">
        <f t="shared" si="7"/>
        <v>3366</v>
      </c>
      <c r="Y159" s="23">
        <f t="shared" si="6"/>
        <v>5.4921399999999991</v>
      </c>
    </row>
    <row r="160" spans="24:25" x14ac:dyDescent="0.25">
      <c r="X160" s="21">
        <f t="shared" si="7"/>
        <v>3388</v>
      </c>
      <c r="Y160" s="23">
        <f t="shared" si="6"/>
        <v>5.5205199999999994</v>
      </c>
    </row>
    <row r="161" spans="24:25" x14ac:dyDescent="0.25">
      <c r="X161" s="21">
        <f t="shared" si="7"/>
        <v>3410</v>
      </c>
      <c r="Y161" s="23">
        <f t="shared" si="6"/>
        <v>5.5488999999999997</v>
      </c>
    </row>
    <row r="162" spans="24:25" x14ac:dyDescent="0.25">
      <c r="X162" s="21">
        <f t="shared" si="7"/>
        <v>3432</v>
      </c>
      <c r="Y162" s="23">
        <f t="shared" si="6"/>
        <v>5.57728</v>
      </c>
    </row>
    <row r="163" spans="24:25" x14ac:dyDescent="0.25">
      <c r="X163" s="21">
        <f t="shared" si="7"/>
        <v>3454</v>
      </c>
      <c r="Y163" s="23">
        <f t="shared" si="6"/>
        <v>5.6056600000000003</v>
      </c>
    </row>
    <row r="164" spans="24:25" x14ac:dyDescent="0.25">
      <c r="X164" s="21">
        <f t="shared" si="7"/>
        <v>3476</v>
      </c>
      <c r="Y164" s="23">
        <f t="shared" si="6"/>
        <v>5.6340399999999988</v>
      </c>
    </row>
    <row r="165" spans="24:25" x14ac:dyDescent="0.25">
      <c r="X165" s="21">
        <f t="shared" si="7"/>
        <v>3498</v>
      </c>
      <c r="Y165" s="23">
        <f t="shared" si="6"/>
        <v>5.6624199999999991</v>
      </c>
    </row>
    <row r="166" spans="24:25" x14ac:dyDescent="0.25">
      <c r="X166" s="21">
        <f t="shared" si="7"/>
        <v>3520</v>
      </c>
      <c r="Y166" s="23">
        <f t="shared" si="6"/>
        <v>5.6907999999999994</v>
      </c>
    </row>
    <row r="167" spans="24:25" x14ac:dyDescent="0.25">
      <c r="X167" s="21">
        <f t="shared" si="7"/>
        <v>3542</v>
      </c>
      <c r="Y167" s="23">
        <f t="shared" si="6"/>
        <v>5.7191799999999997</v>
      </c>
    </row>
    <row r="168" spans="24:25" x14ac:dyDescent="0.25">
      <c r="X168" s="21">
        <f t="shared" si="7"/>
        <v>3564</v>
      </c>
      <c r="Y168" s="23">
        <f t="shared" si="6"/>
        <v>5.74756</v>
      </c>
    </row>
    <row r="169" spans="24:25" x14ac:dyDescent="0.25">
      <c r="X169" s="21">
        <f t="shared" si="7"/>
        <v>3586</v>
      </c>
      <c r="Y169" s="23">
        <f t="shared" si="6"/>
        <v>5.7759400000000003</v>
      </c>
    </row>
    <row r="170" spans="24:25" x14ac:dyDescent="0.25">
      <c r="X170" s="21">
        <f t="shared" si="7"/>
        <v>3608</v>
      </c>
      <c r="Y170" s="23">
        <f t="shared" si="6"/>
        <v>5.8043199999999988</v>
      </c>
    </row>
    <row r="171" spans="24:25" x14ac:dyDescent="0.25">
      <c r="X171" s="21">
        <f t="shared" si="7"/>
        <v>3630</v>
      </c>
      <c r="Y171" s="23">
        <f t="shared" si="6"/>
        <v>5.8326999999999991</v>
      </c>
    </row>
    <row r="172" spans="24:25" x14ac:dyDescent="0.25">
      <c r="X172" s="21">
        <f t="shared" si="7"/>
        <v>3652</v>
      </c>
      <c r="Y172" s="23">
        <f t="shared" si="6"/>
        <v>5.8610799999999994</v>
      </c>
    </row>
    <row r="173" spans="24:25" x14ac:dyDescent="0.25">
      <c r="X173" s="21">
        <f t="shared" si="7"/>
        <v>3674</v>
      </c>
      <c r="Y173" s="23">
        <f t="shared" si="6"/>
        <v>5.8894599999999997</v>
      </c>
    </row>
    <row r="174" spans="24:25" x14ac:dyDescent="0.25">
      <c r="X174" s="21">
        <f t="shared" si="7"/>
        <v>3696</v>
      </c>
      <c r="Y174" s="23">
        <f t="shared" si="6"/>
        <v>5.91784</v>
      </c>
    </row>
    <row r="175" spans="24:25" x14ac:dyDescent="0.25">
      <c r="X175" s="21">
        <f t="shared" si="7"/>
        <v>3718</v>
      </c>
      <c r="Y175" s="23">
        <f t="shared" si="6"/>
        <v>5.9462200000000003</v>
      </c>
    </row>
    <row r="176" spans="24:25" x14ac:dyDescent="0.25">
      <c r="X176" s="21">
        <f t="shared" si="7"/>
        <v>3740</v>
      </c>
      <c r="Y176" s="23">
        <f t="shared" si="6"/>
        <v>5.9745999999999988</v>
      </c>
    </row>
    <row r="177" spans="24:25" x14ac:dyDescent="0.25">
      <c r="X177" s="21">
        <f t="shared" si="7"/>
        <v>3762</v>
      </c>
      <c r="Y177" s="23">
        <f t="shared" si="6"/>
        <v>6.0029799999999991</v>
      </c>
    </row>
    <row r="178" spans="24:25" x14ac:dyDescent="0.25">
      <c r="X178" s="21">
        <f t="shared" si="7"/>
        <v>3784</v>
      </c>
      <c r="Y178" s="23">
        <f t="shared" si="6"/>
        <v>6.0313599999999994</v>
      </c>
    </row>
    <row r="179" spans="24:25" x14ac:dyDescent="0.25">
      <c r="X179" s="21">
        <f t="shared" si="7"/>
        <v>3806</v>
      </c>
      <c r="Y179" s="23">
        <f t="shared" si="6"/>
        <v>6.0597399999999997</v>
      </c>
    </row>
    <row r="180" spans="24:25" x14ac:dyDescent="0.25">
      <c r="X180" s="21">
        <f t="shared" si="7"/>
        <v>3828</v>
      </c>
      <c r="Y180" s="23">
        <f t="shared" si="6"/>
        <v>6.08812</v>
      </c>
    </row>
    <row r="181" spans="24:25" x14ac:dyDescent="0.25">
      <c r="X181" s="21">
        <f t="shared" si="7"/>
        <v>3850</v>
      </c>
      <c r="Y181" s="23">
        <f t="shared" si="6"/>
        <v>6.1165000000000003</v>
      </c>
    </row>
    <row r="182" spans="24:25" x14ac:dyDescent="0.25">
      <c r="X182" s="21">
        <f t="shared" si="7"/>
        <v>3872</v>
      </c>
      <c r="Y182" s="23">
        <f t="shared" si="6"/>
        <v>6.1448799999999988</v>
      </c>
    </row>
    <row r="183" spans="24:25" x14ac:dyDescent="0.25">
      <c r="X183" s="21">
        <f t="shared" si="7"/>
        <v>3894</v>
      </c>
      <c r="Y183" s="23">
        <f t="shared" si="6"/>
        <v>6.1732599999999991</v>
      </c>
    </row>
    <row r="184" spans="24:25" x14ac:dyDescent="0.25">
      <c r="X184" s="21">
        <f t="shared" si="7"/>
        <v>3916</v>
      </c>
      <c r="Y184" s="23">
        <f t="shared" si="6"/>
        <v>6.2016399999999994</v>
      </c>
    </row>
    <row r="185" spans="24:25" x14ac:dyDescent="0.25">
      <c r="X185" s="21">
        <f t="shared" si="7"/>
        <v>3938</v>
      </c>
      <c r="Y185" s="23">
        <f t="shared" si="6"/>
        <v>6.2300199999999997</v>
      </c>
    </row>
    <row r="186" spans="24:25" x14ac:dyDescent="0.25">
      <c r="X186" s="21">
        <f t="shared" si="7"/>
        <v>3960</v>
      </c>
      <c r="Y186" s="23">
        <f t="shared" si="6"/>
        <v>6.2584</v>
      </c>
    </row>
    <row r="187" spans="24:25" x14ac:dyDescent="0.25">
      <c r="X187" s="21">
        <f t="shared" si="7"/>
        <v>3982</v>
      </c>
      <c r="Y187" s="23">
        <f t="shared" si="6"/>
        <v>6.2867800000000003</v>
      </c>
    </row>
    <row r="188" spans="24:25" x14ac:dyDescent="0.25">
      <c r="X188" s="21">
        <f t="shared" si="7"/>
        <v>4004</v>
      </c>
      <c r="Y188" s="23">
        <f t="shared" si="6"/>
        <v>6.3151599999999988</v>
      </c>
    </row>
    <row r="189" spans="24:25" x14ac:dyDescent="0.25">
      <c r="X189" s="21">
        <f t="shared" si="7"/>
        <v>4026</v>
      </c>
      <c r="Y189" s="23">
        <f t="shared" si="6"/>
        <v>6.3435399999999991</v>
      </c>
    </row>
    <row r="190" spans="24:25" x14ac:dyDescent="0.25">
      <c r="X190" s="21">
        <f t="shared" si="7"/>
        <v>4048</v>
      </c>
      <c r="Y190" s="23">
        <f t="shared" si="6"/>
        <v>6.3719199999999994</v>
      </c>
    </row>
    <row r="191" spans="24:25" x14ac:dyDescent="0.25">
      <c r="X191" s="21">
        <f t="shared" si="7"/>
        <v>4070</v>
      </c>
      <c r="Y191" s="23">
        <f t="shared" si="6"/>
        <v>6.4002999999999997</v>
      </c>
    </row>
    <row r="192" spans="24:25" x14ac:dyDescent="0.25">
      <c r="X192" s="21">
        <f t="shared" si="7"/>
        <v>4092</v>
      </c>
      <c r="Y192" s="23">
        <f t="shared" si="6"/>
        <v>6.4286799999999999</v>
      </c>
    </row>
    <row r="193" spans="24:25" x14ac:dyDescent="0.25">
      <c r="X193" s="21">
        <f t="shared" si="7"/>
        <v>4114</v>
      </c>
      <c r="Y193" s="23">
        <f t="shared" si="6"/>
        <v>6.4570600000000002</v>
      </c>
    </row>
    <row r="194" spans="24:25" x14ac:dyDescent="0.25">
      <c r="X194" s="21">
        <f t="shared" si="7"/>
        <v>4136</v>
      </c>
      <c r="Y194" s="23">
        <f t="shared" si="6"/>
        <v>6.4854399999999988</v>
      </c>
    </row>
    <row r="195" spans="24:25" x14ac:dyDescent="0.25">
      <c r="X195" s="21">
        <f t="shared" si="7"/>
        <v>4158</v>
      </c>
      <c r="Y195" s="23">
        <f t="shared" si="6"/>
        <v>6.5138199999999991</v>
      </c>
    </row>
    <row r="196" spans="24:25" x14ac:dyDescent="0.25">
      <c r="X196" s="21">
        <f t="shared" si="7"/>
        <v>4180</v>
      </c>
      <c r="Y196" s="23">
        <f t="shared" si="6"/>
        <v>6.5421999999999993</v>
      </c>
    </row>
    <row r="197" spans="24:25" x14ac:dyDescent="0.25">
      <c r="X197" s="21">
        <f t="shared" si="7"/>
        <v>4202</v>
      </c>
      <c r="Y197" s="23">
        <f t="shared" si="6"/>
        <v>6.5705799999999996</v>
      </c>
    </row>
    <row r="198" spans="24:25" x14ac:dyDescent="0.25">
      <c r="X198" s="21">
        <f t="shared" si="7"/>
        <v>4224</v>
      </c>
      <c r="Y198" s="23">
        <f t="shared" ref="Y198:Y261" si="8">IF($K$24&gt;0,IF(X198&lt;$K$21,$K$20*X198,IF(X198&lt;$K$24,($K$22*X198)+$K$23,($K$25*X198)+$K$26)),IF(X198&lt;$K$21,$K$20*X198,($K$22*X198)+$K$23))</f>
        <v>6.5989599999999999</v>
      </c>
    </row>
    <row r="199" spans="24:25" x14ac:dyDescent="0.25">
      <c r="X199" s="21">
        <f t="shared" ref="X199:X262" si="9">X198+$AC$5</f>
        <v>4246</v>
      </c>
      <c r="Y199" s="23">
        <f t="shared" si="8"/>
        <v>6.6273400000000002</v>
      </c>
    </row>
    <row r="200" spans="24:25" x14ac:dyDescent="0.25">
      <c r="X200" s="21">
        <f t="shared" si="9"/>
        <v>4268</v>
      </c>
      <c r="Y200" s="23">
        <f t="shared" si="8"/>
        <v>6.6557199999999987</v>
      </c>
    </row>
    <row r="201" spans="24:25" x14ac:dyDescent="0.25">
      <c r="X201" s="21">
        <f t="shared" si="9"/>
        <v>4290</v>
      </c>
      <c r="Y201" s="23">
        <f t="shared" si="8"/>
        <v>6.684099999999999</v>
      </c>
    </row>
    <row r="202" spans="24:25" x14ac:dyDescent="0.25">
      <c r="X202" s="21">
        <f t="shared" si="9"/>
        <v>4312</v>
      </c>
      <c r="Y202" s="23">
        <f t="shared" si="8"/>
        <v>6.7124799999999993</v>
      </c>
    </row>
    <row r="203" spans="24:25" x14ac:dyDescent="0.25">
      <c r="X203" s="21">
        <f t="shared" si="9"/>
        <v>4334</v>
      </c>
      <c r="Y203" s="23">
        <f t="shared" si="8"/>
        <v>6.7408599999999996</v>
      </c>
    </row>
    <row r="204" spans="24:25" x14ac:dyDescent="0.25">
      <c r="X204" s="21">
        <f t="shared" si="9"/>
        <v>4356</v>
      </c>
      <c r="Y204" s="23">
        <f t="shared" si="8"/>
        <v>6.7692399999999999</v>
      </c>
    </row>
    <row r="205" spans="24:25" x14ac:dyDescent="0.25">
      <c r="X205" s="21">
        <f t="shared" si="9"/>
        <v>4378</v>
      </c>
      <c r="Y205" s="23">
        <f t="shared" si="8"/>
        <v>6.7976200000000002</v>
      </c>
    </row>
    <row r="206" spans="24:25" x14ac:dyDescent="0.25">
      <c r="X206" s="21">
        <f t="shared" si="9"/>
        <v>4400</v>
      </c>
      <c r="Y206" s="23">
        <f t="shared" si="8"/>
        <v>6.8259999999999987</v>
      </c>
    </row>
    <row r="207" spans="24:25" x14ac:dyDescent="0.25">
      <c r="X207" s="21">
        <f t="shared" si="9"/>
        <v>4422</v>
      </c>
      <c r="Y207" s="23">
        <f t="shared" si="8"/>
        <v>6.854379999999999</v>
      </c>
    </row>
    <row r="208" spans="24:25" x14ac:dyDescent="0.25">
      <c r="X208" s="21">
        <f t="shared" si="9"/>
        <v>4444</v>
      </c>
      <c r="Y208" s="23">
        <f t="shared" si="8"/>
        <v>6.8827599999999993</v>
      </c>
    </row>
    <row r="209" spans="24:25" x14ac:dyDescent="0.25">
      <c r="X209" s="21">
        <f t="shared" si="9"/>
        <v>4466</v>
      </c>
      <c r="Y209" s="23">
        <f t="shared" si="8"/>
        <v>6.9111399999999996</v>
      </c>
    </row>
    <row r="210" spans="24:25" x14ac:dyDescent="0.25">
      <c r="X210" s="21">
        <f t="shared" si="9"/>
        <v>4488</v>
      </c>
      <c r="Y210" s="23">
        <f t="shared" si="8"/>
        <v>6.9395199999999999</v>
      </c>
    </row>
    <row r="211" spans="24:25" x14ac:dyDescent="0.25">
      <c r="X211" s="21">
        <f t="shared" si="9"/>
        <v>4510</v>
      </c>
      <c r="Y211" s="23">
        <f t="shared" si="8"/>
        <v>6.9679000000000002</v>
      </c>
    </row>
    <row r="212" spans="24:25" x14ac:dyDescent="0.25">
      <c r="X212" s="21">
        <f t="shared" si="9"/>
        <v>4532</v>
      </c>
      <c r="Y212" s="23">
        <f t="shared" si="8"/>
        <v>6.9962799999999987</v>
      </c>
    </row>
    <row r="213" spans="24:25" x14ac:dyDescent="0.25">
      <c r="X213" s="21">
        <f t="shared" si="9"/>
        <v>4554</v>
      </c>
      <c r="Y213" s="23">
        <f t="shared" si="8"/>
        <v>7.024659999999999</v>
      </c>
    </row>
    <row r="214" spans="24:25" x14ac:dyDescent="0.25">
      <c r="X214" s="21">
        <f t="shared" si="9"/>
        <v>4576</v>
      </c>
      <c r="Y214" s="23">
        <f t="shared" si="8"/>
        <v>7.0530399999999993</v>
      </c>
    </row>
    <row r="215" spans="24:25" x14ac:dyDescent="0.25">
      <c r="X215" s="21">
        <f t="shared" si="9"/>
        <v>4598</v>
      </c>
      <c r="Y215" s="23">
        <f t="shared" si="8"/>
        <v>7.0814199999999996</v>
      </c>
    </row>
    <row r="216" spans="24:25" x14ac:dyDescent="0.25">
      <c r="X216" s="21">
        <f t="shared" si="9"/>
        <v>4620</v>
      </c>
      <c r="Y216" s="23">
        <f t="shared" si="8"/>
        <v>7.1097999999999999</v>
      </c>
    </row>
    <row r="217" spans="24:25" x14ac:dyDescent="0.25">
      <c r="X217" s="21">
        <f t="shared" si="9"/>
        <v>4642</v>
      </c>
      <c r="Y217" s="23">
        <f t="shared" si="8"/>
        <v>7.1381800000000002</v>
      </c>
    </row>
    <row r="218" spans="24:25" x14ac:dyDescent="0.25">
      <c r="X218" s="21">
        <f t="shared" si="9"/>
        <v>4664</v>
      </c>
      <c r="Y218" s="23">
        <f t="shared" si="8"/>
        <v>7.1665599999999987</v>
      </c>
    </row>
    <row r="219" spans="24:25" x14ac:dyDescent="0.25">
      <c r="X219" s="21">
        <f t="shared" si="9"/>
        <v>4686</v>
      </c>
      <c r="Y219" s="23">
        <f t="shared" si="8"/>
        <v>7.194939999999999</v>
      </c>
    </row>
    <row r="220" spans="24:25" x14ac:dyDescent="0.25">
      <c r="X220" s="21">
        <f t="shared" si="9"/>
        <v>4708</v>
      </c>
      <c r="Y220" s="23">
        <f t="shared" si="8"/>
        <v>7.2233199999999993</v>
      </c>
    </row>
    <row r="221" spans="24:25" x14ac:dyDescent="0.25">
      <c r="X221" s="21">
        <f t="shared" si="9"/>
        <v>4730</v>
      </c>
      <c r="Y221" s="23">
        <f t="shared" si="8"/>
        <v>7.2516999999999996</v>
      </c>
    </row>
    <row r="222" spans="24:25" x14ac:dyDescent="0.25">
      <c r="X222" s="21">
        <f t="shared" si="9"/>
        <v>4752</v>
      </c>
      <c r="Y222" s="23">
        <f t="shared" si="8"/>
        <v>7.2800799999999999</v>
      </c>
    </row>
    <row r="223" spans="24:25" x14ac:dyDescent="0.25">
      <c r="X223" s="21">
        <f t="shared" si="9"/>
        <v>4774</v>
      </c>
      <c r="Y223" s="23">
        <f t="shared" si="8"/>
        <v>7.3084600000000002</v>
      </c>
    </row>
    <row r="224" spans="24:25" x14ac:dyDescent="0.25">
      <c r="X224" s="21">
        <f t="shared" si="9"/>
        <v>4796</v>
      </c>
      <c r="Y224" s="23">
        <f t="shared" si="8"/>
        <v>7.3368399999999987</v>
      </c>
    </row>
    <row r="225" spans="24:25" x14ac:dyDescent="0.25">
      <c r="X225" s="21">
        <f t="shared" si="9"/>
        <v>4818</v>
      </c>
      <c r="Y225" s="23">
        <f t="shared" si="8"/>
        <v>7.365219999999999</v>
      </c>
    </row>
    <row r="226" spans="24:25" x14ac:dyDescent="0.25">
      <c r="X226" s="21">
        <f t="shared" si="9"/>
        <v>4840</v>
      </c>
      <c r="Y226" s="23">
        <f t="shared" si="8"/>
        <v>7.3935999999999993</v>
      </c>
    </row>
    <row r="227" spans="24:25" x14ac:dyDescent="0.25">
      <c r="X227" s="21">
        <f t="shared" si="9"/>
        <v>4862</v>
      </c>
      <c r="Y227" s="23">
        <f t="shared" si="8"/>
        <v>7.4219799999999996</v>
      </c>
    </row>
    <row r="228" spans="24:25" x14ac:dyDescent="0.25">
      <c r="X228" s="21">
        <f t="shared" si="9"/>
        <v>4884</v>
      </c>
      <c r="Y228" s="23">
        <f t="shared" si="8"/>
        <v>7.4503599999999999</v>
      </c>
    </row>
    <row r="229" spans="24:25" x14ac:dyDescent="0.25">
      <c r="X229" s="21">
        <f t="shared" si="9"/>
        <v>4906</v>
      </c>
      <c r="Y229" s="23">
        <f t="shared" si="8"/>
        <v>7.4787400000000002</v>
      </c>
    </row>
    <row r="230" spans="24:25" x14ac:dyDescent="0.25">
      <c r="X230" s="21">
        <f t="shared" si="9"/>
        <v>4928</v>
      </c>
      <c r="Y230" s="23">
        <f t="shared" si="8"/>
        <v>7.5071199999999987</v>
      </c>
    </row>
    <row r="231" spans="24:25" x14ac:dyDescent="0.25">
      <c r="X231" s="21">
        <f t="shared" si="9"/>
        <v>4950</v>
      </c>
      <c r="Y231" s="23">
        <f t="shared" si="8"/>
        <v>7.535499999999999</v>
      </c>
    </row>
    <row r="232" spans="24:25" x14ac:dyDescent="0.25">
      <c r="X232" s="21">
        <f t="shared" si="9"/>
        <v>4972</v>
      </c>
      <c r="Y232" s="23">
        <f t="shared" si="8"/>
        <v>7.5638799999999993</v>
      </c>
    </row>
    <row r="233" spans="24:25" x14ac:dyDescent="0.25">
      <c r="X233" s="21">
        <f t="shared" si="9"/>
        <v>4994</v>
      </c>
      <c r="Y233" s="23">
        <f t="shared" si="8"/>
        <v>7.5922599999999996</v>
      </c>
    </row>
    <row r="234" spans="24:25" x14ac:dyDescent="0.25">
      <c r="X234" s="21">
        <f t="shared" si="9"/>
        <v>5016</v>
      </c>
      <c r="Y234" s="23">
        <f t="shared" si="8"/>
        <v>7.6206399999999999</v>
      </c>
    </row>
    <row r="235" spans="24:25" x14ac:dyDescent="0.25">
      <c r="X235" s="21">
        <f t="shared" si="9"/>
        <v>5038</v>
      </c>
      <c r="Y235" s="23">
        <f t="shared" si="8"/>
        <v>7.6490200000000002</v>
      </c>
    </row>
    <row r="236" spans="24:25" x14ac:dyDescent="0.25">
      <c r="X236" s="21">
        <f t="shared" si="9"/>
        <v>5060</v>
      </c>
      <c r="Y236" s="23">
        <f t="shared" si="8"/>
        <v>7.6773999999999987</v>
      </c>
    </row>
    <row r="237" spans="24:25" x14ac:dyDescent="0.25">
      <c r="X237" s="21">
        <f t="shared" si="9"/>
        <v>5082</v>
      </c>
      <c r="Y237" s="23">
        <f t="shared" si="8"/>
        <v>7.705779999999999</v>
      </c>
    </row>
    <row r="238" spans="24:25" x14ac:dyDescent="0.25">
      <c r="X238" s="21">
        <f t="shared" si="9"/>
        <v>5104</v>
      </c>
      <c r="Y238" s="23">
        <f t="shared" si="8"/>
        <v>7.7341599999999993</v>
      </c>
    </row>
    <row r="239" spans="24:25" x14ac:dyDescent="0.25">
      <c r="X239" s="21">
        <f t="shared" si="9"/>
        <v>5126</v>
      </c>
      <c r="Y239" s="23">
        <f t="shared" si="8"/>
        <v>7.7625399999999996</v>
      </c>
    </row>
    <row r="240" spans="24:25" x14ac:dyDescent="0.25">
      <c r="X240" s="21">
        <f t="shared" si="9"/>
        <v>5148</v>
      </c>
      <c r="Y240" s="23">
        <f t="shared" si="8"/>
        <v>7.7909199999999998</v>
      </c>
    </row>
    <row r="241" spans="24:25" x14ac:dyDescent="0.25">
      <c r="X241" s="21">
        <f t="shared" si="9"/>
        <v>5170</v>
      </c>
      <c r="Y241" s="23">
        <f t="shared" si="8"/>
        <v>7.8193000000000001</v>
      </c>
    </row>
    <row r="242" spans="24:25" x14ac:dyDescent="0.25">
      <c r="X242" s="21">
        <f t="shared" si="9"/>
        <v>5192</v>
      </c>
      <c r="Y242" s="23">
        <f t="shared" si="8"/>
        <v>7.8476799999999987</v>
      </c>
    </row>
    <row r="243" spans="24:25" x14ac:dyDescent="0.25">
      <c r="X243" s="21">
        <f t="shared" si="9"/>
        <v>5214</v>
      </c>
      <c r="Y243" s="23">
        <f t="shared" si="8"/>
        <v>7.876059999999999</v>
      </c>
    </row>
    <row r="244" spans="24:25" x14ac:dyDescent="0.25">
      <c r="X244" s="21">
        <f t="shared" si="9"/>
        <v>5236</v>
      </c>
      <c r="Y244" s="23">
        <f t="shared" si="8"/>
        <v>7.9044399999999992</v>
      </c>
    </row>
    <row r="245" spans="24:25" x14ac:dyDescent="0.25">
      <c r="X245" s="21">
        <f t="shared" si="9"/>
        <v>5258</v>
      </c>
      <c r="Y245" s="23">
        <f t="shared" si="8"/>
        <v>7.9328199999999995</v>
      </c>
    </row>
    <row r="246" spans="24:25" x14ac:dyDescent="0.25">
      <c r="X246" s="21">
        <f t="shared" si="9"/>
        <v>5280</v>
      </c>
      <c r="Y246" s="23">
        <f t="shared" si="8"/>
        <v>7.9611999999999998</v>
      </c>
    </row>
    <row r="247" spans="24:25" x14ac:dyDescent="0.25">
      <c r="X247" s="21">
        <f t="shared" si="9"/>
        <v>5302</v>
      </c>
      <c r="Y247" s="23">
        <f t="shared" si="8"/>
        <v>7.9895800000000001</v>
      </c>
    </row>
    <row r="248" spans="24:25" x14ac:dyDescent="0.25">
      <c r="X248" s="21">
        <f t="shared" si="9"/>
        <v>5324</v>
      </c>
      <c r="Y248" s="23">
        <f t="shared" si="8"/>
        <v>8.0179599999999986</v>
      </c>
    </row>
    <row r="249" spans="24:25" x14ac:dyDescent="0.25">
      <c r="X249" s="21">
        <f t="shared" si="9"/>
        <v>5346</v>
      </c>
      <c r="Y249" s="23">
        <f t="shared" si="8"/>
        <v>8.0463399999999989</v>
      </c>
    </row>
    <row r="250" spans="24:25" x14ac:dyDescent="0.25">
      <c r="X250" s="21">
        <f t="shared" si="9"/>
        <v>5368</v>
      </c>
      <c r="Y250" s="23">
        <f t="shared" si="8"/>
        <v>8.0747199999999992</v>
      </c>
    </row>
    <row r="251" spans="24:25" x14ac:dyDescent="0.25">
      <c r="X251" s="21">
        <f t="shared" si="9"/>
        <v>5390</v>
      </c>
      <c r="Y251" s="23">
        <f t="shared" si="8"/>
        <v>8.1030999999999995</v>
      </c>
    </row>
    <row r="252" spans="24:25" x14ac:dyDescent="0.25">
      <c r="X252" s="21">
        <f t="shared" si="9"/>
        <v>5412</v>
      </c>
      <c r="Y252" s="23">
        <f t="shared" si="8"/>
        <v>8.1314799999999998</v>
      </c>
    </row>
    <row r="253" spans="24:25" x14ac:dyDescent="0.25">
      <c r="X253" s="21">
        <f t="shared" si="9"/>
        <v>5434</v>
      </c>
      <c r="Y253" s="23">
        <f t="shared" si="8"/>
        <v>8.1598600000000001</v>
      </c>
    </row>
    <row r="254" spans="24:25" x14ac:dyDescent="0.25">
      <c r="X254" s="21">
        <f t="shared" si="9"/>
        <v>5456</v>
      </c>
      <c r="Y254" s="23">
        <f t="shared" si="8"/>
        <v>8.1882399999999986</v>
      </c>
    </row>
    <row r="255" spans="24:25" x14ac:dyDescent="0.25">
      <c r="X255" s="21">
        <f t="shared" si="9"/>
        <v>5478</v>
      </c>
      <c r="Y255" s="23">
        <f t="shared" si="8"/>
        <v>8.2166199999999989</v>
      </c>
    </row>
    <row r="256" spans="24:25" x14ac:dyDescent="0.25">
      <c r="X256" s="21">
        <f t="shared" si="9"/>
        <v>5500</v>
      </c>
      <c r="Y256" s="23">
        <f t="shared" si="8"/>
        <v>8.2449999999999992</v>
      </c>
    </row>
    <row r="257" spans="24:25" x14ac:dyDescent="0.25">
      <c r="X257" s="21">
        <f t="shared" si="9"/>
        <v>5522</v>
      </c>
      <c r="Y257" s="23">
        <f t="shared" si="8"/>
        <v>8.2733799999999995</v>
      </c>
    </row>
    <row r="258" spans="24:25" x14ac:dyDescent="0.25">
      <c r="X258" s="21">
        <f t="shared" si="9"/>
        <v>5544</v>
      </c>
      <c r="Y258" s="23">
        <f t="shared" si="8"/>
        <v>8.3017599999999998</v>
      </c>
    </row>
    <row r="259" spans="24:25" x14ac:dyDescent="0.25">
      <c r="X259" s="21">
        <f t="shared" si="9"/>
        <v>5566</v>
      </c>
      <c r="Y259" s="23">
        <f t="shared" si="8"/>
        <v>8.3301400000000001</v>
      </c>
    </row>
    <row r="260" spans="24:25" x14ac:dyDescent="0.25">
      <c r="X260" s="21">
        <f t="shared" si="9"/>
        <v>5588</v>
      </c>
      <c r="Y260" s="23">
        <f t="shared" si="8"/>
        <v>8.3585199999999986</v>
      </c>
    </row>
    <row r="261" spans="24:25" x14ac:dyDescent="0.25">
      <c r="X261" s="21">
        <f t="shared" si="9"/>
        <v>5610</v>
      </c>
      <c r="Y261" s="23">
        <f t="shared" si="8"/>
        <v>8.3868999999999989</v>
      </c>
    </row>
    <row r="262" spans="24:25" x14ac:dyDescent="0.25">
      <c r="X262" s="21">
        <f t="shared" si="9"/>
        <v>5632</v>
      </c>
      <c r="Y262" s="23">
        <f t="shared" ref="Y262:Y325" si="10">IF($K$24&gt;0,IF(X262&lt;$K$21,$K$20*X262,IF(X262&lt;$K$24,($K$22*X262)+$K$23,($K$25*X262)+$K$26)),IF(X262&lt;$K$21,$K$20*X262,($K$22*X262)+$K$23))</f>
        <v>8.4152799999999992</v>
      </c>
    </row>
    <row r="263" spans="24:25" x14ac:dyDescent="0.25">
      <c r="X263" s="21">
        <f t="shared" ref="X263:X326" si="11">X262+$AC$5</f>
        <v>5654</v>
      </c>
      <c r="Y263" s="23">
        <f t="shared" si="10"/>
        <v>8.4436599999999995</v>
      </c>
    </row>
    <row r="264" spans="24:25" x14ac:dyDescent="0.25">
      <c r="X264" s="21">
        <f t="shared" si="11"/>
        <v>5676</v>
      </c>
      <c r="Y264" s="23">
        <f t="shared" si="10"/>
        <v>8.4720399999999998</v>
      </c>
    </row>
    <row r="265" spans="24:25" x14ac:dyDescent="0.25">
      <c r="X265" s="21">
        <f t="shared" si="11"/>
        <v>5698</v>
      </c>
      <c r="Y265" s="23">
        <f t="shared" si="10"/>
        <v>8.5004200000000001</v>
      </c>
    </row>
    <row r="266" spans="24:25" x14ac:dyDescent="0.25">
      <c r="X266" s="21">
        <f t="shared" si="11"/>
        <v>5720</v>
      </c>
      <c r="Y266" s="23">
        <f t="shared" si="10"/>
        <v>8.5287999999999986</v>
      </c>
    </row>
    <row r="267" spans="24:25" x14ac:dyDescent="0.25">
      <c r="X267" s="21">
        <f t="shared" si="11"/>
        <v>5742</v>
      </c>
      <c r="Y267" s="23">
        <f t="shared" si="10"/>
        <v>8.5571799999999989</v>
      </c>
    </row>
    <row r="268" spans="24:25" x14ac:dyDescent="0.25">
      <c r="X268" s="21">
        <f t="shared" si="11"/>
        <v>5764</v>
      </c>
      <c r="Y268" s="23">
        <f t="shared" si="10"/>
        <v>8.5855599999999992</v>
      </c>
    </row>
    <row r="269" spans="24:25" x14ac:dyDescent="0.25">
      <c r="X269" s="21">
        <f t="shared" si="11"/>
        <v>5786</v>
      </c>
      <c r="Y269" s="23">
        <f t="shared" si="10"/>
        <v>8.6139399999999995</v>
      </c>
    </row>
    <row r="270" spans="24:25" x14ac:dyDescent="0.25">
      <c r="X270" s="21">
        <f t="shared" si="11"/>
        <v>5808</v>
      </c>
      <c r="Y270" s="23">
        <f t="shared" si="10"/>
        <v>8.6423199999999998</v>
      </c>
    </row>
    <row r="271" spans="24:25" x14ac:dyDescent="0.25">
      <c r="X271" s="21">
        <f t="shared" si="11"/>
        <v>5830</v>
      </c>
      <c r="Y271" s="23">
        <f t="shared" si="10"/>
        <v>8.6707000000000001</v>
      </c>
    </row>
    <row r="272" spans="24:25" x14ac:dyDescent="0.25">
      <c r="X272" s="21">
        <f t="shared" si="11"/>
        <v>5852</v>
      </c>
      <c r="Y272" s="23">
        <f t="shared" si="10"/>
        <v>8.6990799999999986</v>
      </c>
    </row>
    <row r="273" spans="24:25" x14ac:dyDescent="0.25">
      <c r="X273" s="21">
        <f t="shared" si="11"/>
        <v>5874</v>
      </c>
      <c r="Y273" s="23">
        <f t="shared" si="10"/>
        <v>8.7274599999999989</v>
      </c>
    </row>
    <row r="274" spans="24:25" x14ac:dyDescent="0.25">
      <c r="X274" s="21">
        <f t="shared" si="11"/>
        <v>5896</v>
      </c>
      <c r="Y274" s="23">
        <f t="shared" si="10"/>
        <v>8.7558399999999992</v>
      </c>
    </row>
    <row r="275" spans="24:25" x14ac:dyDescent="0.25">
      <c r="X275" s="21">
        <f t="shared" si="11"/>
        <v>5918</v>
      </c>
      <c r="Y275" s="23">
        <f t="shared" si="10"/>
        <v>8.7842199999999995</v>
      </c>
    </row>
    <row r="276" spans="24:25" x14ac:dyDescent="0.25">
      <c r="X276" s="21">
        <f t="shared" si="11"/>
        <v>5940</v>
      </c>
      <c r="Y276" s="23">
        <f t="shared" si="10"/>
        <v>8.8125999999999998</v>
      </c>
    </row>
    <row r="277" spans="24:25" x14ac:dyDescent="0.25">
      <c r="X277" s="21">
        <f t="shared" si="11"/>
        <v>5962</v>
      </c>
      <c r="Y277" s="23">
        <f t="shared" si="10"/>
        <v>8.8409800000000001</v>
      </c>
    </row>
    <row r="278" spans="24:25" x14ac:dyDescent="0.25">
      <c r="X278" s="21">
        <f t="shared" si="11"/>
        <v>5984</v>
      </c>
      <c r="Y278" s="23">
        <f t="shared" si="10"/>
        <v>8.8693599999999986</v>
      </c>
    </row>
    <row r="279" spans="24:25" x14ac:dyDescent="0.25">
      <c r="X279" s="21">
        <f t="shared" si="11"/>
        <v>6006</v>
      </c>
      <c r="Y279" s="23">
        <f t="shared" si="10"/>
        <v>8.8977399999999989</v>
      </c>
    </row>
    <row r="280" spans="24:25" x14ac:dyDescent="0.25">
      <c r="X280" s="21">
        <f t="shared" si="11"/>
        <v>6028</v>
      </c>
      <c r="Y280" s="23">
        <f t="shared" si="10"/>
        <v>8.9261199999999992</v>
      </c>
    </row>
    <row r="281" spans="24:25" x14ac:dyDescent="0.25">
      <c r="X281" s="21">
        <f t="shared" si="11"/>
        <v>6050</v>
      </c>
      <c r="Y281" s="23">
        <f t="shared" si="10"/>
        <v>8.9544999999999995</v>
      </c>
    </row>
    <row r="282" spans="24:25" x14ac:dyDescent="0.25">
      <c r="X282" s="21">
        <f t="shared" si="11"/>
        <v>6072</v>
      </c>
      <c r="Y282" s="23">
        <f t="shared" si="10"/>
        <v>8.9828799999999998</v>
      </c>
    </row>
    <row r="283" spans="24:25" x14ac:dyDescent="0.25">
      <c r="X283" s="21">
        <f t="shared" si="11"/>
        <v>6094</v>
      </c>
      <c r="Y283" s="23">
        <f t="shared" si="10"/>
        <v>9.01126</v>
      </c>
    </row>
    <row r="284" spans="24:25" x14ac:dyDescent="0.25">
      <c r="X284" s="21">
        <f t="shared" si="11"/>
        <v>6116</v>
      </c>
      <c r="Y284" s="23">
        <f t="shared" si="10"/>
        <v>9.0396399999999986</v>
      </c>
    </row>
    <row r="285" spans="24:25" x14ac:dyDescent="0.25">
      <c r="X285" s="21">
        <f t="shared" si="11"/>
        <v>6138</v>
      </c>
      <c r="Y285" s="23">
        <f t="shared" si="10"/>
        <v>9.0680199999999989</v>
      </c>
    </row>
    <row r="286" spans="24:25" x14ac:dyDescent="0.25">
      <c r="X286" s="21">
        <f t="shared" si="11"/>
        <v>6160</v>
      </c>
      <c r="Y286" s="23">
        <f t="shared" si="10"/>
        <v>9.0963999999999992</v>
      </c>
    </row>
    <row r="287" spans="24:25" x14ac:dyDescent="0.25">
      <c r="X287" s="21">
        <f t="shared" si="11"/>
        <v>6182</v>
      </c>
      <c r="Y287" s="23">
        <f t="shared" si="10"/>
        <v>9.1247799999999994</v>
      </c>
    </row>
    <row r="288" spans="24:25" x14ac:dyDescent="0.25">
      <c r="X288" s="21">
        <f t="shared" si="11"/>
        <v>6204</v>
      </c>
      <c r="Y288" s="23">
        <f t="shared" si="10"/>
        <v>9.1531599999999997</v>
      </c>
    </row>
    <row r="289" spans="24:25" x14ac:dyDescent="0.25">
      <c r="X289" s="21">
        <f t="shared" si="11"/>
        <v>6226</v>
      </c>
      <c r="Y289" s="23">
        <f t="shared" si="10"/>
        <v>9.18154</v>
      </c>
    </row>
    <row r="290" spans="24:25" x14ac:dyDescent="0.25">
      <c r="X290" s="21">
        <f t="shared" si="11"/>
        <v>6248</v>
      </c>
      <c r="Y290" s="23">
        <f t="shared" si="10"/>
        <v>9.2099200000000003</v>
      </c>
    </row>
    <row r="291" spans="24:25" x14ac:dyDescent="0.25">
      <c r="X291" s="21">
        <f t="shared" si="11"/>
        <v>6270</v>
      </c>
      <c r="Y291" s="23">
        <f t="shared" si="10"/>
        <v>9.2383000000000006</v>
      </c>
    </row>
    <row r="292" spans="24:25" x14ac:dyDescent="0.25">
      <c r="X292" s="21">
        <f t="shared" si="11"/>
        <v>6292</v>
      </c>
      <c r="Y292" s="23">
        <f t="shared" si="10"/>
        <v>9.2666799999999991</v>
      </c>
    </row>
    <row r="293" spans="24:25" x14ac:dyDescent="0.25">
      <c r="X293" s="21">
        <f t="shared" si="11"/>
        <v>6314</v>
      </c>
      <c r="Y293" s="23">
        <f t="shared" si="10"/>
        <v>9.2950599999999994</v>
      </c>
    </row>
    <row r="294" spans="24:25" x14ac:dyDescent="0.25">
      <c r="X294" s="21">
        <f t="shared" si="11"/>
        <v>6336</v>
      </c>
      <c r="Y294" s="23">
        <f t="shared" si="10"/>
        <v>9.3234399999999997</v>
      </c>
    </row>
    <row r="295" spans="24:25" x14ac:dyDescent="0.25">
      <c r="X295" s="21">
        <f t="shared" si="11"/>
        <v>6358</v>
      </c>
      <c r="Y295" s="23">
        <f t="shared" si="10"/>
        <v>9.35182</v>
      </c>
    </row>
    <row r="296" spans="24:25" x14ac:dyDescent="0.25">
      <c r="X296" s="21">
        <f t="shared" si="11"/>
        <v>6380</v>
      </c>
      <c r="Y296" s="23">
        <f t="shared" si="10"/>
        <v>9.3802000000000003</v>
      </c>
    </row>
    <row r="297" spans="24:25" x14ac:dyDescent="0.25">
      <c r="X297" s="21">
        <f t="shared" si="11"/>
        <v>6402</v>
      </c>
      <c r="Y297" s="23">
        <f t="shared" si="10"/>
        <v>9.4085800000000006</v>
      </c>
    </row>
    <row r="298" spans="24:25" x14ac:dyDescent="0.25">
      <c r="X298" s="21">
        <f t="shared" si="11"/>
        <v>6424</v>
      </c>
      <c r="Y298" s="23">
        <f t="shared" si="10"/>
        <v>9.4369599999999991</v>
      </c>
    </row>
    <row r="299" spans="24:25" x14ac:dyDescent="0.25">
      <c r="X299" s="21">
        <f t="shared" si="11"/>
        <v>6446</v>
      </c>
      <c r="Y299" s="23">
        <f t="shared" si="10"/>
        <v>9.4653399999999994</v>
      </c>
    </row>
    <row r="300" spans="24:25" x14ac:dyDescent="0.25">
      <c r="X300" s="21">
        <f t="shared" si="11"/>
        <v>6468</v>
      </c>
      <c r="Y300" s="23">
        <f t="shared" si="10"/>
        <v>9.4937199999999997</v>
      </c>
    </row>
    <row r="301" spans="24:25" x14ac:dyDescent="0.25">
      <c r="X301" s="21">
        <f t="shared" si="11"/>
        <v>6490</v>
      </c>
      <c r="Y301" s="23">
        <f t="shared" si="10"/>
        <v>9.5221</v>
      </c>
    </row>
    <row r="302" spans="24:25" x14ac:dyDescent="0.25">
      <c r="X302" s="21">
        <f t="shared" si="11"/>
        <v>6512</v>
      </c>
      <c r="Y302" s="23">
        <f t="shared" si="10"/>
        <v>9.5504800000000003</v>
      </c>
    </row>
    <row r="303" spans="24:25" x14ac:dyDescent="0.25">
      <c r="X303" s="21">
        <f t="shared" si="11"/>
        <v>6534</v>
      </c>
      <c r="Y303" s="23">
        <f t="shared" si="10"/>
        <v>9.5788600000000006</v>
      </c>
    </row>
    <row r="304" spans="24:25" x14ac:dyDescent="0.25">
      <c r="X304" s="21">
        <f t="shared" si="11"/>
        <v>6556</v>
      </c>
      <c r="Y304" s="23">
        <f t="shared" si="10"/>
        <v>9.6072399999999991</v>
      </c>
    </row>
    <row r="305" spans="24:25" x14ac:dyDescent="0.25">
      <c r="X305" s="21">
        <f t="shared" si="11"/>
        <v>6578</v>
      </c>
      <c r="Y305" s="23">
        <f t="shared" si="10"/>
        <v>9.6356199999999994</v>
      </c>
    </row>
    <row r="306" spans="24:25" x14ac:dyDescent="0.25">
      <c r="X306" s="21">
        <f t="shared" si="11"/>
        <v>6600</v>
      </c>
      <c r="Y306" s="23">
        <f t="shared" si="10"/>
        <v>9.6639999999999997</v>
      </c>
    </row>
    <row r="307" spans="24:25" x14ac:dyDescent="0.25">
      <c r="X307" s="21">
        <f t="shared" si="11"/>
        <v>6622</v>
      </c>
      <c r="Y307" s="23">
        <f t="shared" si="10"/>
        <v>9.69238</v>
      </c>
    </row>
    <row r="308" spans="24:25" x14ac:dyDescent="0.25">
      <c r="X308" s="21">
        <f t="shared" si="11"/>
        <v>6644</v>
      </c>
      <c r="Y308" s="23">
        <f t="shared" si="10"/>
        <v>9.7207600000000003</v>
      </c>
    </row>
    <row r="309" spans="24:25" x14ac:dyDescent="0.25">
      <c r="X309" s="21">
        <f t="shared" si="11"/>
        <v>6666</v>
      </c>
      <c r="Y309" s="23">
        <f t="shared" si="10"/>
        <v>9.7491400000000006</v>
      </c>
    </row>
    <row r="310" spans="24:25" x14ac:dyDescent="0.25">
      <c r="X310" s="21">
        <f t="shared" si="11"/>
        <v>6688</v>
      </c>
      <c r="Y310" s="23">
        <f t="shared" si="10"/>
        <v>9.7775199999999991</v>
      </c>
    </row>
    <row r="311" spans="24:25" x14ac:dyDescent="0.25">
      <c r="X311" s="21">
        <f t="shared" si="11"/>
        <v>6710</v>
      </c>
      <c r="Y311" s="23">
        <f t="shared" si="10"/>
        <v>9.8058999999999994</v>
      </c>
    </row>
    <row r="312" spans="24:25" x14ac:dyDescent="0.25">
      <c r="X312" s="21">
        <f t="shared" si="11"/>
        <v>6732</v>
      </c>
      <c r="Y312" s="23">
        <f t="shared" si="10"/>
        <v>9.8342799999999997</v>
      </c>
    </row>
    <row r="313" spans="24:25" x14ac:dyDescent="0.25">
      <c r="X313" s="21">
        <f t="shared" si="11"/>
        <v>6754</v>
      </c>
      <c r="Y313" s="23">
        <f t="shared" si="10"/>
        <v>9.86266</v>
      </c>
    </row>
    <row r="314" spans="24:25" x14ac:dyDescent="0.25">
      <c r="X314" s="21">
        <f t="shared" si="11"/>
        <v>6776</v>
      </c>
      <c r="Y314" s="23">
        <f t="shared" si="10"/>
        <v>9.8910400000000003</v>
      </c>
    </row>
    <row r="315" spans="24:25" x14ac:dyDescent="0.25">
      <c r="X315" s="21">
        <f t="shared" si="11"/>
        <v>6798</v>
      </c>
      <c r="Y315" s="23">
        <f t="shared" si="10"/>
        <v>9.9194200000000006</v>
      </c>
    </row>
    <row r="316" spans="24:25" x14ac:dyDescent="0.25">
      <c r="X316" s="21">
        <f t="shared" si="11"/>
        <v>6820</v>
      </c>
      <c r="Y316" s="23">
        <f t="shared" si="10"/>
        <v>9.9477999999999991</v>
      </c>
    </row>
    <row r="317" spans="24:25" x14ac:dyDescent="0.25">
      <c r="X317" s="21">
        <f t="shared" si="11"/>
        <v>6842</v>
      </c>
      <c r="Y317" s="23">
        <f t="shared" si="10"/>
        <v>9.9761799999999994</v>
      </c>
    </row>
    <row r="318" spans="24:25" x14ac:dyDescent="0.25">
      <c r="X318" s="21">
        <f t="shared" si="11"/>
        <v>6864</v>
      </c>
      <c r="Y318" s="23">
        <f t="shared" si="10"/>
        <v>10.00456</v>
      </c>
    </row>
    <row r="319" spans="24:25" x14ac:dyDescent="0.25">
      <c r="X319" s="21">
        <f t="shared" si="11"/>
        <v>6886</v>
      </c>
      <c r="Y319" s="23">
        <f t="shared" si="10"/>
        <v>10.03294</v>
      </c>
    </row>
    <row r="320" spans="24:25" x14ac:dyDescent="0.25">
      <c r="X320" s="21">
        <f t="shared" si="11"/>
        <v>6908</v>
      </c>
      <c r="Y320" s="23">
        <f t="shared" si="10"/>
        <v>10.06132</v>
      </c>
    </row>
    <row r="321" spans="24:25" x14ac:dyDescent="0.25">
      <c r="X321" s="21">
        <f t="shared" si="11"/>
        <v>6930</v>
      </c>
      <c r="Y321" s="23">
        <f t="shared" si="10"/>
        <v>10.089700000000001</v>
      </c>
    </row>
    <row r="322" spans="24:25" x14ac:dyDescent="0.25">
      <c r="X322" s="21">
        <f t="shared" si="11"/>
        <v>6952</v>
      </c>
      <c r="Y322" s="23">
        <f t="shared" si="10"/>
        <v>10.118079999999999</v>
      </c>
    </row>
    <row r="323" spans="24:25" x14ac:dyDescent="0.25">
      <c r="X323" s="21">
        <f t="shared" si="11"/>
        <v>6974</v>
      </c>
      <c r="Y323" s="23">
        <f t="shared" si="10"/>
        <v>10.146459999999999</v>
      </c>
    </row>
    <row r="324" spans="24:25" x14ac:dyDescent="0.25">
      <c r="X324" s="21">
        <f t="shared" si="11"/>
        <v>6996</v>
      </c>
      <c r="Y324" s="23">
        <f t="shared" si="10"/>
        <v>10.17484</v>
      </c>
    </row>
    <row r="325" spans="24:25" x14ac:dyDescent="0.25">
      <c r="X325" s="21">
        <f t="shared" si="11"/>
        <v>7018</v>
      </c>
      <c r="Y325" s="23">
        <f t="shared" si="10"/>
        <v>10.20322</v>
      </c>
    </row>
    <row r="326" spans="24:25" x14ac:dyDescent="0.25">
      <c r="X326" s="21">
        <f t="shared" si="11"/>
        <v>7040</v>
      </c>
      <c r="Y326" s="23">
        <f t="shared" ref="Y326:Y389" si="12">IF($K$24&gt;0,IF(X326&lt;$K$21,$K$20*X326,IF(X326&lt;$K$24,($K$22*X326)+$K$23,($K$25*X326)+$K$26)),IF(X326&lt;$K$21,$K$20*X326,($K$22*X326)+$K$23))</f>
        <v>10.2316</v>
      </c>
    </row>
    <row r="327" spans="24:25" x14ac:dyDescent="0.25">
      <c r="X327" s="21">
        <f t="shared" ref="X327:X390" si="13">X326+$AC$5</f>
        <v>7062</v>
      </c>
      <c r="Y327" s="23">
        <f t="shared" si="12"/>
        <v>10.259980000000001</v>
      </c>
    </row>
    <row r="328" spans="24:25" x14ac:dyDescent="0.25">
      <c r="X328" s="21">
        <f t="shared" si="13"/>
        <v>7084</v>
      </c>
      <c r="Y328" s="23">
        <f t="shared" si="12"/>
        <v>10.288359999999999</v>
      </c>
    </row>
    <row r="329" spans="24:25" x14ac:dyDescent="0.25">
      <c r="X329" s="21">
        <f t="shared" si="13"/>
        <v>7106</v>
      </c>
      <c r="Y329" s="23">
        <f t="shared" si="12"/>
        <v>10.316739999999999</v>
      </c>
    </row>
    <row r="330" spans="24:25" x14ac:dyDescent="0.25">
      <c r="X330" s="21">
        <f t="shared" si="13"/>
        <v>7128</v>
      </c>
      <c r="Y330" s="23">
        <f t="shared" si="12"/>
        <v>10.34512</v>
      </c>
    </row>
    <row r="331" spans="24:25" x14ac:dyDescent="0.25">
      <c r="X331" s="21">
        <f t="shared" si="13"/>
        <v>7150</v>
      </c>
      <c r="Y331" s="23">
        <f t="shared" si="12"/>
        <v>10.3735</v>
      </c>
    </row>
    <row r="332" spans="24:25" x14ac:dyDescent="0.25">
      <c r="X332" s="21">
        <f t="shared" si="13"/>
        <v>7172</v>
      </c>
      <c r="Y332" s="23">
        <f t="shared" si="12"/>
        <v>10.40188</v>
      </c>
    </row>
    <row r="333" spans="24:25" x14ac:dyDescent="0.25">
      <c r="X333" s="21">
        <f t="shared" si="13"/>
        <v>7194</v>
      </c>
      <c r="Y333" s="23">
        <f t="shared" si="12"/>
        <v>10.430260000000001</v>
      </c>
    </row>
    <row r="334" spans="24:25" x14ac:dyDescent="0.25">
      <c r="X334" s="21">
        <f t="shared" si="13"/>
        <v>7216</v>
      </c>
      <c r="Y334" s="23">
        <f t="shared" si="12"/>
        <v>10.458639999999999</v>
      </c>
    </row>
    <row r="335" spans="24:25" x14ac:dyDescent="0.25">
      <c r="X335" s="21">
        <f t="shared" si="13"/>
        <v>7238</v>
      </c>
      <c r="Y335" s="23">
        <f t="shared" si="12"/>
        <v>10.487019999999999</v>
      </c>
    </row>
    <row r="336" spans="24:25" x14ac:dyDescent="0.25">
      <c r="X336" s="21">
        <f t="shared" si="13"/>
        <v>7260</v>
      </c>
      <c r="Y336" s="23">
        <f t="shared" si="12"/>
        <v>10.5154</v>
      </c>
    </row>
    <row r="337" spans="24:25" x14ac:dyDescent="0.25">
      <c r="X337" s="21">
        <f t="shared" si="13"/>
        <v>7282</v>
      </c>
      <c r="Y337" s="23">
        <f t="shared" si="12"/>
        <v>10.54378</v>
      </c>
    </row>
    <row r="338" spans="24:25" x14ac:dyDescent="0.25">
      <c r="X338" s="21">
        <f t="shared" si="13"/>
        <v>7304</v>
      </c>
      <c r="Y338" s="23">
        <f t="shared" si="12"/>
        <v>10.57216</v>
      </c>
    </row>
    <row r="339" spans="24:25" x14ac:dyDescent="0.25">
      <c r="X339" s="21">
        <f t="shared" si="13"/>
        <v>7326</v>
      </c>
      <c r="Y339" s="23">
        <f t="shared" si="12"/>
        <v>10.600540000000001</v>
      </c>
    </row>
    <row r="340" spans="24:25" x14ac:dyDescent="0.25">
      <c r="X340" s="21">
        <f t="shared" si="13"/>
        <v>7348</v>
      </c>
      <c r="Y340" s="23">
        <f t="shared" si="12"/>
        <v>10.628919999999999</v>
      </c>
    </row>
    <row r="341" spans="24:25" x14ac:dyDescent="0.25">
      <c r="X341" s="21">
        <f t="shared" si="13"/>
        <v>7370</v>
      </c>
      <c r="Y341" s="23">
        <f t="shared" si="12"/>
        <v>10.657299999999999</v>
      </c>
    </row>
    <row r="342" spans="24:25" x14ac:dyDescent="0.25">
      <c r="X342" s="21">
        <f t="shared" si="13"/>
        <v>7392</v>
      </c>
      <c r="Y342" s="23">
        <f t="shared" si="12"/>
        <v>10.68568</v>
      </c>
    </row>
    <row r="343" spans="24:25" x14ac:dyDescent="0.25">
      <c r="X343" s="21">
        <f t="shared" si="13"/>
        <v>7414</v>
      </c>
      <c r="Y343" s="23">
        <f t="shared" si="12"/>
        <v>10.71406</v>
      </c>
    </row>
    <row r="344" spans="24:25" x14ac:dyDescent="0.25">
      <c r="X344" s="21">
        <f t="shared" si="13"/>
        <v>7436</v>
      </c>
      <c r="Y344" s="23">
        <f t="shared" si="12"/>
        <v>10.74244</v>
      </c>
    </row>
    <row r="345" spans="24:25" x14ac:dyDescent="0.25">
      <c r="X345" s="21">
        <f t="shared" si="13"/>
        <v>7458</v>
      </c>
      <c r="Y345" s="23">
        <f t="shared" si="12"/>
        <v>10.770820000000001</v>
      </c>
    </row>
    <row r="346" spans="24:25" x14ac:dyDescent="0.25">
      <c r="X346" s="21">
        <f t="shared" si="13"/>
        <v>7480</v>
      </c>
      <c r="Y346" s="23">
        <f t="shared" si="12"/>
        <v>10.799199999999999</v>
      </c>
    </row>
    <row r="347" spans="24:25" x14ac:dyDescent="0.25">
      <c r="X347" s="21">
        <f t="shared" si="13"/>
        <v>7502</v>
      </c>
      <c r="Y347" s="23">
        <f t="shared" si="12"/>
        <v>10.827579999999999</v>
      </c>
    </row>
    <row r="348" spans="24:25" x14ac:dyDescent="0.25">
      <c r="X348" s="21">
        <f t="shared" si="13"/>
        <v>7524</v>
      </c>
      <c r="Y348" s="23">
        <f t="shared" si="12"/>
        <v>10.85596</v>
      </c>
    </row>
    <row r="349" spans="24:25" x14ac:dyDescent="0.25">
      <c r="X349" s="21">
        <f t="shared" si="13"/>
        <v>7546</v>
      </c>
      <c r="Y349" s="23">
        <f t="shared" si="12"/>
        <v>10.88434</v>
      </c>
    </row>
    <row r="350" spans="24:25" x14ac:dyDescent="0.25">
      <c r="X350" s="21">
        <f t="shared" si="13"/>
        <v>7568</v>
      </c>
      <c r="Y350" s="23">
        <f t="shared" si="12"/>
        <v>10.91272</v>
      </c>
    </row>
    <row r="351" spans="24:25" x14ac:dyDescent="0.25">
      <c r="X351" s="21">
        <f t="shared" si="13"/>
        <v>7590</v>
      </c>
      <c r="Y351" s="23">
        <f t="shared" si="12"/>
        <v>10.9411</v>
      </c>
    </row>
    <row r="352" spans="24:25" x14ac:dyDescent="0.25">
      <c r="X352" s="21">
        <f t="shared" si="13"/>
        <v>7612</v>
      </c>
      <c r="Y352" s="23">
        <f t="shared" si="12"/>
        <v>10.969479999999999</v>
      </c>
    </row>
    <row r="353" spans="24:25" x14ac:dyDescent="0.25">
      <c r="X353" s="21">
        <f t="shared" si="13"/>
        <v>7634</v>
      </c>
      <c r="Y353" s="23">
        <f t="shared" si="12"/>
        <v>10.997859999999999</v>
      </c>
    </row>
    <row r="354" spans="24:25" x14ac:dyDescent="0.25">
      <c r="X354" s="21">
        <f t="shared" si="13"/>
        <v>7656</v>
      </c>
      <c r="Y354" s="23">
        <f t="shared" si="12"/>
        <v>11.02624</v>
      </c>
    </row>
    <row r="355" spans="24:25" x14ac:dyDescent="0.25">
      <c r="X355" s="21">
        <f t="shared" si="13"/>
        <v>7678</v>
      </c>
      <c r="Y355" s="23">
        <f t="shared" si="12"/>
        <v>11.05462</v>
      </c>
    </row>
    <row r="356" spans="24:25" x14ac:dyDescent="0.25">
      <c r="X356" s="21">
        <f t="shared" si="13"/>
        <v>7700</v>
      </c>
      <c r="Y356" s="23">
        <f t="shared" si="12"/>
        <v>11.083</v>
      </c>
    </row>
    <row r="357" spans="24:25" x14ac:dyDescent="0.25">
      <c r="X357" s="21">
        <f t="shared" si="13"/>
        <v>7722</v>
      </c>
      <c r="Y357" s="23">
        <f t="shared" si="12"/>
        <v>11.11138</v>
      </c>
    </row>
    <row r="358" spans="24:25" x14ac:dyDescent="0.25">
      <c r="X358" s="21">
        <f t="shared" si="13"/>
        <v>7744</v>
      </c>
      <c r="Y358" s="23">
        <f t="shared" si="12"/>
        <v>11.139759999999999</v>
      </c>
    </row>
    <row r="359" spans="24:25" x14ac:dyDescent="0.25">
      <c r="X359" s="21">
        <f t="shared" si="13"/>
        <v>7766</v>
      </c>
      <c r="Y359" s="23">
        <f t="shared" si="12"/>
        <v>11.168139999999999</v>
      </c>
    </row>
    <row r="360" spans="24:25" x14ac:dyDescent="0.25">
      <c r="X360" s="21">
        <f t="shared" si="13"/>
        <v>7788</v>
      </c>
      <c r="Y360" s="23">
        <f t="shared" si="12"/>
        <v>11.19652</v>
      </c>
    </row>
    <row r="361" spans="24:25" x14ac:dyDescent="0.25">
      <c r="X361" s="21">
        <f t="shared" si="13"/>
        <v>7810</v>
      </c>
      <c r="Y361" s="23">
        <f t="shared" si="12"/>
        <v>11.2249</v>
      </c>
    </row>
    <row r="362" spans="24:25" x14ac:dyDescent="0.25">
      <c r="X362" s="21">
        <f t="shared" si="13"/>
        <v>7832</v>
      </c>
      <c r="Y362" s="23">
        <f t="shared" si="12"/>
        <v>11.25328</v>
      </c>
    </row>
    <row r="363" spans="24:25" x14ac:dyDescent="0.25">
      <c r="X363" s="21">
        <f t="shared" si="13"/>
        <v>7854</v>
      </c>
      <c r="Y363" s="23">
        <f t="shared" si="12"/>
        <v>11.28166</v>
      </c>
    </row>
    <row r="364" spans="24:25" x14ac:dyDescent="0.25">
      <c r="X364" s="21">
        <f t="shared" si="13"/>
        <v>7876</v>
      </c>
      <c r="Y364" s="23">
        <f t="shared" si="12"/>
        <v>11.310039999999999</v>
      </c>
    </row>
    <row r="365" spans="24:25" x14ac:dyDescent="0.25">
      <c r="X365" s="21">
        <f t="shared" si="13"/>
        <v>7898</v>
      </c>
      <c r="Y365" s="23">
        <f t="shared" si="12"/>
        <v>11.338419999999999</v>
      </c>
    </row>
    <row r="366" spans="24:25" x14ac:dyDescent="0.25">
      <c r="X366" s="21">
        <f t="shared" si="13"/>
        <v>7920</v>
      </c>
      <c r="Y366" s="23">
        <f t="shared" si="12"/>
        <v>11.3668</v>
      </c>
    </row>
    <row r="367" spans="24:25" x14ac:dyDescent="0.25">
      <c r="X367" s="21">
        <f t="shared" si="13"/>
        <v>7942</v>
      </c>
      <c r="Y367" s="23">
        <f t="shared" si="12"/>
        <v>11.39518</v>
      </c>
    </row>
    <row r="368" spans="24:25" x14ac:dyDescent="0.25">
      <c r="X368" s="21">
        <f t="shared" si="13"/>
        <v>7964</v>
      </c>
      <c r="Y368" s="23">
        <f t="shared" si="12"/>
        <v>11.42356</v>
      </c>
    </row>
    <row r="369" spans="24:25" x14ac:dyDescent="0.25">
      <c r="X369" s="21">
        <f t="shared" si="13"/>
        <v>7986</v>
      </c>
      <c r="Y369" s="23">
        <f t="shared" si="12"/>
        <v>11.45194</v>
      </c>
    </row>
    <row r="370" spans="24:25" x14ac:dyDescent="0.25">
      <c r="X370" s="21">
        <f t="shared" si="13"/>
        <v>8008</v>
      </c>
      <c r="Y370" s="23">
        <f t="shared" si="12"/>
        <v>11.480319999999999</v>
      </c>
    </row>
    <row r="371" spans="24:25" x14ac:dyDescent="0.25">
      <c r="X371" s="21">
        <f t="shared" si="13"/>
        <v>8030</v>
      </c>
      <c r="Y371" s="23">
        <f t="shared" si="12"/>
        <v>11.508699999999999</v>
      </c>
    </row>
    <row r="372" spans="24:25" x14ac:dyDescent="0.25">
      <c r="X372" s="21">
        <f t="shared" si="13"/>
        <v>8052</v>
      </c>
      <c r="Y372" s="23">
        <f t="shared" si="12"/>
        <v>11.53708</v>
      </c>
    </row>
    <row r="373" spans="24:25" x14ac:dyDescent="0.25">
      <c r="X373" s="21">
        <f t="shared" si="13"/>
        <v>8074</v>
      </c>
      <c r="Y373" s="23">
        <f t="shared" si="12"/>
        <v>11.56546</v>
      </c>
    </row>
    <row r="374" spans="24:25" x14ac:dyDescent="0.25">
      <c r="X374" s="21">
        <f t="shared" si="13"/>
        <v>8096</v>
      </c>
      <c r="Y374" s="23">
        <f t="shared" si="12"/>
        <v>11.59384</v>
      </c>
    </row>
    <row r="375" spans="24:25" x14ac:dyDescent="0.25">
      <c r="X375" s="21">
        <f t="shared" si="13"/>
        <v>8118</v>
      </c>
      <c r="Y375" s="23">
        <f t="shared" si="12"/>
        <v>11.62222</v>
      </c>
    </row>
    <row r="376" spans="24:25" x14ac:dyDescent="0.25">
      <c r="X376" s="21">
        <f t="shared" si="13"/>
        <v>8140</v>
      </c>
      <c r="Y376" s="23">
        <f t="shared" si="12"/>
        <v>11.650599999999999</v>
      </c>
    </row>
    <row r="377" spans="24:25" x14ac:dyDescent="0.25">
      <c r="X377" s="21">
        <f t="shared" si="13"/>
        <v>8162</v>
      </c>
      <c r="Y377" s="23">
        <f t="shared" si="12"/>
        <v>11.678979999999999</v>
      </c>
    </row>
    <row r="378" spans="24:25" x14ac:dyDescent="0.25">
      <c r="X378" s="21">
        <f t="shared" si="13"/>
        <v>8184</v>
      </c>
      <c r="Y378" s="23">
        <f t="shared" si="12"/>
        <v>11.70736</v>
      </c>
    </row>
    <row r="379" spans="24:25" x14ac:dyDescent="0.25">
      <c r="X379" s="21">
        <f t="shared" si="13"/>
        <v>8206</v>
      </c>
      <c r="Y379" s="23">
        <f t="shared" si="12"/>
        <v>11.73574</v>
      </c>
    </row>
    <row r="380" spans="24:25" x14ac:dyDescent="0.25">
      <c r="X380" s="21">
        <f t="shared" si="13"/>
        <v>8228</v>
      </c>
      <c r="Y380" s="23">
        <f t="shared" si="12"/>
        <v>11.76412</v>
      </c>
    </row>
    <row r="381" spans="24:25" x14ac:dyDescent="0.25">
      <c r="X381" s="21">
        <f t="shared" si="13"/>
        <v>8250</v>
      </c>
      <c r="Y381" s="23">
        <f t="shared" si="12"/>
        <v>11.7925</v>
      </c>
    </row>
    <row r="382" spans="24:25" x14ac:dyDescent="0.25">
      <c r="X382" s="21">
        <f t="shared" si="13"/>
        <v>8272</v>
      </c>
      <c r="Y382" s="23">
        <f t="shared" si="12"/>
        <v>11.820879999999999</v>
      </c>
    </row>
    <row r="383" spans="24:25" x14ac:dyDescent="0.25">
      <c r="X383" s="21">
        <f t="shared" si="13"/>
        <v>8294</v>
      </c>
      <c r="Y383" s="23">
        <f t="shared" si="12"/>
        <v>11.849259999999999</v>
      </c>
    </row>
    <row r="384" spans="24:25" x14ac:dyDescent="0.25">
      <c r="X384" s="21">
        <f t="shared" si="13"/>
        <v>8316</v>
      </c>
      <c r="Y384" s="23">
        <f t="shared" si="12"/>
        <v>11.87764</v>
      </c>
    </row>
    <row r="385" spans="24:25" x14ac:dyDescent="0.25">
      <c r="X385" s="21">
        <f t="shared" si="13"/>
        <v>8338</v>
      </c>
      <c r="Y385" s="23">
        <f t="shared" si="12"/>
        <v>11.90602</v>
      </c>
    </row>
    <row r="386" spans="24:25" x14ac:dyDescent="0.25">
      <c r="X386" s="21">
        <f t="shared" si="13"/>
        <v>8360</v>
      </c>
      <c r="Y386" s="23">
        <f t="shared" si="12"/>
        <v>11.9344</v>
      </c>
    </row>
    <row r="387" spans="24:25" x14ac:dyDescent="0.25">
      <c r="X387" s="21">
        <f t="shared" si="13"/>
        <v>8382</v>
      </c>
      <c r="Y387" s="23">
        <f t="shared" si="12"/>
        <v>11.96278</v>
      </c>
    </row>
    <row r="388" spans="24:25" x14ac:dyDescent="0.25">
      <c r="X388" s="21">
        <f t="shared" si="13"/>
        <v>8404</v>
      </c>
      <c r="Y388" s="23">
        <f t="shared" si="12"/>
        <v>11.991159999999999</v>
      </c>
    </row>
    <row r="389" spans="24:25" x14ac:dyDescent="0.25">
      <c r="X389" s="21">
        <f t="shared" si="13"/>
        <v>8426</v>
      </c>
      <c r="Y389" s="23">
        <f t="shared" si="12"/>
        <v>12.019539999999999</v>
      </c>
    </row>
    <row r="390" spans="24:25" x14ac:dyDescent="0.25">
      <c r="X390" s="21">
        <f t="shared" si="13"/>
        <v>8448</v>
      </c>
      <c r="Y390" s="23">
        <f t="shared" ref="Y390:Y453" si="14">IF($K$24&gt;0,IF(X390&lt;$K$21,$K$20*X390,IF(X390&lt;$K$24,($K$22*X390)+$K$23,($K$25*X390)+$K$26)),IF(X390&lt;$K$21,$K$20*X390,($K$22*X390)+$K$23))</f>
        <v>12.04792</v>
      </c>
    </row>
    <row r="391" spans="24:25" x14ac:dyDescent="0.25">
      <c r="X391" s="21">
        <f t="shared" ref="X391:X454" si="15">X390+$AC$5</f>
        <v>8470</v>
      </c>
      <c r="Y391" s="23">
        <f t="shared" si="14"/>
        <v>12.0763</v>
      </c>
    </row>
    <row r="392" spans="24:25" x14ac:dyDescent="0.25">
      <c r="X392" s="21">
        <f t="shared" si="15"/>
        <v>8492</v>
      </c>
      <c r="Y392" s="23">
        <f t="shared" si="14"/>
        <v>12.10468</v>
      </c>
    </row>
    <row r="393" spans="24:25" x14ac:dyDescent="0.25">
      <c r="X393" s="21">
        <f t="shared" si="15"/>
        <v>8514</v>
      </c>
      <c r="Y393" s="23">
        <f t="shared" si="14"/>
        <v>12.13306</v>
      </c>
    </row>
    <row r="394" spans="24:25" x14ac:dyDescent="0.25">
      <c r="X394" s="21">
        <f t="shared" si="15"/>
        <v>8536</v>
      </c>
      <c r="Y394" s="23">
        <f t="shared" si="14"/>
        <v>12.161439999999999</v>
      </c>
    </row>
    <row r="395" spans="24:25" x14ac:dyDescent="0.25">
      <c r="X395" s="21">
        <f t="shared" si="15"/>
        <v>8558</v>
      </c>
      <c r="Y395" s="23">
        <f t="shared" si="14"/>
        <v>12.189819999999999</v>
      </c>
    </row>
    <row r="396" spans="24:25" x14ac:dyDescent="0.25">
      <c r="X396" s="21">
        <f t="shared" si="15"/>
        <v>8580</v>
      </c>
      <c r="Y396" s="23">
        <f t="shared" si="14"/>
        <v>12.2182</v>
      </c>
    </row>
    <row r="397" spans="24:25" x14ac:dyDescent="0.25">
      <c r="X397" s="21">
        <f t="shared" si="15"/>
        <v>8602</v>
      </c>
      <c r="Y397" s="23">
        <f t="shared" si="14"/>
        <v>12.24658</v>
      </c>
    </row>
    <row r="398" spans="24:25" x14ac:dyDescent="0.25">
      <c r="X398" s="21">
        <f t="shared" si="15"/>
        <v>8624</v>
      </c>
      <c r="Y398" s="23">
        <f t="shared" si="14"/>
        <v>12.27496</v>
      </c>
    </row>
    <row r="399" spans="24:25" x14ac:dyDescent="0.25">
      <c r="X399" s="21">
        <f t="shared" si="15"/>
        <v>8646</v>
      </c>
      <c r="Y399" s="23">
        <f t="shared" si="14"/>
        <v>12.30334</v>
      </c>
    </row>
    <row r="400" spans="24:25" x14ac:dyDescent="0.25">
      <c r="X400" s="21">
        <f t="shared" si="15"/>
        <v>8668</v>
      </c>
      <c r="Y400" s="23">
        <f t="shared" si="14"/>
        <v>12.331719999999999</v>
      </c>
    </row>
    <row r="401" spans="24:25" x14ac:dyDescent="0.25">
      <c r="X401" s="21">
        <f t="shared" si="15"/>
        <v>8690</v>
      </c>
      <c r="Y401" s="23">
        <f t="shared" si="14"/>
        <v>12.360099999999999</v>
      </c>
    </row>
    <row r="402" spans="24:25" x14ac:dyDescent="0.25">
      <c r="X402" s="21">
        <f t="shared" si="15"/>
        <v>8712</v>
      </c>
      <c r="Y402" s="23">
        <f t="shared" si="14"/>
        <v>12.388479999999999</v>
      </c>
    </row>
    <row r="403" spans="24:25" x14ac:dyDescent="0.25">
      <c r="X403" s="21">
        <f t="shared" si="15"/>
        <v>8734</v>
      </c>
      <c r="Y403" s="23">
        <f t="shared" si="14"/>
        <v>12.41686</v>
      </c>
    </row>
    <row r="404" spans="24:25" x14ac:dyDescent="0.25">
      <c r="X404" s="21">
        <f t="shared" si="15"/>
        <v>8756</v>
      </c>
      <c r="Y404" s="23">
        <f t="shared" si="14"/>
        <v>12.44524</v>
      </c>
    </row>
    <row r="405" spans="24:25" x14ac:dyDescent="0.25">
      <c r="X405" s="21">
        <f t="shared" si="15"/>
        <v>8778</v>
      </c>
      <c r="Y405" s="23">
        <f t="shared" si="14"/>
        <v>12.47362</v>
      </c>
    </row>
    <row r="406" spans="24:25" x14ac:dyDescent="0.25">
      <c r="X406" s="21">
        <f t="shared" si="15"/>
        <v>8800</v>
      </c>
      <c r="Y406" s="23">
        <f t="shared" si="14"/>
        <v>12.501999999999999</v>
      </c>
    </row>
    <row r="407" spans="24:25" x14ac:dyDescent="0.25">
      <c r="X407" s="21">
        <f t="shared" si="15"/>
        <v>8822</v>
      </c>
      <c r="Y407" s="23">
        <f t="shared" si="14"/>
        <v>12.530379999999999</v>
      </c>
    </row>
    <row r="408" spans="24:25" x14ac:dyDescent="0.25">
      <c r="X408" s="21">
        <f t="shared" si="15"/>
        <v>8844</v>
      </c>
      <c r="Y408" s="23">
        <f t="shared" si="14"/>
        <v>12.558759999999999</v>
      </c>
    </row>
    <row r="409" spans="24:25" x14ac:dyDescent="0.25">
      <c r="X409" s="21">
        <f t="shared" si="15"/>
        <v>8866</v>
      </c>
      <c r="Y409" s="23">
        <f t="shared" si="14"/>
        <v>12.58714</v>
      </c>
    </row>
    <row r="410" spans="24:25" x14ac:dyDescent="0.25">
      <c r="X410" s="21">
        <f t="shared" si="15"/>
        <v>8888</v>
      </c>
      <c r="Y410" s="23">
        <f t="shared" si="14"/>
        <v>12.61552</v>
      </c>
    </row>
    <row r="411" spans="24:25" x14ac:dyDescent="0.25">
      <c r="X411" s="21">
        <f t="shared" si="15"/>
        <v>8910</v>
      </c>
      <c r="Y411" s="23">
        <f t="shared" si="14"/>
        <v>12.6439</v>
      </c>
    </row>
    <row r="412" spans="24:25" x14ac:dyDescent="0.25">
      <c r="X412" s="21">
        <f t="shared" si="15"/>
        <v>8932</v>
      </c>
      <c r="Y412" s="23">
        <f t="shared" si="14"/>
        <v>12.672279999999999</v>
      </c>
    </row>
    <row r="413" spans="24:25" x14ac:dyDescent="0.25">
      <c r="X413" s="21">
        <f t="shared" si="15"/>
        <v>8954</v>
      </c>
      <c r="Y413" s="23">
        <f t="shared" si="14"/>
        <v>12.700659999999999</v>
      </c>
    </row>
    <row r="414" spans="24:25" x14ac:dyDescent="0.25">
      <c r="X414" s="21">
        <f t="shared" si="15"/>
        <v>8976</v>
      </c>
      <c r="Y414" s="23">
        <f t="shared" si="14"/>
        <v>12.729039999999999</v>
      </c>
    </row>
    <row r="415" spans="24:25" x14ac:dyDescent="0.25">
      <c r="X415" s="21">
        <f t="shared" si="15"/>
        <v>8998</v>
      </c>
      <c r="Y415" s="23">
        <f t="shared" si="14"/>
        <v>12.75742</v>
      </c>
    </row>
    <row r="416" spans="24:25" x14ac:dyDescent="0.25">
      <c r="X416" s="21">
        <f t="shared" si="15"/>
        <v>9020</v>
      </c>
      <c r="Y416" s="23">
        <f t="shared" si="14"/>
        <v>12.7858</v>
      </c>
    </row>
    <row r="417" spans="24:25" x14ac:dyDescent="0.25">
      <c r="X417" s="21">
        <f t="shared" si="15"/>
        <v>9042</v>
      </c>
      <c r="Y417" s="23">
        <f t="shared" si="14"/>
        <v>12.81418</v>
      </c>
    </row>
    <row r="418" spans="24:25" x14ac:dyDescent="0.25">
      <c r="X418" s="21">
        <f t="shared" si="15"/>
        <v>9064</v>
      </c>
      <c r="Y418" s="23">
        <f t="shared" si="14"/>
        <v>12.842559999999999</v>
      </c>
    </row>
    <row r="419" spans="24:25" x14ac:dyDescent="0.25">
      <c r="X419" s="21">
        <f t="shared" si="15"/>
        <v>9086</v>
      </c>
      <c r="Y419" s="23">
        <f t="shared" si="14"/>
        <v>12.870939999999999</v>
      </c>
    </row>
    <row r="420" spans="24:25" x14ac:dyDescent="0.25">
      <c r="X420" s="21">
        <f t="shared" si="15"/>
        <v>9108</v>
      </c>
      <c r="Y420" s="23">
        <f t="shared" si="14"/>
        <v>12.899319999999999</v>
      </c>
    </row>
    <row r="421" spans="24:25" x14ac:dyDescent="0.25">
      <c r="X421" s="21">
        <f t="shared" si="15"/>
        <v>9130</v>
      </c>
      <c r="Y421" s="23">
        <f t="shared" si="14"/>
        <v>12.9277</v>
      </c>
    </row>
    <row r="422" spans="24:25" x14ac:dyDescent="0.25">
      <c r="X422" s="21">
        <f t="shared" si="15"/>
        <v>9152</v>
      </c>
      <c r="Y422" s="23">
        <f t="shared" si="14"/>
        <v>12.95608</v>
      </c>
    </row>
    <row r="423" spans="24:25" x14ac:dyDescent="0.25">
      <c r="X423" s="21">
        <f t="shared" si="15"/>
        <v>9174</v>
      </c>
      <c r="Y423" s="23">
        <f t="shared" si="14"/>
        <v>12.98446</v>
      </c>
    </row>
    <row r="424" spans="24:25" x14ac:dyDescent="0.25">
      <c r="X424" s="21">
        <f t="shared" si="15"/>
        <v>9196</v>
      </c>
      <c r="Y424" s="23">
        <f t="shared" si="14"/>
        <v>13.012839999999999</v>
      </c>
    </row>
    <row r="425" spans="24:25" x14ac:dyDescent="0.25">
      <c r="X425" s="21">
        <f t="shared" si="15"/>
        <v>9218</v>
      </c>
      <c r="Y425" s="23">
        <f t="shared" si="14"/>
        <v>13.041219999999999</v>
      </c>
    </row>
    <row r="426" spans="24:25" x14ac:dyDescent="0.25">
      <c r="X426" s="21">
        <f t="shared" si="15"/>
        <v>9240</v>
      </c>
      <c r="Y426" s="23">
        <f t="shared" si="14"/>
        <v>13.069599999999999</v>
      </c>
    </row>
    <row r="427" spans="24:25" x14ac:dyDescent="0.25">
      <c r="X427" s="21">
        <f t="shared" si="15"/>
        <v>9262</v>
      </c>
      <c r="Y427" s="23">
        <f t="shared" si="14"/>
        <v>13.09798</v>
      </c>
    </row>
    <row r="428" spans="24:25" x14ac:dyDescent="0.25">
      <c r="X428" s="21">
        <f t="shared" si="15"/>
        <v>9284</v>
      </c>
      <c r="Y428" s="23">
        <f t="shared" si="14"/>
        <v>13.12636</v>
      </c>
    </row>
    <row r="429" spans="24:25" x14ac:dyDescent="0.25">
      <c r="X429" s="21">
        <f t="shared" si="15"/>
        <v>9306</v>
      </c>
      <c r="Y429" s="23">
        <f t="shared" si="14"/>
        <v>13.15474</v>
      </c>
    </row>
    <row r="430" spans="24:25" x14ac:dyDescent="0.25">
      <c r="X430" s="21">
        <f t="shared" si="15"/>
        <v>9328</v>
      </c>
      <c r="Y430" s="23">
        <f t="shared" si="14"/>
        <v>13.183119999999999</v>
      </c>
    </row>
    <row r="431" spans="24:25" x14ac:dyDescent="0.25">
      <c r="X431" s="21">
        <f t="shared" si="15"/>
        <v>9350</v>
      </c>
      <c r="Y431" s="23">
        <f t="shared" si="14"/>
        <v>13.211499999999999</v>
      </c>
    </row>
    <row r="432" spans="24:25" x14ac:dyDescent="0.25">
      <c r="X432" s="21">
        <f t="shared" si="15"/>
        <v>9372</v>
      </c>
      <c r="Y432" s="23">
        <f t="shared" si="14"/>
        <v>13.239879999999999</v>
      </c>
    </row>
    <row r="433" spans="24:25" x14ac:dyDescent="0.25">
      <c r="X433" s="21">
        <f t="shared" si="15"/>
        <v>9394</v>
      </c>
      <c r="Y433" s="23">
        <f t="shared" si="14"/>
        <v>13.26826</v>
      </c>
    </row>
    <row r="434" spans="24:25" x14ac:dyDescent="0.25">
      <c r="X434" s="21">
        <f t="shared" si="15"/>
        <v>9416</v>
      </c>
      <c r="Y434" s="23">
        <f t="shared" si="14"/>
        <v>13.29664</v>
      </c>
    </row>
    <row r="435" spans="24:25" x14ac:dyDescent="0.25">
      <c r="X435" s="21">
        <f t="shared" si="15"/>
        <v>9438</v>
      </c>
      <c r="Y435" s="23">
        <f t="shared" si="14"/>
        <v>13.32502</v>
      </c>
    </row>
    <row r="436" spans="24:25" x14ac:dyDescent="0.25">
      <c r="X436" s="21">
        <f t="shared" si="15"/>
        <v>9460</v>
      </c>
      <c r="Y436" s="23">
        <f t="shared" si="14"/>
        <v>13.353399999999999</v>
      </c>
    </row>
    <row r="437" spans="24:25" x14ac:dyDescent="0.25">
      <c r="X437" s="21">
        <f t="shared" si="15"/>
        <v>9482</v>
      </c>
      <c r="Y437" s="23">
        <f t="shared" si="14"/>
        <v>13.381779999999999</v>
      </c>
    </row>
    <row r="438" spans="24:25" x14ac:dyDescent="0.25">
      <c r="X438" s="21">
        <f t="shared" si="15"/>
        <v>9504</v>
      </c>
      <c r="Y438" s="23">
        <f t="shared" si="14"/>
        <v>13.410159999999999</v>
      </c>
    </row>
    <row r="439" spans="24:25" x14ac:dyDescent="0.25">
      <c r="X439" s="21">
        <f t="shared" si="15"/>
        <v>9526</v>
      </c>
      <c r="Y439" s="23">
        <f t="shared" si="14"/>
        <v>13.43854</v>
      </c>
    </row>
    <row r="440" spans="24:25" x14ac:dyDescent="0.25">
      <c r="X440" s="21">
        <f t="shared" si="15"/>
        <v>9548</v>
      </c>
      <c r="Y440" s="23">
        <f t="shared" si="14"/>
        <v>13.46692</v>
      </c>
    </row>
    <row r="441" spans="24:25" x14ac:dyDescent="0.25">
      <c r="X441" s="21">
        <f t="shared" si="15"/>
        <v>9570</v>
      </c>
      <c r="Y441" s="23">
        <f t="shared" si="14"/>
        <v>13.4953</v>
      </c>
    </row>
    <row r="442" spans="24:25" x14ac:dyDescent="0.25">
      <c r="X442" s="21">
        <f t="shared" si="15"/>
        <v>9592</v>
      </c>
      <c r="Y442" s="23">
        <f t="shared" si="14"/>
        <v>13.523679999999999</v>
      </c>
    </row>
    <row r="443" spans="24:25" x14ac:dyDescent="0.25">
      <c r="X443" s="21">
        <f t="shared" si="15"/>
        <v>9614</v>
      </c>
      <c r="Y443" s="23">
        <f t="shared" si="14"/>
        <v>13.552059999999999</v>
      </c>
    </row>
    <row r="444" spans="24:25" x14ac:dyDescent="0.25">
      <c r="X444" s="21">
        <f t="shared" si="15"/>
        <v>9636</v>
      </c>
      <c r="Y444" s="23">
        <f t="shared" si="14"/>
        <v>13.580439999999999</v>
      </c>
    </row>
    <row r="445" spans="24:25" x14ac:dyDescent="0.25">
      <c r="X445" s="21">
        <f t="shared" si="15"/>
        <v>9658</v>
      </c>
      <c r="Y445" s="23">
        <f t="shared" si="14"/>
        <v>13.60882</v>
      </c>
    </row>
    <row r="446" spans="24:25" x14ac:dyDescent="0.25">
      <c r="X446" s="21">
        <f t="shared" si="15"/>
        <v>9680</v>
      </c>
      <c r="Y446" s="23">
        <f t="shared" si="14"/>
        <v>13.6372</v>
      </c>
    </row>
    <row r="447" spans="24:25" x14ac:dyDescent="0.25">
      <c r="X447" s="21">
        <f t="shared" si="15"/>
        <v>9702</v>
      </c>
      <c r="Y447" s="23">
        <f t="shared" si="14"/>
        <v>13.66558</v>
      </c>
    </row>
    <row r="448" spans="24:25" x14ac:dyDescent="0.25">
      <c r="X448" s="21">
        <f t="shared" si="15"/>
        <v>9724</v>
      </c>
      <c r="Y448" s="23">
        <f t="shared" si="14"/>
        <v>13.693959999999999</v>
      </c>
    </row>
    <row r="449" spans="24:25" x14ac:dyDescent="0.25">
      <c r="X449" s="21">
        <f t="shared" si="15"/>
        <v>9746</v>
      </c>
      <c r="Y449" s="23">
        <f t="shared" si="14"/>
        <v>13.722339999999999</v>
      </c>
    </row>
    <row r="450" spans="24:25" x14ac:dyDescent="0.25">
      <c r="X450" s="21">
        <f t="shared" si="15"/>
        <v>9768</v>
      </c>
      <c r="Y450" s="23">
        <f t="shared" si="14"/>
        <v>13.750719999999999</v>
      </c>
    </row>
    <row r="451" spans="24:25" x14ac:dyDescent="0.25">
      <c r="X451" s="21">
        <f t="shared" si="15"/>
        <v>9790</v>
      </c>
      <c r="Y451" s="23">
        <f t="shared" si="14"/>
        <v>13.7791</v>
      </c>
    </row>
    <row r="452" spans="24:25" x14ac:dyDescent="0.25">
      <c r="X452" s="21">
        <f t="shared" si="15"/>
        <v>9812</v>
      </c>
      <c r="Y452" s="23">
        <f t="shared" si="14"/>
        <v>13.80748</v>
      </c>
    </row>
    <row r="453" spans="24:25" x14ac:dyDescent="0.25">
      <c r="X453" s="21">
        <f t="shared" si="15"/>
        <v>9834</v>
      </c>
      <c r="Y453" s="23">
        <f t="shared" si="14"/>
        <v>13.83586</v>
      </c>
    </row>
    <row r="454" spans="24:25" x14ac:dyDescent="0.25">
      <c r="X454" s="21">
        <f t="shared" si="15"/>
        <v>9856</v>
      </c>
      <c r="Y454" s="23">
        <f t="shared" ref="Y454:Y506" si="16">IF($K$24&gt;0,IF(X454&lt;$K$21,$K$20*X454,IF(X454&lt;$K$24,($K$22*X454)+$K$23,($K$25*X454)+$K$26)),IF(X454&lt;$K$21,$K$20*X454,($K$22*X454)+$K$23))</f>
        <v>13.864239999999999</v>
      </c>
    </row>
    <row r="455" spans="24:25" x14ac:dyDescent="0.25">
      <c r="X455" s="21">
        <f t="shared" ref="X455:X506" si="17">X454+$AC$5</f>
        <v>9878</v>
      </c>
      <c r="Y455" s="23">
        <f t="shared" si="16"/>
        <v>13.892619999999999</v>
      </c>
    </row>
    <row r="456" spans="24:25" x14ac:dyDescent="0.25">
      <c r="X456" s="21">
        <f t="shared" si="17"/>
        <v>9900</v>
      </c>
      <c r="Y456" s="23">
        <f t="shared" si="16"/>
        <v>13.920999999999999</v>
      </c>
    </row>
    <row r="457" spans="24:25" x14ac:dyDescent="0.25">
      <c r="X457" s="21">
        <f t="shared" si="17"/>
        <v>9922</v>
      </c>
      <c r="Y457" s="23">
        <f t="shared" si="16"/>
        <v>13.94938</v>
      </c>
    </row>
    <row r="458" spans="24:25" x14ac:dyDescent="0.25">
      <c r="X458" s="21">
        <f t="shared" si="17"/>
        <v>9944</v>
      </c>
      <c r="Y458" s="23">
        <f t="shared" si="16"/>
        <v>13.97776</v>
      </c>
    </row>
    <row r="459" spans="24:25" x14ac:dyDescent="0.25">
      <c r="X459" s="21">
        <f t="shared" si="17"/>
        <v>9966</v>
      </c>
      <c r="Y459" s="23">
        <f t="shared" si="16"/>
        <v>14.00614</v>
      </c>
    </row>
    <row r="460" spans="24:25" x14ac:dyDescent="0.25">
      <c r="X460" s="21">
        <f t="shared" si="17"/>
        <v>9988</v>
      </c>
      <c r="Y460" s="23">
        <f t="shared" si="16"/>
        <v>14.034519999999999</v>
      </c>
    </row>
    <row r="461" spans="24:25" x14ac:dyDescent="0.25">
      <c r="X461" s="21">
        <f t="shared" si="17"/>
        <v>10010</v>
      </c>
      <c r="Y461" s="23">
        <f t="shared" si="16"/>
        <v>14.062899999999999</v>
      </c>
    </row>
    <row r="462" spans="24:25" x14ac:dyDescent="0.25">
      <c r="X462" s="21">
        <f t="shared" si="17"/>
        <v>10032</v>
      </c>
      <c r="Y462" s="23">
        <f t="shared" si="16"/>
        <v>14.091279999999999</v>
      </c>
    </row>
    <row r="463" spans="24:25" x14ac:dyDescent="0.25">
      <c r="X463" s="21">
        <f t="shared" si="17"/>
        <v>10054</v>
      </c>
      <c r="Y463" s="23">
        <f t="shared" si="16"/>
        <v>14.11966</v>
      </c>
    </row>
    <row r="464" spans="24:25" x14ac:dyDescent="0.25">
      <c r="X464" s="21">
        <f t="shared" si="17"/>
        <v>10076</v>
      </c>
      <c r="Y464" s="23">
        <f t="shared" si="16"/>
        <v>14.14804</v>
      </c>
    </row>
    <row r="465" spans="24:25" x14ac:dyDescent="0.25">
      <c r="X465" s="21">
        <f t="shared" si="17"/>
        <v>10098</v>
      </c>
      <c r="Y465" s="23">
        <f t="shared" si="16"/>
        <v>14.17642</v>
      </c>
    </row>
    <row r="466" spans="24:25" x14ac:dyDescent="0.25">
      <c r="X466" s="21">
        <f t="shared" si="17"/>
        <v>10120</v>
      </c>
      <c r="Y466" s="23">
        <f t="shared" si="16"/>
        <v>14.204799999999999</v>
      </c>
    </row>
    <row r="467" spans="24:25" x14ac:dyDescent="0.25">
      <c r="X467" s="21">
        <f t="shared" si="17"/>
        <v>10142</v>
      </c>
      <c r="Y467" s="23">
        <f t="shared" si="16"/>
        <v>14.233179999999999</v>
      </c>
    </row>
    <row r="468" spans="24:25" x14ac:dyDescent="0.25">
      <c r="X468" s="21">
        <f t="shared" si="17"/>
        <v>10164</v>
      </c>
      <c r="Y468" s="23">
        <f t="shared" si="16"/>
        <v>14.261559999999999</v>
      </c>
    </row>
    <row r="469" spans="24:25" x14ac:dyDescent="0.25">
      <c r="X469" s="21">
        <f t="shared" si="17"/>
        <v>10186</v>
      </c>
      <c r="Y469" s="23">
        <f t="shared" si="16"/>
        <v>14.28994</v>
      </c>
    </row>
    <row r="470" spans="24:25" x14ac:dyDescent="0.25">
      <c r="X470" s="21">
        <f t="shared" si="17"/>
        <v>10208</v>
      </c>
      <c r="Y470" s="23">
        <f t="shared" si="16"/>
        <v>14.31832</v>
      </c>
    </row>
    <row r="471" spans="24:25" x14ac:dyDescent="0.25">
      <c r="X471" s="21">
        <f t="shared" si="17"/>
        <v>10230</v>
      </c>
      <c r="Y471" s="23">
        <f t="shared" si="16"/>
        <v>14.3467</v>
      </c>
    </row>
    <row r="472" spans="24:25" x14ac:dyDescent="0.25">
      <c r="X472" s="21">
        <f t="shared" si="17"/>
        <v>10252</v>
      </c>
      <c r="Y472" s="23">
        <f t="shared" si="16"/>
        <v>14.375079999999999</v>
      </c>
    </row>
    <row r="473" spans="24:25" x14ac:dyDescent="0.25">
      <c r="X473" s="21">
        <f t="shared" si="17"/>
        <v>10274</v>
      </c>
      <c r="Y473" s="23">
        <f t="shared" si="16"/>
        <v>14.403459999999999</v>
      </c>
    </row>
    <row r="474" spans="24:25" x14ac:dyDescent="0.25">
      <c r="X474" s="21">
        <f t="shared" si="17"/>
        <v>10296</v>
      </c>
      <c r="Y474" s="23">
        <f t="shared" si="16"/>
        <v>14.431839999999999</v>
      </c>
    </row>
    <row r="475" spans="24:25" x14ac:dyDescent="0.25">
      <c r="X475" s="21">
        <f t="shared" si="17"/>
        <v>10318</v>
      </c>
      <c r="Y475" s="23">
        <f t="shared" si="16"/>
        <v>14.46022</v>
      </c>
    </row>
    <row r="476" spans="24:25" x14ac:dyDescent="0.25">
      <c r="X476" s="21">
        <f t="shared" si="17"/>
        <v>10340</v>
      </c>
      <c r="Y476" s="23">
        <f t="shared" si="16"/>
        <v>14.4886</v>
      </c>
    </row>
    <row r="477" spans="24:25" x14ac:dyDescent="0.25">
      <c r="X477" s="21">
        <f t="shared" si="17"/>
        <v>10362</v>
      </c>
      <c r="Y477" s="23">
        <f t="shared" si="16"/>
        <v>14.51698</v>
      </c>
    </row>
    <row r="478" spans="24:25" x14ac:dyDescent="0.25">
      <c r="X478" s="21">
        <f t="shared" si="17"/>
        <v>10384</v>
      </c>
      <c r="Y478" s="23">
        <f t="shared" si="16"/>
        <v>14.545359999999999</v>
      </c>
    </row>
    <row r="479" spans="24:25" x14ac:dyDescent="0.25">
      <c r="X479" s="21">
        <f t="shared" si="17"/>
        <v>10406</v>
      </c>
      <c r="Y479" s="23">
        <f t="shared" si="16"/>
        <v>14.573739999999999</v>
      </c>
    </row>
    <row r="480" spans="24:25" x14ac:dyDescent="0.25">
      <c r="X480" s="21">
        <f t="shared" si="17"/>
        <v>10428</v>
      </c>
      <c r="Y480" s="23">
        <f t="shared" si="16"/>
        <v>14.602119999999999</v>
      </c>
    </row>
    <row r="481" spans="24:25" x14ac:dyDescent="0.25">
      <c r="X481" s="21">
        <f t="shared" si="17"/>
        <v>10450</v>
      </c>
      <c r="Y481" s="23">
        <f t="shared" si="16"/>
        <v>14.6305</v>
      </c>
    </row>
    <row r="482" spans="24:25" x14ac:dyDescent="0.25">
      <c r="X482" s="21">
        <f t="shared" si="17"/>
        <v>10472</v>
      </c>
      <c r="Y482" s="23">
        <f t="shared" si="16"/>
        <v>14.65888</v>
      </c>
    </row>
    <row r="483" spans="24:25" x14ac:dyDescent="0.25">
      <c r="X483" s="21">
        <f t="shared" si="17"/>
        <v>10494</v>
      </c>
      <c r="Y483" s="23">
        <f t="shared" si="16"/>
        <v>14.68726</v>
      </c>
    </row>
    <row r="484" spans="24:25" x14ac:dyDescent="0.25">
      <c r="X484" s="21">
        <f t="shared" si="17"/>
        <v>10516</v>
      </c>
      <c r="Y484" s="23">
        <f t="shared" si="16"/>
        <v>14.715639999999999</v>
      </c>
    </row>
    <row r="485" spans="24:25" x14ac:dyDescent="0.25">
      <c r="X485" s="21">
        <f t="shared" si="17"/>
        <v>10538</v>
      </c>
      <c r="Y485" s="23">
        <f t="shared" si="16"/>
        <v>14.744019999999999</v>
      </c>
    </row>
    <row r="486" spans="24:25" x14ac:dyDescent="0.25">
      <c r="X486" s="21">
        <f t="shared" si="17"/>
        <v>10560</v>
      </c>
      <c r="Y486" s="23">
        <f t="shared" si="16"/>
        <v>14.772399999999999</v>
      </c>
    </row>
    <row r="487" spans="24:25" x14ac:dyDescent="0.25">
      <c r="X487" s="21">
        <f t="shared" si="17"/>
        <v>10582</v>
      </c>
      <c r="Y487" s="23">
        <f t="shared" si="16"/>
        <v>14.80078</v>
      </c>
    </row>
    <row r="488" spans="24:25" x14ac:dyDescent="0.25">
      <c r="X488" s="21">
        <f t="shared" si="17"/>
        <v>10604</v>
      </c>
      <c r="Y488" s="23">
        <f t="shared" si="16"/>
        <v>14.82916</v>
      </c>
    </row>
    <row r="489" spans="24:25" x14ac:dyDescent="0.25">
      <c r="X489" s="21">
        <f t="shared" si="17"/>
        <v>10626</v>
      </c>
      <c r="Y489" s="23">
        <f t="shared" si="16"/>
        <v>14.85754</v>
      </c>
    </row>
    <row r="490" spans="24:25" x14ac:dyDescent="0.25">
      <c r="X490" s="21">
        <f t="shared" si="17"/>
        <v>10648</v>
      </c>
      <c r="Y490" s="23">
        <f t="shared" si="16"/>
        <v>14.885919999999999</v>
      </c>
    </row>
    <row r="491" spans="24:25" x14ac:dyDescent="0.25">
      <c r="X491" s="21">
        <f t="shared" si="17"/>
        <v>10670</v>
      </c>
      <c r="Y491" s="23">
        <f t="shared" si="16"/>
        <v>14.914299999999999</v>
      </c>
    </row>
    <row r="492" spans="24:25" x14ac:dyDescent="0.25">
      <c r="X492" s="21">
        <f t="shared" si="17"/>
        <v>10692</v>
      </c>
      <c r="Y492" s="23">
        <f t="shared" si="16"/>
        <v>14.942679999999999</v>
      </c>
    </row>
    <row r="493" spans="24:25" x14ac:dyDescent="0.25">
      <c r="X493" s="21">
        <f t="shared" si="17"/>
        <v>10714</v>
      </c>
      <c r="Y493" s="23">
        <f t="shared" si="16"/>
        <v>14.97106</v>
      </c>
    </row>
    <row r="494" spans="24:25" x14ac:dyDescent="0.25">
      <c r="X494" s="21">
        <f t="shared" si="17"/>
        <v>10736</v>
      </c>
      <c r="Y494" s="23">
        <f t="shared" si="16"/>
        <v>14.99944</v>
      </c>
    </row>
    <row r="495" spans="24:25" x14ac:dyDescent="0.25">
      <c r="X495" s="21">
        <f t="shared" si="17"/>
        <v>10758</v>
      </c>
      <c r="Y495" s="23">
        <f t="shared" si="16"/>
        <v>15.02782</v>
      </c>
    </row>
    <row r="496" spans="24:25" x14ac:dyDescent="0.25">
      <c r="X496" s="21">
        <f t="shared" si="17"/>
        <v>10780</v>
      </c>
      <c r="Y496" s="23">
        <f t="shared" si="16"/>
        <v>15.056199999999999</v>
      </c>
    </row>
    <row r="497" spans="24:25" x14ac:dyDescent="0.25">
      <c r="X497" s="21">
        <f t="shared" si="17"/>
        <v>10802</v>
      </c>
      <c r="Y497" s="23">
        <f t="shared" si="16"/>
        <v>15.084579999999999</v>
      </c>
    </row>
    <row r="498" spans="24:25" x14ac:dyDescent="0.25">
      <c r="X498" s="21">
        <f t="shared" si="17"/>
        <v>10824</v>
      </c>
      <c r="Y498" s="23">
        <f t="shared" si="16"/>
        <v>15.112959999999999</v>
      </c>
    </row>
    <row r="499" spans="24:25" x14ac:dyDescent="0.25">
      <c r="X499" s="21">
        <f t="shared" si="17"/>
        <v>10846</v>
      </c>
      <c r="Y499" s="23">
        <f t="shared" si="16"/>
        <v>15.14134</v>
      </c>
    </row>
    <row r="500" spans="24:25" x14ac:dyDescent="0.25">
      <c r="X500" s="21">
        <f t="shared" si="17"/>
        <v>10868</v>
      </c>
      <c r="Y500" s="23">
        <f t="shared" si="16"/>
        <v>15.16972</v>
      </c>
    </row>
    <row r="501" spans="24:25" x14ac:dyDescent="0.25">
      <c r="X501" s="21">
        <f t="shared" si="17"/>
        <v>10890</v>
      </c>
      <c r="Y501" s="23">
        <f t="shared" si="16"/>
        <v>15.1981</v>
      </c>
    </row>
    <row r="502" spans="24:25" x14ac:dyDescent="0.25">
      <c r="X502" s="21">
        <f t="shared" si="17"/>
        <v>10912</v>
      </c>
      <c r="Y502" s="23">
        <f t="shared" si="16"/>
        <v>15.226479999999999</v>
      </c>
    </row>
    <row r="503" spans="24:25" x14ac:dyDescent="0.25">
      <c r="X503" s="21">
        <f t="shared" si="17"/>
        <v>10934</v>
      </c>
      <c r="Y503" s="23">
        <f t="shared" si="16"/>
        <v>15.254859999999999</v>
      </c>
    </row>
    <row r="504" spans="24:25" x14ac:dyDescent="0.25">
      <c r="X504" s="21">
        <f t="shared" si="17"/>
        <v>10956</v>
      </c>
      <c r="Y504" s="23">
        <f t="shared" si="16"/>
        <v>15.283239999999999</v>
      </c>
    </row>
    <row r="505" spans="24:25" x14ac:dyDescent="0.25">
      <c r="X505" s="21">
        <f t="shared" si="17"/>
        <v>10978</v>
      </c>
      <c r="Y505" s="23">
        <f t="shared" si="16"/>
        <v>15.31162</v>
      </c>
    </row>
    <row r="506" spans="24:25" ht="16.5" thickBot="1" x14ac:dyDescent="0.3">
      <c r="X506" s="22">
        <f t="shared" si="17"/>
        <v>11000</v>
      </c>
      <c r="Y506" s="23">
        <f t="shared" si="16"/>
        <v>15.34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1D00-000000000000}"/>
  </hyperlinks>
  <pageMargins left="0.7" right="0.7" top="0.75" bottom="0.75" header="0.3" footer="0.3"/>
  <pageSetup scale="57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9" tint="-0.249977111117893"/>
    <pageSetUpPr fitToPage="1"/>
  </sheetPr>
  <dimension ref="A1:AC506"/>
  <sheetViews>
    <sheetView zoomScale="80" zoomScaleNormal="80" workbookViewId="0">
      <selection activeCell="J6" sqref="J6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78</v>
      </c>
      <c r="K2" s="160" t="str">
        <f>VLOOKUP(J2,'Calcul financement'!B5:F100,2,FALSE)</f>
        <v>Techniques de bureautique</v>
      </c>
      <c r="L2" s="160"/>
      <c r="M2" s="160"/>
      <c r="N2" s="161"/>
    </row>
    <row r="4" spans="9:29" ht="16.5" thickBot="1" x14ac:dyDescent="0.3">
      <c r="J4" s="16">
        <f>MAX(IF(K24=0,IF(K21=0,1000,K21*4),K24*2),K9:K15)</f>
        <v>6660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9.95824</v>
      </c>
      <c r="K5" s="164" t="str">
        <f>CONCATENATE("ÉTC seront financés par les ",J4," PES ","du programme ",LEFT(J2,6))</f>
        <v>ÉTC seront financés par les 6660 PES du programme 412.A0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15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15</v>
      </c>
      <c r="Y7" s="23">
        <f t="shared" si="0"/>
        <v>2.3174999999999998E-2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30</v>
      </c>
      <c r="Y8" s="23">
        <f t="shared" si="0"/>
        <v>4.6349999999999995E-2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1245</v>
      </c>
      <c r="L9" s="53">
        <f>IF(K9&gt;0,IF($K$24&gt;0,IF(K9&lt;$K$21,$K$20*K9,IF(K9&lt;$K$24,($K$22*K9)+$K$23,($K$25*K9)+$K$26)),IF(K9&lt;$K$21,$K$20*K9,($K$22*K9)+$K$23)),"")</f>
        <v>3.3266900000000001</v>
      </c>
      <c r="M9" s="54">
        <f>IF(K9&gt;0,L9/K9*1000,"")</f>
        <v>2.6720401606425703</v>
      </c>
      <c r="X9" s="21">
        <f t="shared" si="1"/>
        <v>45</v>
      </c>
      <c r="Y9" s="23">
        <f t="shared" si="0"/>
        <v>6.9525000000000003E-2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1611</v>
      </c>
      <c r="L10" s="53">
        <f t="shared" ref="L10:L15" si="2">IF(K10&gt;0,IF($K$24&gt;0,IF(K10&lt;$K$21,$K$20*K10,IF(K10&lt;$K$24,($K$22*K10)+$K$23,($K$25*K10)+$K$26)),IF(K10&lt;$K$21,$K$20*K10,($K$22*K10)+$K$23)),"")</f>
        <v>3.7519819999999999</v>
      </c>
      <c r="M10" s="54">
        <f t="shared" ref="M10:M15" si="3">IF(K10&gt;0,L10/K10*1000,"")</f>
        <v>2.3289770328988206</v>
      </c>
      <c r="X10" s="21">
        <f t="shared" si="1"/>
        <v>60</v>
      </c>
      <c r="Y10" s="23">
        <f t="shared" si="0"/>
        <v>9.2699999999999991E-2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2579</v>
      </c>
      <c r="L11" s="53">
        <f t="shared" si="2"/>
        <v>4.876798</v>
      </c>
      <c r="M11" s="54">
        <f t="shared" si="3"/>
        <v>1.8909647150058162</v>
      </c>
      <c r="X11" s="21">
        <f t="shared" si="1"/>
        <v>75</v>
      </c>
      <c r="Y11" s="23">
        <f t="shared" si="0"/>
        <v>0.11587499999999999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3384</v>
      </c>
      <c r="L12" s="53">
        <f t="shared" si="2"/>
        <v>5.8173759999999994</v>
      </c>
      <c r="M12" s="54">
        <f t="shared" si="3"/>
        <v>1.7190827423167847</v>
      </c>
      <c r="X12" s="21">
        <f t="shared" si="1"/>
        <v>90</v>
      </c>
      <c r="Y12" s="23">
        <f t="shared" si="0"/>
        <v>0.13905000000000001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105</v>
      </c>
      <c r="Y13" s="23">
        <f t="shared" si="0"/>
        <v>0.16222499999999998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120</v>
      </c>
      <c r="Y14" s="23">
        <f t="shared" si="0"/>
        <v>0.18539999999999998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135</v>
      </c>
      <c r="Y15" s="23">
        <f t="shared" si="0"/>
        <v>0.20857499999999998</v>
      </c>
    </row>
    <row r="16" spans="9:29" x14ac:dyDescent="0.25">
      <c r="K16" s="10"/>
      <c r="L16" s="10"/>
      <c r="X16" s="21">
        <f t="shared" si="1"/>
        <v>150</v>
      </c>
      <c r="Y16" s="23">
        <f t="shared" si="0"/>
        <v>0.23174999999999998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165</v>
      </c>
      <c r="Y17" s="23">
        <f t="shared" si="0"/>
        <v>0.25492500000000001</v>
      </c>
    </row>
    <row r="18" spans="1:25" x14ac:dyDescent="0.25">
      <c r="X18" s="21">
        <f t="shared" si="1"/>
        <v>180</v>
      </c>
      <c r="Y18" s="23">
        <f t="shared" si="0"/>
        <v>0.27810000000000001</v>
      </c>
    </row>
    <row r="19" spans="1:25" x14ac:dyDescent="0.25">
      <c r="X19" s="21">
        <f t="shared" si="1"/>
        <v>195</v>
      </c>
      <c r="Y19" s="23">
        <f t="shared" si="0"/>
        <v>0.30127499999999996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210</v>
      </c>
      <c r="Y20" s="23">
        <f t="shared" si="0"/>
        <v>0.32444999999999996</v>
      </c>
    </row>
    <row r="21" spans="1:25" x14ac:dyDescent="0.25">
      <c r="J21" s="2" t="s">
        <v>123</v>
      </c>
      <c r="K21" s="18">
        <f>VLOOKUP($J$2,Tableau_fin[],8,FALSE)</f>
        <v>400</v>
      </c>
      <c r="X21" s="21">
        <f t="shared" si="1"/>
        <v>225</v>
      </c>
      <c r="Y21" s="23">
        <f t="shared" si="0"/>
        <v>0.34762499999999996</v>
      </c>
    </row>
    <row r="22" spans="1:25" x14ac:dyDescent="0.25">
      <c r="J22" s="26" t="s">
        <v>119</v>
      </c>
      <c r="K22" s="18">
        <f>VLOOKUP($J$2,Tableau_fin[],9,FALSE)</f>
        <v>1.1620000000000001E-3</v>
      </c>
      <c r="X22" s="21">
        <f t="shared" si="1"/>
        <v>240</v>
      </c>
      <c r="Y22" s="23">
        <f t="shared" si="0"/>
        <v>0.37079999999999996</v>
      </c>
    </row>
    <row r="23" spans="1:25" x14ac:dyDescent="0.25">
      <c r="J23" s="26" t="s">
        <v>120</v>
      </c>
      <c r="K23" s="18">
        <f>VLOOKUP($J$2,Tableau_fin[],10,FALSE)</f>
        <v>1.88</v>
      </c>
      <c r="X23" s="21">
        <f t="shared" si="1"/>
        <v>255</v>
      </c>
      <c r="Y23" s="23">
        <f t="shared" si="0"/>
        <v>0.39397499999999996</v>
      </c>
    </row>
    <row r="24" spans="1:25" x14ac:dyDescent="0.25">
      <c r="J24" s="26" t="s">
        <v>124</v>
      </c>
      <c r="K24" s="18">
        <f>VLOOKUP($J$2,Tableau_fin[],11,FALSE)</f>
        <v>3330</v>
      </c>
      <c r="X24" s="21">
        <f t="shared" si="1"/>
        <v>270</v>
      </c>
      <c r="Y24" s="23">
        <f t="shared" si="0"/>
        <v>0.41714999999999997</v>
      </c>
    </row>
    <row r="25" spans="1:25" x14ac:dyDescent="0.25">
      <c r="J25" s="26" t="s">
        <v>121</v>
      </c>
      <c r="K25" s="18">
        <f>VLOOKUP($J$2,Tableau_fin[],12,FALSE)</f>
        <v>1.2639999999999999E-3</v>
      </c>
      <c r="X25" s="21">
        <f t="shared" si="1"/>
        <v>285</v>
      </c>
      <c r="Y25" s="23">
        <f t="shared" si="0"/>
        <v>0.44032499999999997</v>
      </c>
    </row>
    <row r="26" spans="1:25" x14ac:dyDescent="0.25">
      <c r="J26" s="26" t="s">
        <v>122</v>
      </c>
      <c r="K26" s="18">
        <f>VLOOKUP($J$2,Tableau_fin[],13,FALSE)</f>
        <v>1.54</v>
      </c>
      <c r="X26" s="21">
        <f t="shared" si="1"/>
        <v>300</v>
      </c>
      <c r="Y26" s="23">
        <f t="shared" si="0"/>
        <v>0.46349999999999997</v>
      </c>
    </row>
    <row r="27" spans="1:25" x14ac:dyDescent="0.25">
      <c r="X27" s="21">
        <f t="shared" si="1"/>
        <v>315</v>
      </c>
      <c r="Y27" s="23">
        <f t="shared" si="0"/>
        <v>0.48667499999999997</v>
      </c>
    </row>
    <row r="28" spans="1:25" x14ac:dyDescent="0.25">
      <c r="X28" s="21">
        <f t="shared" si="1"/>
        <v>330</v>
      </c>
      <c r="Y28" s="23">
        <f t="shared" si="0"/>
        <v>0.50985000000000003</v>
      </c>
    </row>
    <row r="29" spans="1:25" x14ac:dyDescent="0.25">
      <c r="X29" s="21">
        <f t="shared" si="1"/>
        <v>345</v>
      </c>
      <c r="Y29" s="23">
        <f t="shared" si="0"/>
        <v>0.53302499999999997</v>
      </c>
    </row>
    <row r="30" spans="1:25" x14ac:dyDescent="0.25">
      <c r="X30" s="21">
        <f t="shared" si="1"/>
        <v>360</v>
      </c>
      <c r="Y30" s="23">
        <f t="shared" si="0"/>
        <v>0.55620000000000003</v>
      </c>
    </row>
    <row r="31" spans="1:25" x14ac:dyDescent="0.25">
      <c r="A31" s="29"/>
      <c r="B31" s="10"/>
      <c r="C31" s="10"/>
      <c r="X31" s="21">
        <f t="shared" si="1"/>
        <v>375</v>
      </c>
      <c r="Y31" s="23">
        <f t="shared" si="0"/>
        <v>0.57937499999999997</v>
      </c>
    </row>
    <row r="32" spans="1:25" x14ac:dyDescent="0.25">
      <c r="B32" s="10"/>
      <c r="C32" s="10"/>
      <c r="X32" s="21">
        <f t="shared" si="1"/>
        <v>390</v>
      </c>
      <c r="Y32" s="23">
        <f t="shared" si="0"/>
        <v>0.60254999999999992</v>
      </c>
    </row>
    <row r="33" spans="2:25" x14ac:dyDescent="0.25">
      <c r="B33" s="10"/>
      <c r="C33" s="10"/>
      <c r="X33" s="21">
        <f t="shared" si="1"/>
        <v>405</v>
      </c>
      <c r="Y33" s="23">
        <f t="shared" si="0"/>
        <v>2.3506100000000001</v>
      </c>
    </row>
    <row r="34" spans="2:25" x14ac:dyDescent="0.25">
      <c r="X34" s="21">
        <f t="shared" si="1"/>
        <v>420</v>
      </c>
      <c r="Y34" s="23">
        <f t="shared" si="0"/>
        <v>2.3680399999999997</v>
      </c>
    </row>
    <row r="35" spans="2:25" x14ac:dyDescent="0.25">
      <c r="X35" s="21">
        <f t="shared" si="1"/>
        <v>435</v>
      </c>
      <c r="Y35" s="23">
        <f t="shared" si="0"/>
        <v>2.3854699999999998</v>
      </c>
    </row>
    <row r="36" spans="2:25" x14ac:dyDescent="0.25">
      <c r="X36" s="21">
        <f t="shared" si="1"/>
        <v>450</v>
      </c>
      <c r="Y36" s="23">
        <f t="shared" si="0"/>
        <v>2.4028999999999998</v>
      </c>
    </row>
    <row r="37" spans="2:25" x14ac:dyDescent="0.25">
      <c r="X37" s="21">
        <f t="shared" si="1"/>
        <v>465</v>
      </c>
      <c r="Y37" s="23">
        <f t="shared" si="0"/>
        <v>2.4203299999999999</v>
      </c>
    </row>
    <row r="38" spans="2:25" x14ac:dyDescent="0.25">
      <c r="X38" s="21">
        <f t="shared" si="1"/>
        <v>480</v>
      </c>
      <c r="Y38" s="23">
        <f t="shared" si="0"/>
        <v>2.4377599999999999</v>
      </c>
    </row>
    <row r="39" spans="2:25" x14ac:dyDescent="0.25">
      <c r="X39" s="21">
        <f t="shared" si="1"/>
        <v>495</v>
      </c>
      <c r="Y39" s="23">
        <f t="shared" si="0"/>
        <v>2.45519</v>
      </c>
    </row>
    <row r="40" spans="2:25" x14ac:dyDescent="0.25">
      <c r="X40" s="21">
        <f t="shared" si="1"/>
        <v>510</v>
      </c>
      <c r="Y40" s="23">
        <f t="shared" si="0"/>
        <v>2.47262</v>
      </c>
    </row>
    <row r="41" spans="2:25" x14ac:dyDescent="0.25">
      <c r="X41" s="21">
        <f t="shared" si="1"/>
        <v>525</v>
      </c>
      <c r="Y41" s="23">
        <f t="shared" si="0"/>
        <v>2.4900500000000001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540</v>
      </c>
      <c r="Y42" s="23">
        <f t="shared" si="0"/>
        <v>2.5074800000000002</v>
      </c>
    </row>
    <row r="43" spans="2:25" x14ac:dyDescent="0.25">
      <c r="X43" s="21">
        <f t="shared" si="1"/>
        <v>555</v>
      </c>
      <c r="Y43" s="23">
        <f t="shared" si="0"/>
        <v>2.5249099999999998</v>
      </c>
    </row>
    <row r="44" spans="2:25" x14ac:dyDescent="0.25">
      <c r="X44" s="21">
        <f t="shared" si="1"/>
        <v>570</v>
      </c>
      <c r="Y44" s="23">
        <f t="shared" si="0"/>
        <v>2.5423399999999998</v>
      </c>
    </row>
    <row r="45" spans="2:25" x14ac:dyDescent="0.25">
      <c r="X45" s="21">
        <f t="shared" si="1"/>
        <v>585</v>
      </c>
      <c r="Y45" s="23">
        <f t="shared" si="0"/>
        <v>2.5597699999999999</v>
      </c>
    </row>
    <row r="46" spans="2:25" x14ac:dyDescent="0.25">
      <c r="X46" s="21">
        <f t="shared" si="1"/>
        <v>600</v>
      </c>
      <c r="Y46" s="23">
        <f t="shared" si="0"/>
        <v>2.5771999999999999</v>
      </c>
    </row>
    <row r="47" spans="2:25" x14ac:dyDescent="0.25">
      <c r="X47" s="21">
        <f t="shared" si="1"/>
        <v>615</v>
      </c>
      <c r="Y47" s="23">
        <f t="shared" si="0"/>
        <v>2.59463</v>
      </c>
    </row>
    <row r="48" spans="2:25" x14ac:dyDescent="0.25">
      <c r="X48" s="21">
        <f t="shared" si="1"/>
        <v>630</v>
      </c>
      <c r="Y48" s="23">
        <f t="shared" si="0"/>
        <v>2.61206</v>
      </c>
    </row>
    <row r="49" spans="24:25" x14ac:dyDescent="0.25">
      <c r="X49" s="21">
        <f t="shared" si="1"/>
        <v>645</v>
      </c>
      <c r="Y49" s="23">
        <f t="shared" si="0"/>
        <v>2.6294899999999997</v>
      </c>
    </row>
    <row r="50" spans="24:25" x14ac:dyDescent="0.25">
      <c r="X50" s="21">
        <f t="shared" si="1"/>
        <v>660</v>
      </c>
      <c r="Y50" s="23">
        <f t="shared" si="0"/>
        <v>2.6469199999999997</v>
      </c>
    </row>
    <row r="51" spans="24:25" x14ac:dyDescent="0.25">
      <c r="X51" s="21">
        <f t="shared" si="1"/>
        <v>675</v>
      </c>
      <c r="Y51" s="23">
        <f t="shared" si="0"/>
        <v>2.6643499999999998</v>
      </c>
    </row>
    <row r="52" spans="24:25" x14ac:dyDescent="0.25">
      <c r="X52" s="21">
        <f t="shared" si="1"/>
        <v>690</v>
      </c>
      <c r="Y52" s="23">
        <f t="shared" si="0"/>
        <v>2.6817799999999998</v>
      </c>
    </row>
    <row r="53" spans="24:25" x14ac:dyDescent="0.25">
      <c r="X53" s="21">
        <f t="shared" si="1"/>
        <v>705</v>
      </c>
      <c r="Y53" s="23">
        <f t="shared" si="0"/>
        <v>2.6992099999999999</v>
      </c>
    </row>
    <row r="54" spans="24:25" x14ac:dyDescent="0.25">
      <c r="X54" s="21">
        <f t="shared" si="1"/>
        <v>720</v>
      </c>
      <c r="Y54" s="23">
        <f t="shared" si="0"/>
        <v>2.7166399999999999</v>
      </c>
    </row>
    <row r="55" spans="24:25" x14ac:dyDescent="0.25">
      <c r="X55" s="21">
        <f t="shared" si="1"/>
        <v>735</v>
      </c>
      <c r="Y55" s="23">
        <f t="shared" si="0"/>
        <v>2.73407</v>
      </c>
    </row>
    <row r="56" spans="24:25" x14ac:dyDescent="0.25">
      <c r="X56" s="21">
        <f t="shared" si="1"/>
        <v>750</v>
      </c>
      <c r="Y56" s="23">
        <f t="shared" si="0"/>
        <v>2.7515000000000001</v>
      </c>
    </row>
    <row r="57" spans="24:25" x14ac:dyDescent="0.25">
      <c r="X57" s="21">
        <f t="shared" si="1"/>
        <v>765</v>
      </c>
      <c r="Y57" s="23">
        <f t="shared" si="0"/>
        <v>2.7689300000000001</v>
      </c>
    </row>
    <row r="58" spans="24:25" x14ac:dyDescent="0.25">
      <c r="X58" s="21">
        <f t="shared" si="1"/>
        <v>780</v>
      </c>
      <c r="Y58" s="23">
        <f t="shared" si="0"/>
        <v>2.7863600000000002</v>
      </c>
    </row>
    <row r="59" spans="24:25" x14ac:dyDescent="0.25">
      <c r="X59" s="21">
        <f t="shared" si="1"/>
        <v>795</v>
      </c>
      <c r="Y59" s="23">
        <f t="shared" si="0"/>
        <v>2.8037899999999998</v>
      </c>
    </row>
    <row r="60" spans="24:25" x14ac:dyDescent="0.25">
      <c r="X60" s="21">
        <f t="shared" si="1"/>
        <v>810</v>
      </c>
      <c r="Y60" s="23">
        <f t="shared" si="0"/>
        <v>2.8212199999999998</v>
      </c>
    </row>
    <row r="61" spans="24:25" x14ac:dyDescent="0.25">
      <c r="X61" s="21">
        <f t="shared" si="1"/>
        <v>825</v>
      </c>
      <c r="Y61" s="23">
        <f t="shared" si="0"/>
        <v>2.8386499999999999</v>
      </c>
    </row>
    <row r="62" spans="24:25" x14ac:dyDescent="0.25">
      <c r="X62" s="21">
        <f t="shared" si="1"/>
        <v>840</v>
      </c>
      <c r="Y62" s="23">
        <f t="shared" si="0"/>
        <v>2.85608</v>
      </c>
    </row>
    <row r="63" spans="24:25" x14ac:dyDescent="0.25">
      <c r="X63" s="21">
        <f t="shared" si="1"/>
        <v>855</v>
      </c>
      <c r="Y63" s="23">
        <f t="shared" si="0"/>
        <v>2.87351</v>
      </c>
    </row>
    <row r="64" spans="24:25" x14ac:dyDescent="0.25">
      <c r="X64" s="21">
        <f t="shared" si="1"/>
        <v>870</v>
      </c>
      <c r="Y64" s="23">
        <f t="shared" si="0"/>
        <v>2.8909399999999996</v>
      </c>
    </row>
    <row r="65" spans="24:25" x14ac:dyDescent="0.25">
      <c r="X65" s="21">
        <f t="shared" si="1"/>
        <v>885</v>
      </c>
      <c r="Y65" s="23">
        <f t="shared" si="0"/>
        <v>2.9083699999999997</v>
      </c>
    </row>
    <row r="66" spans="24:25" x14ac:dyDescent="0.25">
      <c r="X66" s="21">
        <f t="shared" si="1"/>
        <v>900</v>
      </c>
      <c r="Y66" s="23">
        <f t="shared" si="0"/>
        <v>2.9257999999999997</v>
      </c>
    </row>
    <row r="67" spans="24:25" x14ac:dyDescent="0.25">
      <c r="X67" s="21">
        <f t="shared" si="1"/>
        <v>915</v>
      </c>
      <c r="Y67" s="23">
        <f t="shared" si="0"/>
        <v>2.9432299999999998</v>
      </c>
    </row>
    <row r="68" spans="24:25" x14ac:dyDescent="0.25">
      <c r="X68" s="21">
        <f t="shared" si="1"/>
        <v>930</v>
      </c>
      <c r="Y68" s="23">
        <f t="shared" si="0"/>
        <v>2.9606599999999998</v>
      </c>
    </row>
    <row r="69" spans="24:25" x14ac:dyDescent="0.25">
      <c r="X69" s="21">
        <f t="shared" si="1"/>
        <v>945</v>
      </c>
      <c r="Y69" s="23">
        <f t="shared" si="0"/>
        <v>2.9780899999999999</v>
      </c>
    </row>
    <row r="70" spans="24:25" x14ac:dyDescent="0.25">
      <c r="X70" s="21">
        <f t="shared" si="1"/>
        <v>960</v>
      </c>
      <c r="Y70" s="23">
        <f t="shared" ref="Y70:Y133" si="4">IF($K$24&gt;0,IF(X70&lt;$K$21,$K$20*X70,IF(X70&lt;$K$24,($K$22*X70)+$K$23,($K$25*X70)+$K$26)),IF(X70&lt;$K$21,$K$20*X70,($K$22*X70)+$K$23))</f>
        <v>2.99552</v>
      </c>
    </row>
    <row r="71" spans="24:25" x14ac:dyDescent="0.25">
      <c r="X71" s="21">
        <f t="shared" ref="X71:X134" si="5">X70+$AC$5</f>
        <v>975</v>
      </c>
      <c r="Y71" s="23">
        <f t="shared" si="4"/>
        <v>3.01295</v>
      </c>
    </row>
    <row r="72" spans="24:25" x14ac:dyDescent="0.25">
      <c r="X72" s="21">
        <f t="shared" si="5"/>
        <v>990</v>
      </c>
      <c r="Y72" s="23">
        <f t="shared" si="4"/>
        <v>3.0303800000000001</v>
      </c>
    </row>
    <row r="73" spans="24:25" x14ac:dyDescent="0.25">
      <c r="X73" s="21">
        <f t="shared" si="5"/>
        <v>1005</v>
      </c>
      <c r="Y73" s="23">
        <f t="shared" si="4"/>
        <v>3.0478100000000001</v>
      </c>
    </row>
    <row r="74" spans="24:25" x14ac:dyDescent="0.25">
      <c r="X74" s="21">
        <f t="shared" si="5"/>
        <v>1020</v>
      </c>
      <c r="Y74" s="23">
        <f t="shared" si="4"/>
        <v>3.0652400000000002</v>
      </c>
    </row>
    <row r="75" spans="24:25" x14ac:dyDescent="0.25">
      <c r="X75" s="21">
        <f t="shared" si="5"/>
        <v>1035</v>
      </c>
      <c r="Y75" s="23">
        <f t="shared" si="4"/>
        <v>3.0826700000000002</v>
      </c>
    </row>
    <row r="76" spans="24:25" x14ac:dyDescent="0.25">
      <c r="X76" s="21">
        <f t="shared" si="5"/>
        <v>1050</v>
      </c>
      <c r="Y76" s="23">
        <f t="shared" si="4"/>
        <v>3.1000999999999999</v>
      </c>
    </row>
    <row r="77" spans="24:25" x14ac:dyDescent="0.25">
      <c r="X77" s="21">
        <f t="shared" si="5"/>
        <v>1065</v>
      </c>
      <c r="Y77" s="23">
        <f t="shared" si="4"/>
        <v>3.1175299999999999</v>
      </c>
    </row>
    <row r="78" spans="24:25" x14ac:dyDescent="0.25">
      <c r="X78" s="21">
        <f t="shared" si="5"/>
        <v>1080</v>
      </c>
      <c r="Y78" s="23">
        <f t="shared" si="4"/>
        <v>3.13496</v>
      </c>
    </row>
    <row r="79" spans="24:25" x14ac:dyDescent="0.25">
      <c r="X79" s="21">
        <f t="shared" si="5"/>
        <v>1095</v>
      </c>
      <c r="Y79" s="23">
        <f t="shared" si="4"/>
        <v>3.15239</v>
      </c>
    </row>
    <row r="80" spans="24:25" x14ac:dyDescent="0.25">
      <c r="X80" s="21">
        <f t="shared" si="5"/>
        <v>1110</v>
      </c>
      <c r="Y80" s="23">
        <f t="shared" si="4"/>
        <v>3.1698199999999996</v>
      </c>
    </row>
    <row r="81" spans="24:25" x14ac:dyDescent="0.25">
      <c r="X81" s="21">
        <f t="shared" si="5"/>
        <v>1125</v>
      </c>
      <c r="Y81" s="23">
        <f t="shared" si="4"/>
        <v>3.1872499999999997</v>
      </c>
    </row>
    <row r="82" spans="24:25" x14ac:dyDescent="0.25">
      <c r="X82" s="21">
        <f t="shared" si="5"/>
        <v>1140</v>
      </c>
      <c r="Y82" s="23">
        <f t="shared" si="4"/>
        <v>3.2046799999999998</v>
      </c>
    </row>
    <row r="83" spans="24:25" x14ac:dyDescent="0.25">
      <c r="X83" s="21">
        <f t="shared" si="5"/>
        <v>1155</v>
      </c>
      <c r="Y83" s="23">
        <f t="shared" si="4"/>
        <v>3.2221099999999998</v>
      </c>
    </row>
    <row r="84" spans="24:25" x14ac:dyDescent="0.25">
      <c r="X84" s="21">
        <f t="shared" si="5"/>
        <v>1170</v>
      </c>
      <c r="Y84" s="23">
        <f t="shared" si="4"/>
        <v>3.2395399999999999</v>
      </c>
    </row>
    <row r="85" spans="24:25" x14ac:dyDescent="0.25">
      <c r="X85" s="21">
        <f t="shared" si="5"/>
        <v>1185</v>
      </c>
      <c r="Y85" s="23">
        <f t="shared" si="4"/>
        <v>3.2569699999999999</v>
      </c>
    </row>
    <row r="86" spans="24:25" x14ac:dyDescent="0.25">
      <c r="X86" s="21">
        <f t="shared" si="5"/>
        <v>1200</v>
      </c>
      <c r="Y86" s="23">
        <f t="shared" si="4"/>
        <v>3.2744</v>
      </c>
    </row>
    <row r="87" spans="24:25" x14ac:dyDescent="0.25">
      <c r="X87" s="21">
        <f t="shared" si="5"/>
        <v>1215</v>
      </c>
      <c r="Y87" s="23">
        <f t="shared" si="4"/>
        <v>3.29183</v>
      </c>
    </row>
    <row r="88" spans="24:25" x14ac:dyDescent="0.25">
      <c r="X88" s="21">
        <f t="shared" si="5"/>
        <v>1230</v>
      </c>
      <c r="Y88" s="23">
        <f t="shared" si="4"/>
        <v>3.3092600000000001</v>
      </c>
    </row>
    <row r="89" spans="24:25" x14ac:dyDescent="0.25">
      <c r="X89" s="21">
        <f t="shared" si="5"/>
        <v>1245</v>
      </c>
      <c r="Y89" s="23">
        <f t="shared" si="4"/>
        <v>3.3266900000000001</v>
      </c>
    </row>
    <row r="90" spans="24:25" x14ac:dyDescent="0.25">
      <c r="X90" s="21">
        <f t="shared" si="5"/>
        <v>1260</v>
      </c>
      <c r="Y90" s="23">
        <f t="shared" si="4"/>
        <v>3.3441200000000002</v>
      </c>
    </row>
    <row r="91" spans="24:25" x14ac:dyDescent="0.25">
      <c r="X91" s="21">
        <f t="shared" si="5"/>
        <v>1275</v>
      </c>
      <c r="Y91" s="23">
        <f t="shared" si="4"/>
        <v>3.3615500000000003</v>
      </c>
    </row>
    <row r="92" spans="24:25" x14ac:dyDescent="0.25">
      <c r="X92" s="21">
        <f t="shared" si="5"/>
        <v>1290</v>
      </c>
      <c r="Y92" s="23">
        <f t="shared" si="4"/>
        <v>3.3789799999999999</v>
      </c>
    </row>
    <row r="93" spans="24:25" x14ac:dyDescent="0.25">
      <c r="X93" s="21">
        <f t="shared" si="5"/>
        <v>1305</v>
      </c>
      <c r="Y93" s="23">
        <f t="shared" si="4"/>
        <v>3.3964099999999999</v>
      </c>
    </row>
    <row r="94" spans="24:25" x14ac:dyDescent="0.25">
      <c r="X94" s="21">
        <f t="shared" si="5"/>
        <v>1320</v>
      </c>
      <c r="Y94" s="23">
        <f t="shared" si="4"/>
        <v>3.41384</v>
      </c>
    </row>
    <row r="95" spans="24:25" x14ac:dyDescent="0.25">
      <c r="X95" s="21">
        <f t="shared" si="5"/>
        <v>1335</v>
      </c>
      <c r="Y95" s="23">
        <f t="shared" si="4"/>
        <v>3.43127</v>
      </c>
    </row>
    <row r="96" spans="24:25" x14ac:dyDescent="0.25">
      <c r="X96" s="21">
        <f t="shared" si="5"/>
        <v>1350</v>
      </c>
      <c r="Y96" s="23">
        <f t="shared" si="4"/>
        <v>3.4486999999999997</v>
      </c>
    </row>
    <row r="97" spans="24:25" x14ac:dyDescent="0.25">
      <c r="X97" s="21">
        <f t="shared" si="5"/>
        <v>1365</v>
      </c>
      <c r="Y97" s="23">
        <f t="shared" si="4"/>
        <v>3.4661299999999997</v>
      </c>
    </row>
    <row r="98" spans="24:25" x14ac:dyDescent="0.25">
      <c r="X98" s="21">
        <f t="shared" si="5"/>
        <v>1380</v>
      </c>
      <c r="Y98" s="23">
        <f t="shared" si="4"/>
        <v>3.4835599999999998</v>
      </c>
    </row>
    <row r="99" spans="24:25" x14ac:dyDescent="0.25">
      <c r="X99" s="21">
        <f t="shared" si="5"/>
        <v>1395</v>
      </c>
      <c r="Y99" s="23">
        <f t="shared" si="4"/>
        <v>3.5009899999999998</v>
      </c>
    </row>
    <row r="100" spans="24:25" x14ac:dyDescent="0.25">
      <c r="X100" s="21">
        <f t="shared" si="5"/>
        <v>1410</v>
      </c>
      <c r="Y100" s="23">
        <f t="shared" si="4"/>
        <v>3.5184199999999999</v>
      </c>
    </row>
    <row r="101" spans="24:25" x14ac:dyDescent="0.25">
      <c r="X101" s="21">
        <f t="shared" si="5"/>
        <v>1425</v>
      </c>
      <c r="Y101" s="23">
        <f t="shared" si="4"/>
        <v>3.5358499999999999</v>
      </c>
    </row>
    <row r="102" spans="24:25" x14ac:dyDescent="0.25">
      <c r="X102" s="21">
        <f t="shared" si="5"/>
        <v>1440</v>
      </c>
      <c r="Y102" s="23">
        <f t="shared" si="4"/>
        <v>3.55328</v>
      </c>
    </row>
    <row r="103" spans="24:25" x14ac:dyDescent="0.25">
      <c r="X103" s="21">
        <f t="shared" si="5"/>
        <v>1455</v>
      </c>
      <c r="Y103" s="23">
        <f t="shared" si="4"/>
        <v>3.5707100000000001</v>
      </c>
    </row>
    <row r="104" spans="24:25" x14ac:dyDescent="0.25">
      <c r="X104" s="21">
        <f t="shared" si="5"/>
        <v>1470</v>
      </c>
      <c r="Y104" s="23">
        <f t="shared" si="4"/>
        <v>3.5881400000000001</v>
      </c>
    </row>
    <row r="105" spans="24:25" x14ac:dyDescent="0.25">
      <c r="X105" s="21">
        <f t="shared" si="5"/>
        <v>1485</v>
      </c>
      <c r="Y105" s="23">
        <f t="shared" si="4"/>
        <v>3.6055700000000002</v>
      </c>
    </row>
    <row r="106" spans="24:25" x14ac:dyDescent="0.25">
      <c r="X106" s="21">
        <f t="shared" si="5"/>
        <v>1500</v>
      </c>
      <c r="Y106" s="23">
        <f t="shared" si="4"/>
        <v>3.6230000000000002</v>
      </c>
    </row>
    <row r="107" spans="24:25" x14ac:dyDescent="0.25">
      <c r="X107" s="21">
        <f t="shared" si="5"/>
        <v>1515</v>
      </c>
      <c r="Y107" s="23">
        <f t="shared" si="4"/>
        <v>3.6404300000000003</v>
      </c>
    </row>
    <row r="108" spans="24:25" x14ac:dyDescent="0.25">
      <c r="X108" s="21">
        <f t="shared" si="5"/>
        <v>1530</v>
      </c>
      <c r="Y108" s="23">
        <f t="shared" si="4"/>
        <v>3.6578599999999999</v>
      </c>
    </row>
    <row r="109" spans="24:25" x14ac:dyDescent="0.25">
      <c r="X109" s="21">
        <f t="shared" si="5"/>
        <v>1545</v>
      </c>
      <c r="Y109" s="23">
        <f t="shared" si="4"/>
        <v>3.6752899999999999</v>
      </c>
    </row>
    <row r="110" spans="24:25" x14ac:dyDescent="0.25">
      <c r="X110" s="21">
        <f t="shared" si="5"/>
        <v>1560</v>
      </c>
      <c r="Y110" s="23">
        <f t="shared" si="4"/>
        <v>3.69272</v>
      </c>
    </row>
    <row r="111" spans="24:25" x14ac:dyDescent="0.25">
      <c r="X111" s="21">
        <f t="shared" si="5"/>
        <v>1575</v>
      </c>
      <c r="Y111" s="23">
        <f t="shared" si="4"/>
        <v>3.7101500000000001</v>
      </c>
    </row>
    <row r="112" spans="24:25" x14ac:dyDescent="0.25">
      <c r="X112" s="21">
        <f t="shared" si="5"/>
        <v>1590</v>
      </c>
      <c r="Y112" s="23">
        <f t="shared" si="4"/>
        <v>3.7275799999999997</v>
      </c>
    </row>
    <row r="113" spans="24:25" x14ac:dyDescent="0.25">
      <c r="X113" s="21">
        <f t="shared" si="5"/>
        <v>1605</v>
      </c>
      <c r="Y113" s="23">
        <f t="shared" si="4"/>
        <v>3.7450099999999997</v>
      </c>
    </row>
    <row r="114" spans="24:25" x14ac:dyDescent="0.25">
      <c r="X114" s="21">
        <f t="shared" si="5"/>
        <v>1620</v>
      </c>
      <c r="Y114" s="23">
        <f t="shared" si="4"/>
        <v>3.7624399999999998</v>
      </c>
    </row>
    <row r="115" spans="24:25" x14ac:dyDescent="0.25">
      <c r="X115" s="21">
        <f t="shared" si="5"/>
        <v>1635</v>
      </c>
      <c r="Y115" s="23">
        <f t="shared" si="4"/>
        <v>3.7798699999999998</v>
      </c>
    </row>
    <row r="116" spans="24:25" x14ac:dyDescent="0.25">
      <c r="X116" s="21">
        <f t="shared" si="5"/>
        <v>1650</v>
      </c>
      <c r="Y116" s="23">
        <f t="shared" si="4"/>
        <v>3.7972999999999999</v>
      </c>
    </row>
    <row r="117" spans="24:25" x14ac:dyDescent="0.25">
      <c r="X117" s="21">
        <f t="shared" si="5"/>
        <v>1665</v>
      </c>
      <c r="Y117" s="23">
        <f t="shared" si="4"/>
        <v>3.81473</v>
      </c>
    </row>
    <row r="118" spans="24:25" x14ac:dyDescent="0.25">
      <c r="X118" s="21">
        <f t="shared" si="5"/>
        <v>1680</v>
      </c>
      <c r="Y118" s="23">
        <f t="shared" si="4"/>
        <v>3.83216</v>
      </c>
    </row>
    <row r="119" spans="24:25" x14ac:dyDescent="0.25">
      <c r="X119" s="21">
        <f t="shared" si="5"/>
        <v>1695</v>
      </c>
      <c r="Y119" s="23">
        <f t="shared" si="4"/>
        <v>3.8495900000000001</v>
      </c>
    </row>
    <row r="120" spans="24:25" x14ac:dyDescent="0.25">
      <c r="X120" s="21">
        <f t="shared" si="5"/>
        <v>1710</v>
      </c>
      <c r="Y120" s="23">
        <f t="shared" si="4"/>
        <v>3.8670200000000001</v>
      </c>
    </row>
    <row r="121" spans="24:25" x14ac:dyDescent="0.25">
      <c r="X121" s="21">
        <f t="shared" si="5"/>
        <v>1725</v>
      </c>
      <c r="Y121" s="23">
        <f t="shared" si="4"/>
        <v>3.8844500000000002</v>
      </c>
    </row>
    <row r="122" spans="24:25" x14ac:dyDescent="0.25">
      <c r="X122" s="21">
        <f t="shared" si="5"/>
        <v>1740</v>
      </c>
      <c r="Y122" s="23">
        <f t="shared" si="4"/>
        <v>3.9018799999999998</v>
      </c>
    </row>
    <row r="123" spans="24:25" x14ac:dyDescent="0.25">
      <c r="X123" s="21">
        <f t="shared" si="5"/>
        <v>1755</v>
      </c>
      <c r="Y123" s="23">
        <f t="shared" si="4"/>
        <v>3.9193099999999998</v>
      </c>
    </row>
    <row r="124" spans="24:25" x14ac:dyDescent="0.25">
      <c r="X124" s="21">
        <f t="shared" si="5"/>
        <v>1770</v>
      </c>
      <c r="Y124" s="23">
        <f t="shared" si="4"/>
        <v>3.9367399999999999</v>
      </c>
    </row>
    <row r="125" spans="24:25" x14ac:dyDescent="0.25">
      <c r="X125" s="21">
        <f t="shared" si="5"/>
        <v>1785</v>
      </c>
      <c r="Y125" s="23">
        <f t="shared" si="4"/>
        <v>3.95417</v>
      </c>
    </row>
    <row r="126" spans="24:25" x14ac:dyDescent="0.25">
      <c r="X126" s="21">
        <f t="shared" si="5"/>
        <v>1800</v>
      </c>
      <c r="Y126" s="23">
        <f t="shared" si="4"/>
        <v>3.9716</v>
      </c>
    </row>
    <row r="127" spans="24:25" x14ac:dyDescent="0.25">
      <c r="X127" s="21">
        <f t="shared" si="5"/>
        <v>1815</v>
      </c>
      <c r="Y127" s="23">
        <f t="shared" si="4"/>
        <v>3.9890300000000001</v>
      </c>
    </row>
    <row r="128" spans="24:25" x14ac:dyDescent="0.25">
      <c r="X128" s="21">
        <f t="shared" si="5"/>
        <v>1830</v>
      </c>
      <c r="Y128" s="23">
        <f t="shared" si="4"/>
        <v>4.0064600000000006</v>
      </c>
    </row>
    <row r="129" spans="24:25" x14ac:dyDescent="0.25">
      <c r="X129" s="21">
        <f t="shared" si="5"/>
        <v>1845</v>
      </c>
      <c r="Y129" s="23">
        <f t="shared" si="4"/>
        <v>4.0238899999999997</v>
      </c>
    </row>
    <row r="130" spans="24:25" x14ac:dyDescent="0.25">
      <c r="X130" s="21">
        <f t="shared" si="5"/>
        <v>1860</v>
      </c>
      <c r="Y130" s="23">
        <f t="shared" si="4"/>
        <v>4.0413199999999998</v>
      </c>
    </row>
    <row r="131" spans="24:25" x14ac:dyDescent="0.25">
      <c r="X131" s="21">
        <f t="shared" si="5"/>
        <v>1875</v>
      </c>
      <c r="Y131" s="23">
        <f t="shared" si="4"/>
        <v>4.0587499999999999</v>
      </c>
    </row>
    <row r="132" spans="24:25" x14ac:dyDescent="0.25">
      <c r="X132" s="21">
        <f t="shared" si="5"/>
        <v>1890</v>
      </c>
      <c r="Y132" s="23">
        <f t="shared" si="4"/>
        <v>4.0761799999999999</v>
      </c>
    </row>
    <row r="133" spans="24:25" x14ac:dyDescent="0.25">
      <c r="X133" s="21">
        <f t="shared" si="5"/>
        <v>1905</v>
      </c>
      <c r="Y133" s="23">
        <f t="shared" si="4"/>
        <v>4.09361</v>
      </c>
    </row>
    <row r="134" spans="24:25" x14ac:dyDescent="0.25">
      <c r="X134" s="21">
        <f t="shared" si="5"/>
        <v>1920</v>
      </c>
      <c r="Y134" s="23">
        <f t="shared" ref="Y134:Y197" si="6">IF($K$24&gt;0,IF(X134&lt;$K$21,$K$20*X134,IF(X134&lt;$K$24,($K$22*X134)+$K$23,($K$25*X134)+$K$26)),IF(X134&lt;$K$21,$K$20*X134,($K$22*X134)+$K$23))</f>
        <v>4.11104</v>
      </c>
    </row>
    <row r="135" spans="24:25" x14ac:dyDescent="0.25">
      <c r="X135" s="21">
        <f t="shared" ref="X135:X198" si="7">X134+$AC$5</f>
        <v>1935</v>
      </c>
      <c r="Y135" s="23">
        <f t="shared" si="6"/>
        <v>4.1284700000000001</v>
      </c>
    </row>
    <row r="136" spans="24:25" x14ac:dyDescent="0.25">
      <c r="X136" s="21">
        <f t="shared" si="7"/>
        <v>1950</v>
      </c>
      <c r="Y136" s="23">
        <f t="shared" si="6"/>
        <v>4.1459000000000001</v>
      </c>
    </row>
    <row r="137" spans="24:25" x14ac:dyDescent="0.25">
      <c r="X137" s="21">
        <f t="shared" si="7"/>
        <v>1965</v>
      </c>
      <c r="Y137" s="23">
        <f t="shared" si="6"/>
        <v>4.1633300000000002</v>
      </c>
    </row>
    <row r="138" spans="24:25" x14ac:dyDescent="0.25">
      <c r="X138" s="21">
        <f t="shared" si="7"/>
        <v>1980</v>
      </c>
      <c r="Y138" s="23">
        <f t="shared" si="6"/>
        <v>4.1807599999999994</v>
      </c>
    </row>
    <row r="139" spans="24:25" x14ac:dyDescent="0.25">
      <c r="X139" s="21">
        <f t="shared" si="7"/>
        <v>1995</v>
      </c>
      <c r="Y139" s="23">
        <f t="shared" si="6"/>
        <v>4.1981900000000003</v>
      </c>
    </row>
    <row r="140" spans="24:25" x14ac:dyDescent="0.25">
      <c r="X140" s="21">
        <f t="shared" si="7"/>
        <v>2010</v>
      </c>
      <c r="Y140" s="23">
        <f t="shared" si="6"/>
        <v>4.2156199999999995</v>
      </c>
    </row>
    <row r="141" spans="24:25" x14ac:dyDescent="0.25">
      <c r="X141" s="21">
        <f t="shared" si="7"/>
        <v>2025</v>
      </c>
      <c r="Y141" s="23">
        <f t="shared" si="6"/>
        <v>4.2330500000000004</v>
      </c>
    </row>
    <row r="142" spans="24:25" x14ac:dyDescent="0.25">
      <c r="X142" s="21">
        <f t="shared" si="7"/>
        <v>2040</v>
      </c>
      <c r="Y142" s="23">
        <f t="shared" si="6"/>
        <v>4.2504799999999996</v>
      </c>
    </row>
    <row r="143" spans="24:25" x14ac:dyDescent="0.25">
      <c r="X143" s="21">
        <f t="shared" si="7"/>
        <v>2055</v>
      </c>
      <c r="Y143" s="23">
        <f t="shared" si="6"/>
        <v>4.2679100000000005</v>
      </c>
    </row>
    <row r="144" spans="24:25" x14ac:dyDescent="0.25">
      <c r="X144" s="21">
        <f t="shared" si="7"/>
        <v>2070</v>
      </c>
      <c r="Y144" s="23">
        <f t="shared" si="6"/>
        <v>4.2853399999999997</v>
      </c>
    </row>
    <row r="145" spans="24:25" x14ac:dyDescent="0.25">
      <c r="X145" s="21">
        <f t="shared" si="7"/>
        <v>2085</v>
      </c>
      <c r="Y145" s="23">
        <f t="shared" si="6"/>
        <v>4.3027700000000006</v>
      </c>
    </row>
    <row r="146" spans="24:25" x14ac:dyDescent="0.25">
      <c r="X146" s="21">
        <f t="shared" si="7"/>
        <v>2100</v>
      </c>
      <c r="Y146" s="23">
        <f t="shared" si="6"/>
        <v>4.3201999999999998</v>
      </c>
    </row>
    <row r="147" spans="24:25" x14ac:dyDescent="0.25">
      <c r="X147" s="21">
        <f t="shared" si="7"/>
        <v>2115</v>
      </c>
      <c r="Y147" s="23">
        <f t="shared" si="6"/>
        <v>4.3376299999999999</v>
      </c>
    </row>
    <row r="148" spans="24:25" x14ac:dyDescent="0.25">
      <c r="X148" s="21">
        <f t="shared" si="7"/>
        <v>2130</v>
      </c>
      <c r="Y148" s="23">
        <f t="shared" si="6"/>
        <v>4.3550599999999999</v>
      </c>
    </row>
    <row r="149" spans="24:25" x14ac:dyDescent="0.25">
      <c r="X149" s="21">
        <f t="shared" si="7"/>
        <v>2145</v>
      </c>
      <c r="Y149" s="23">
        <f t="shared" si="6"/>
        <v>4.37249</v>
      </c>
    </row>
    <row r="150" spans="24:25" x14ac:dyDescent="0.25">
      <c r="X150" s="21">
        <f t="shared" si="7"/>
        <v>2160</v>
      </c>
      <c r="Y150" s="23">
        <f t="shared" si="6"/>
        <v>4.38992</v>
      </c>
    </row>
    <row r="151" spans="24:25" x14ac:dyDescent="0.25">
      <c r="X151" s="21">
        <f t="shared" si="7"/>
        <v>2175</v>
      </c>
      <c r="Y151" s="23">
        <f t="shared" si="6"/>
        <v>4.4073500000000001</v>
      </c>
    </row>
    <row r="152" spans="24:25" x14ac:dyDescent="0.25">
      <c r="X152" s="21">
        <f t="shared" si="7"/>
        <v>2190</v>
      </c>
      <c r="Y152" s="23">
        <f t="shared" si="6"/>
        <v>4.4247800000000002</v>
      </c>
    </row>
    <row r="153" spans="24:25" x14ac:dyDescent="0.25">
      <c r="X153" s="21">
        <f t="shared" si="7"/>
        <v>2205</v>
      </c>
      <c r="Y153" s="23">
        <f t="shared" si="6"/>
        <v>4.4422100000000002</v>
      </c>
    </row>
    <row r="154" spans="24:25" x14ac:dyDescent="0.25">
      <c r="X154" s="21">
        <f t="shared" si="7"/>
        <v>2220</v>
      </c>
      <c r="Y154" s="23">
        <f t="shared" si="6"/>
        <v>4.4596400000000003</v>
      </c>
    </row>
    <row r="155" spans="24:25" x14ac:dyDescent="0.25">
      <c r="X155" s="21">
        <f t="shared" si="7"/>
        <v>2235</v>
      </c>
      <c r="Y155" s="23">
        <f t="shared" si="6"/>
        <v>4.4770699999999994</v>
      </c>
    </row>
    <row r="156" spans="24:25" x14ac:dyDescent="0.25">
      <c r="X156" s="21">
        <f t="shared" si="7"/>
        <v>2250</v>
      </c>
      <c r="Y156" s="23">
        <f t="shared" si="6"/>
        <v>4.4945000000000004</v>
      </c>
    </row>
    <row r="157" spans="24:25" x14ac:dyDescent="0.25">
      <c r="X157" s="21">
        <f t="shared" si="7"/>
        <v>2265</v>
      </c>
      <c r="Y157" s="23">
        <f t="shared" si="6"/>
        <v>4.5119299999999996</v>
      </c>
    </row>
    <row r="158" spans="24:25" x14ac:dyDescent="0.25">
      <c r="X158" s="21">
        <f t="shared" si="7"/>
        <v>2280</v>
      </c>
      <c r="Y158" s="23">
        <f t="shared" si="6"/>
        <v>4.5293600000000005</v>
      </c>
    </row>
    <row r="159" spans="24:25" x14ac:dyDescent="0.25">
      <c r="X159" s="21">
        <f t="shared" si="7"/>
        <v>2295</v>
      </c>
      <c r="Y159" s="23">
        <f t="shared" si="6"/>
        <v>4.5467899999999997</v>
      </c>
    </row>
    <row r="160" spans="24:25" x14ac:dyDescent="0.25">
      <c r="X160" s="21">
        <f t="shared" si="7"/>
        <v>2310</v>
      </c>
      <c r="Y160" s="23">
        <f t="shared" si="6"/>
        <v>4.5642200000000006</v>
      </c>
    </row>
    <row r="161" spans="24:25" x14ac:dyDescent="0.25">
      <c r="X161" s="21">
        <f t="shared" si="7"/>
        <v>2325</v>
      </c>
      <c r="Y161" s="23">
        <f t="shared" si="6"/>
        <v>4.5816499999999998</v>
      </c>
    </row>
    <row r="162" spans="24:25" x14ac:dyDescent="0.25">
      <c r="X162" s="21">
        <f t="shared" si="7"/>
        <v>2340</v>
      </c>
      <c r="Y162" s="23">
        <f t="shared" si="6"/>
        <v>4.5990799999999998</v>
      </c>
    </row>
    <row r="163" spans="24:25" x14ac:dyDescent="0.25">
      <c r="X163" s="21">
        <f t="shared" si="7"/>
        <v>2355</v>
      </c>
      <c r="Y163" s="23">
        <f t="shared" si="6"/>
        <v>4.6165099999999999</v>
      </c>
    </row>
    <row r="164" spans="24:25" x14ac:dyDescent="0.25">
      <c r="X164" s="21">
        <f t="shared" si="7"/>
        <v>2370</v>
      </c>
      <c r="Y164" s="23">
        <f t="shared" si="6"/>
        <v>4.6339399999999999</v>
      </c>
    </row>
    <row r="165" spans="24:25" x14ac:dyDescent="0.25">
      <c r="X165" s="21">
        <f t="shared" si="7"/>
        <v>2385</v>
      </c>
      <c r="Y165" s="23">
        <f t="shared" si="6"/>
        <v>4.65137</v>
      </c>
    </row>
    <row r="166" spans="24:25" x14ac:dyDescent="0.25">
      <c r="X166" s="21">
        <f t="shared" si="7"/>
        <v>2400</v>
      </c>
      <c r="Y166" s="23">
        <f t="shared" si="6"/>
        <v>4.6688000000000001</v>
      </c>
    </row>
    <row r="167" spans="24:25" x14ac:dyDescent="0.25">
      <c r="X167" s="21">
        <f t="shared" si="7"/>
        <v>2415</v>
      </c>
      <c r="Y167" s="23">
        <f t="shared" si="6"/>
        <v>4.6862300000000001</v>
      </c>
    </row>
    <row r="168" spans="24:25" x14ac:dyDescent="0.25">
      <c r="X168" s="21">
        <f t="shared" si="7"/>
        <v>2430</v>
      </c>
      <c r="Y168" s="23">
        <f t="shared" si="6"/>
        <v>4.7036600000000002</v>
      </c>
    </row>
    <row r="169" spans="24:25" x14ac:dyDescent="0.25">
      <c r="X169" s="21">
        <f t="shared" si="7"/>
        <v>2445</v>
      </c>
      <c r="Y169" s="23">
        <f t="shared" si="6"/>
        <v>4.7210900000000002</v>
      </c>
    </row>
    <row r="170" spans="24:25" x14ac:dyDescent="0.25">
      <c r="X170" s="21">
        <f t="shared" si="7"/>
        <v>2460</v>
      </c>
      <c r="Y170" s="23">
        <f t="shared" si="6"/>
        <v>4.7385199999999994</v>
      </c>
    </row>
    <row r="171" spans="24:25" x14ac:dyDescent="0.25">
      <c r="X171" s="21">
        <f t="shared" si="7"/>
        <v>2475</v>
      </c>
      <c r="Y171" s="23">
        <f t="shared" si="6"/>
        <v>4.7559500000000003</v>
      </c>
    </row>
    <row r="172" spans="24:25" x14ac:dyDescent="0.25">
      <c r="X172" s="21">
        <f t="shared" si="7"/>
        <v>2490</v>
      </c>
      <c r="Y172" s="23">
        <f t="shared" si="6"/>
        <v>4.7733799999999995</v>
      </c>
    </row>
    <row r="173" spans="24:25" x14ac:dyDescent="0.25">
      <c r="X173" s="21">
        <f t="shared" si="7"/>
        <v>2505</v>
      </c>
      <c r="Y173" s="23">
        <f t="shared" si="6"/>
        <v>4.7908100000000005</v>
      </c>
    </row>
    <row r="174" spans="24:25" x14ac:dyDescent="0.25">
      <c r="X174" s="21">
        <f t="shared" si="7"/>
        <v>2520</v>
      </c>
      <c r="Y174" s="23">
        <f t="shared" si="6"/>
        <v>4.8082399999999996</v>
      </c>
    </row>
    <row r="175" spans="24:25" x14ac:dyDescent="0.25">
      <c r="X175" s="21">
        <f t="shared" si="7"/>
        <v>2535</v>
      </c>
      <c r="Y175" s="23">
        <f t="shared" si="6"/>
        <v>4.8256700000000006</v>
      </c>
    </row>
    <row r="176" spans="24:25" x14ac:dyDescent="0.25">
      <c r="X176" s="21">
        <f t="shared" si="7"/>
        <v>2550</v>
      </c>
      <c r="Y176" s="23">
        <f t="shared" si="6"/>
        <v>4.8430999999999997</v>
      </c>
    </row>
    <row r="177" spans="24:25" x14ac:dyDescent="0.25">
      <c r="X177" s="21">
        <f t="shared" si="7"/>
        <v>2565</v>
      </c>
      <c r="Y177" s="23">
        <f t="shared" si="6"/>
        <v>4.8605300000000007</v>
      </c>
    </row>
    <row r="178" spans="24:25" x14ac:dyDescent="0.25">
      <c r="X178" s="21">
        <f t="shared" si="7"/>
        <v>2580</v>
      </c>
      <c r="Y178" s="23">
        <f t="shared" si="6"/>
        <v>4.8779599999999999</v>
      </c>
    </row>
    <row r="179" spans="24:25" x14ac:dyDescent="0.25">
      <c r="X179" s="21">
        <f t="shared" si="7"/>
        <v>2595</v>
      </c>
      <c r="Y179" s="23">
        <f t="shared" si="6"/>
        <v>4.8953899999999999</v>
      </c>
    </row>
    <row r="180" spans="24:25" x14ac:dyDescent="0.25">
      <c r="X180" s="21">
        <f t="shared" si="7"/>
        <v>2610</v>
      </c>
      <c r="Y180" s="23">
        <f t="shared" si="6"/>
        <v>4.91282</v>
      </c>
    </row>
    <row r="181" spans="24:25" x14ac:dyDescent="0.25">
      <c r="X181" s="21">
        <f t="shared" si="7"/>
        <v>2625</v>
      </c>
      <c r="Y181" s="23">
        <f t="shared" si="6"/>
        <v>4.93025</v>
      </c>
    </row>
    <row r="182" spans="24:25" x14ac:dyDescent="0.25">
      <c r="X182" s="21">
        <f t="shared" si="7"/>
        <v>2640</v>
      </c>
      <c r="Y182" s="23">
        <f t="shared" si="6"/>
        <v>4.9476800000000001</v>
      </c>
    </row>
    <row r="183" spans="24:25" x14ac:dyDescent="0.25">
      <c r="X183" s="21">
        <f t="shared" si="7"/>
        <v>2655</v>
      </c>
      <c r="Y183" s="23">
        <f t="shared" si="6"/>
        <v>4.9651100000000001</v>
      </c>
    </row>
    <row r="184" spans="24:25" x14ac:dyDescent="0.25">
      <c r="X184" s="21">
        <f t="shared" si="7"/>
        <v>2670</v>
      </c>
      <c r="Y184" s="23">
        <f t="shared" si="6"/>
        <v>4.9825400000000002</v>
      </c>
    </row>
    <row r="185" spans="24:25" x14ac:dyDescent="0.25">
      <c r="X185" s="21">
        <f t="shared" si="7"/>
        <v>2685</v>
      </c>
      <c r="Y185" s="23">
        <f t="shared" si="6"/>
        <v>4.9999700000000002</v>
      </c>
    </row>
    <row r="186" spans="24:25" x14ac:dyDescent="0.25">
      <c r="X186" s="21">
        <f t="shared" si="7"/>
        <v>2700</v>
      </c>
      <c r="Y186" s="23">
        <f t="shared" si="6"/>
        <v>5.0174000000000003</v>
      </c>
    </row>
    <row r="187" spans="24:25" x14ac:dyDescent="0.25">
      <c r="X187" s="21">
        <f t="shared" si="7"/>
        <v>2715</v>
      </c>
      <c r="Y187" s="23">
        <f t="shared" si="6"/>
        <v>5.0348299999999995</v>
      </c>
    </row>
    <row r="188" spans="24:25" x14ac:dyDescent="0.25">
      <c r="X188" s="21">
        <f t="shared" si="7"/>
        <v>2730</v>
      </c>
      <c r="Y188" s="23">
        <f t="shared" si="6"/>
        <v>5.0522600000000004</v>
      </c>
    </row>
    <row r="189" spans="24:25" x14ac:dyDescent="0.25">
      <c r="X189" s="21">
        <f t="shared" si="7"/>
        <v>2745</v>
      </c>
      <c r="Y189" s="23">
        <f t="shared" si="6"/>
        <v>5.0696899999999996</v>
      </c>
    </row>
    <row r="190" spans="24:25" x14ac:dyDescent="0.25">
      <c r="X190" s="21">
        <f t="shared" si="7"/>
        <v>2760</v>
      </c>
      <c r="Y190" s="23">
        <f t="shared" si="6"/>
        <v>5.0871200000000005</v>
      </c>
    </row>
    <row r="191" spans="24:25" x14ac:dyDescent="0.25">
      <c r="X191" s="21">
        <f t="shared" si="7"/>
        <v>2775</v>
      </c>
      <c r="Y191" s="23">
        <f t="shared" si="6"/>
        <v>5.1045499999999997</v>
      </c>
    </row>
    <row r="192" spans="24:25" x14ac:dyDescent="0.25">
      <c r="X192" s="21">
        <f t="shared" si="7"/>
        <v>2790</v>
      </c>
      <c r="Y192" s="23">
        <f t="shared" si="6"/>
        <v>5.1219800000000006</v>
      </c>
    </row>
    <row r="193" spans="24:25" x14ac:dyDescent="0.25">
      <c r="X193" s="21">
        <f t="shared" si="7"/>
        <v>2805</v>
      </c>
      <c r="Y193" s="23">
        <f t="shared" si="6"/>
        <v>5.1394099999999998</v>
      </c>
    </row>
    <row r="194" spans="24:25" x14ac:dyDescent="0.25">
      <c r="X194" s="21">
        <f t="shared" si="7"/>
        <v>2820</v>
      </c>
      <c r="Y194" s="23">
        <f t="shared" si="6"/>
        <v>5.1568399999999999</v>
      </c>
    </row>
    <row r="195" spans="24:25" x14ac:dyDescent="0.25">
      <c r="X195" s="21">
        <f t="shared" si="7"/>
        <v>2835</v>
      </c>
      <c r="Y195" s="23">
        <f t="shared" si="6"/>
        <v>5.1742699999999999</v>
      </c>
    </row>
    <row r="196" spans="24:25" x14ac:dyDescent="0.25">
      <c r="X196" s="21">
        <f t="shared" si="7"/>
        <v>2850</v>
      </c>
      <c r="Y196" s="23">
        <f t="shared" si="6"/>
        <v>5.1917</v>
      </c>
    </row>
    <row r="197" spans="24:25" x14ac:dyDescent="0.25">
      <c r="X197" s="21">
        <f t="shared" si="7"/>
        <v>2865</v>
      </c>
      <c r="Y197" s="23">
        <f t="shared" si="6"/>
        <v>5.20913</v>
      </c>
    </row>
    <row r="198" spans="24:25" x14ac:dyDescent="0.25">
      <c r="X198" s="21">
        <f t="shared" si="7"/>
        <v>2880</v>
      </c>
      <c r="Y198" s="23">
        <f t="shared" ref="Y198:Y261" si="8">IF($K$24&gt;0,IF(X198&lt;$K$21,$K$20*X198,IF(X198&lt;$K$24,($K$22*X198)+$K$23,($K$25*X198)+$K$26)),IF(X198&lt;$K$21,$K$20*X198,($K$22*X198)+$K$23))</f>
        <v>5.2265600000000001</v>
      </c>
    </row>
    <row r="199" spans="24:25" x14ac:dyDescent="0.25">
      <c r="X199" s="21">
        <f t="shared" ref="X199:X262" si="9">X198+$AC$5</f>
        <v>2895</v>
      </c>
      <c r="Y199" s="23">
        <f t="shared" si="8"/>
        <v>5.2439900000000002</v>
      </c>
    </row>
    <row r="200" spans="24:25" x14ac:dyDescent="0.25">
      <c r="X200" s="21">
        <f t="shared" si="9"/>
        <v>2910</v>
      </c>
      <c r="Y200" s="23">
        <f t="shared" si="8"/>
        <v>5.2614200000000002</v>
      </c>
    </row>
    <row r="201" spans="24:25" x14ac:dyDescent="0.25">
      <c r="X201" s="21">
        <f t="shared" si="9"/>
        <v>2925</v>
      </c>
      <c r="Y201" s="23">
        <f t="shared" si="8"/>
        <v>5.2788500000000003</v>
      </c>
    </row>
    <row r="202" spans="24:25" x14ac:dyDescent="0.25">
      <c r="X202" s="21">
        <f t="shared" si="9"/>
        <v>2940</v>
      </c>
      <c r="Y202" s="23">
        <f t="shared" si="8"/>
        <v>5.2962799999999994</v>
      </c>
    </row>
    <row r="203" spans="24:25" x14ac:dyDescent="0.25">
      <c r="X203" s="21">
        <f t="shared" si="9"/>
        <v>2955</v>
      </c>
      <c r="Y203" s="23">
        <f t="shared" si="8"/>
        <v>5.3137100000000004</v>
      </c>
    </row>
    <row r="204" spans="24:25" x14ac:dyDescent="0.25">
      <c r="X204" s="21">
        <f t="shared" si="9"/>
        <v>2970</v>
      </c>
      <c r="Y204" s="23">
        <f t="shared" si="8"/>
        <v>5.3311399999999995</v>
      </c>
    </row>
    <row r="205" spans="24:25" x14ac:dyDescent="0.25">
      <c r="X205" s="21">
        <f t="shared" si="9"/>
        <v>2985</v>
      </c>
      <c r="Y205" s="23">
        <f t="shared" si="8"/>
        <v>5.3485700000000005</v>
      </c>
    </row>
    <row r="206" spans="24:25" x14ac:dyDescent="0.25">
      <c r="X206" s="21">
        <f t="shared" si="9"/>
        <v>3000</v>
      </c>
      <c r="Y206" s="23">
        <f t="shared" si="8"/>
        <v>5.3659999999999997</v>
      </c>
    </row>
    <row r="207" spans="24:25" x14ac:dyDescent="0.25">
      <c r="X207" s="21">
        <f t="shared" si="9"/>
        <v>3015</v>
      </c>
      <c r="Y207" s="23">
        <f t="shared" si="8"/>
        <v>5.3834300000000006</v>
      </c>
    </row>
    <row r="208" spans="24:25" x14ac:dyDescent="0.25">
      <c r="X208" s="21">
        <f t="shared" si="9"/>
        <v>3030</v>
      </c>
      <c r="Y208" s="23">
        <f t="shared" si="8"/>
        <v>5.4008599999999998</v>
      </c>
    </row>
    <row r="209" spans="24:25" x14ac:dyDescent="0.25">
      <c r="X209" s="21">
        <f t="shared" si="9"/>
        <v>3045</v>
      </c>
      <c r="Y209" s="23">
        <f t="shared" si="8"/>
        <v>5.4182900000000007</v>
      </c>
    </row>
    <row r="210" spans="24:25" x14ac:dyDescent="0.25">
      <c r="X210" s="21">
        <f t="shared" si="9"/>
        <v>3060</v>
      </c>
      <c r="Y210" s="23">
        <f t="shared" si="8"/>
        <v>5.4357199999999999</v>
      </c>
    </row>
    <row r="211" spans="24:25" x14ac:dyDescent="0.25">
      <c r="X211" s="21">
        <f t="shared" si="9"/>
        <v>3075</v>
      </c>
      <c r="Y211" s="23">
        <f t="shared" si="8"/>
        <v>5.4531499999999999</v>
      </c>
    </row>
    <row r="212" spans="24:25" x14ac:dyDescent="0.25">
      <c r="X212" s="21">
        <f t="shared" si="9"/>
        <v>3090</v>
      </c>
      <c r="Y212" s="23">
        <f t="shared" si="8"/>
        <v>5.47058</v>
      </c>
    </row>
    <row r="213" spans="24:25" x14ac:dyDescent="0.25">
      <c r="X213" s="21">
        <f t="shared" si="9"/>
        <v>3105</v>
      </c>
      <c r="Y213" s="23">
        <f t="shared" si="8"/>
        <v>5.4880100000000001</v>
      </c>
    </row>
    <row r="214" spans="24:25" x14ac:dyDescent="0.25">
      <c r="X214" s="21">
        <f t="shared" si="9"/>
        <v>3120</v>
      </c>
      <c r="Y214" s="23">
        <f t="shared" si="8"/>
        <v>5.5054400000000001</v>
      </c>
    </row>
    <row r="215" spans="24:25" x14ac:dyDescent="0.25">
      <c r="X215" s="21">
        <f t="shared" si="9"/>
        <v>3135</v>
      </c>
      <c r="Y215" s="23">
        <f t="shared" si="8"/>
        <v>5.5228700000000002</v>
      </c>
    </row>
    <row r="216" spans="24:25" x14ac:dyDescent="0.25">
      <c r="X216" s="21">
        <f t="shared" si="9"/>
        <v>3150</v>
      </c>
      <c r="Y216" s="23">
        <f t="shared" si="8"/>
        <v>5.5403000000000002</v>
      </c>
    </row>
    <row r="217" spans="24:25" x14ac:dyDescent="0.25">
      <c r="X217" s="21">
        <f t="shared" si="9"/>
        <v>3165</v>
      </c>
      <c r="Y217" s="23">
        <f t="shared" si="8"/>
        <v>5.5577300000000003</v>
      </c>
    </row>
    <row r="218" spans="24:25" x14ac:dyDescent="0.25">
      <c r="X218" s="21">
        <f t="shared" si="9"/>
        <v>3180</v>
      </c>
      <c r="Y218" s="23">
        <f t="shared" si="8"/>
        <v>5.5751600000000003</v>
      </c>
    </row>
    <row r="219" spans="24:25" x14ac:dyDescent="0.25">
      <c r="X219" s="21">
        <f t="shared" si="9"/>
        <v>3195</v>
      </c>
      <c r="Y219" s="23">
        <f t="shared" si="8"/>
        <v>5.5925899999999995</v>
      </c>
    </row>
    <row r="220" spans="24:25" x14ac:dyDescent="0.25">
      <c r="X220" s="21">
        <f t="shared" si="9"/>
        <v>3210</v>
      </c>
      <c r="Y220" s="23">
        <f t="shared" si="8"/>
        <v>5.6100200000000005</v>
      </c>
    </row>
    <row r="221" spans="24:25" x14ac:dyDescent="0.25">
      <c r="X221" s="21">
        <f t="shared" si="9"/>
        <v>3225</v>
      </c>
      <c r="Y221" s="23">
        <f t="shared" si="8"/>
        <v>5.6274499999999996</v>
      </c>
    </row>
    <row r="222" spans="24:25" x14ac:dyDescent="0.25">
      <c r="X222" s="21">
        <f t="shared" si="9"/>
        <v>3240</v>
      </c>
      <c r="Y222" s="23">
        <f t="shared" si="8"/>
        <v>5.6448800000000006</v>
      </c>
    </row>
    <row r="223" spans="24:25" x14ac:dyDescent="0.25">
      <c r="X223" s="21">
        <f t="shared" si="9"/>
        <v>3255</v>
      </c>
      <c r="Y223" s="23">
        <f t="shared" si="8"/>
        <v>5.6623099999999997</v>
      </c>
    </row>
    <row r="224" spans="24:25" x14ac:dyDescent="0.25">
      <c r="X224" s="21">
        <f t="shared" si="9"/>
        <v>3270</v>
      </c>
      <c r="Y224" s="23">
        <f t="shared" si="8"/>
        <v>5.6797400000000007</v>
      </c>
    </row>
    <row r="225" spans="24:25" x14ac:dyDescent="0.25">
      <c r="X225" s="21">
        <f t="shared" si="9"/>
        <v>3285</v>
      </c>
      <c r="Y225" s="23">
        <f t="shared" si="8"/>
        <v>5.6971699999999998</v>
      </c>
    </row>
    <row r="226" spans="24:25" x14ac:dyDescent="0.25">
      <c r="X226" s="21">
        <f t="shared" si="9"/>
        <v>3300</v>
      </c>
      <c r="Y226" s="23">
        <f t="shared" si="8"/>
        <v>5.7145999999999999</v>
      </c>
    </row>
    <row r="227" spans="24:25" x14ac:dyDescent="0.25">
      <c r="X227" s="21">
        <f t="shared" si="9"/>
        <v>3315</v>
      </c>
      <c r="Y227" s="23">
        <f t="shared" si="8"/>
        <v>5.73203</v>
      </c>
    </row>
    <row r="228" spans="24:25" x14ac:dyDescent="0.25">
      <c r="X228" s="21">
        <f t="shared" si="9"/>
        <v>3330</v>
      </c>
      <c r="Y228" s="23">
        <f t="shared" si="8"/>
        <v>5.7491199999999996</v>
      </c>
    </row>
    <row r="229" spans="24:25" x14ac:dyDescent="0.25">
      <c r="X229" s="21">
        <f t="shared" si="9"/>
        <v>3345</v>
      </c>
      <c r="Y229" s="23">
        <f t="shared" si="8"/>
        <v>5.7680799999999994</v>
      </c>
    </row>
    <row r="230" spans="24:25" x14ac:dyDescent="0.25">
      <c r="X230" s="21">
        <f t="shared" si="9"/>
        <v>3360</v>
      </c>
      <c r="Y230" s="23">
        <f t="shared" si="8"/>
        <v>5.7870400000000002</v>
      </c>
    </row>
    <row r="231" spans="24:25" x14ac:dyDescent="0.25">
      <c r="X231" s="21">
        <f t="shared" si="9"/>
        <v>3375</v>
      </c>
      <c r="Y231" s="23">
        <f t="shared" si="8"/>
        <v>5.806</v>
      </c>
    </row>
    <row r="232" spans="24:25" x14ac:dyDescent="0.25">
      <c r="X232" s="21">
        <f t="shared" si="9"/>
        <v>3390</v>
      </c>
      <c r="Y232" s="23">
        <f t="shared" si="8"/>
        <v>5.8249599999999999</v>
      </c>
    </row>
    <row r="233" spans="24:25" x14ac:dyDescent="0.25">
      <c r="X233" s="21">
        <f t="shared" si="9"/>
        <v>3405</v>
      </c>
      <c r="Y233" s="23">
        <f t="shared" si="8"/>
        <v>5.8439199999999998</v>
      </c>
    </row>
    <row r="234" spans="24:25" x14ac:dyDescent="0.25">
      <c r="X234" s="21">
        <f t="shared" si="9"/>
        <v>3420</v>
      </c>
      <c r="Y234" s="23">
        <f t="shared" si="8"/>
        <v>5.8628799999999996</v>
      </c>
    </row>
    <row r="235" spans="24:25" x14ac:dyDescent="0.25">
      <c r="X235" s="21">
        <f t="shared" si="9"/>
        <v>3435</v>
      </c>
      <c r="Y235" s="23">
        <f t="shared" si="8"/>
        <v>5.8818399999999995</v>
      </c>
    </row>
    <row r="236" spans="24:25" x14ac:dyDescent="0.25">
      <c r="X236" s="21">
        <f t="shared" si="9"/>
        <v>3450</v>
      </c>
      <c r="Y236" s="23">
        <f t="shared" si="8"/>
        <v>5.9007999999999994</v>
      </c>
    </row>
    <row r="237" spans="24:25" x14ac:dyDescent="0.25">
      <c r="X237" s="21">
        <f t="shared" si="9"/>
        <v>3465</v>
      </c>
      <c r="Y237" s="23">
        <f t="shared" si="8"/>
        <v>5.9197600000000001</v>
      </c>
    </row>
    <row r="238" spans="24:25" x14ac:dyDescent="0.25">
      <c r="X238" s="21">
        <f t="shared" si="9"/>
        <v>3480</v>
      </c>
      <c r="Y238" s="23">
        <f t="shared" si="8"/>
        <v>5.93872</v>
      </c>
    </row>
    <row r="239" spans="24:25" x14ac:dyDescent="0.25">
      <c r="X239" s="21">
        <f t="shared" si="9"/>
        <v>3495</v>
      </c>
      <c r="Y239" s="23">
        <f t="shared" si="8"/>
        <v>5.9576799999999999</v>
      </c>
    </row>
    <row r="240" spans="24:25" x14ac:dyDescent="0.25">
      <c r="X240" s="21">
        <f t="shared" si="9"/>
        <v>3510</v>
      </c>
      <c r="Y240" s="23">
        <f t="shared" si="8"/>
        <v>5.9766399999999997</v>
      </c>
    </row>
    <row r="241" spans="24:25" x14ac:dyDescent="0.25">
      <c r="X241" s="21">
        <f t="shared" si="9"/>
        <v>3525</v>
      </c>
      <c r="Y241" s="23">
        <f t="shared" si="8"/>
        <v>5.9955999999999996</v>
      </c>
    </row>
    <row r="242" spans="24:25" x14ac:dyDescent="0.25">
      <c r="X242" s="21">
        <f t="shared" si="9"/>
        <v>3540</v>
      </c>
      <c r="Y242" s="23">
        <f t="shared" si="8"/>
        <v>6.0145599999999995</v>
      </c>
    </row>
    <row r="243" spans="24:25" x14ac:dyDescent="0.25">
      <c r="X243" s="21">
        <f t="shared" si="9"/>
        <v>3555</v>
      </c>
      <c r="Y243" s="23">
        <f t="shared" si="8"/>
        <v>6.0335200000000002</v>
      </c>
    </row>
    <row r="244" spans="24:25" x14ac:dyDescent="0.25">
      <c r="X244" s="21">
        <f t="shared" si="9"/>
        <v>3570</v>
      </c>
      <c r="Y244" s="23">
        <f t="shared" si="8"/>
        <v>6.0524800000000001</v>
      </c>
    </row>
    <row r="245" spans="24:25" x14ac:dyDescent="0.25">
      <c r="X245" s="21">
        <f t="shared" si="9"/>
        <v>3585</v>
      </c>
      <c r="Y245" s="23">
        <f t="shared" si="8"/>
        <v>6.0714399999999999</v>
      </c>
    </row>
    <row r="246" spans="24:25" x14ac:dyDescent="0.25">
      <c r="X246" s="21">
        <f t="shared" si="9"/>
        <v>3600</v>
      </c>
      <c r="Y246" s="23">
        <f t="shared" si="8"/>
        <v>6.0903999999999998</v>
      </c>
    </row>
    <row r="247" spans="24:25" x14ac:dyDescent="0.25">
      <c r="X247" s="21">
        <f t="shared" si="9"/>
        <v>3615</v>
      </c>
      <c r="Y247" s="23">
        <f t="shared" si="8"/>
        <v>6.1093599999999997</v>
      </c>
    </row>
    <row r="248" spans="24:25" x14ac:dyDescent="0.25">
      <c r="X248" s="21">
        <f t="shared" si="9"/>
        <v>3630</v>
      </c>
      <c r="Y248" s="23">
        <f t="shared" si="8"/>
        <v>6.1283199999999995</v>
      </c>
    </row>
    <row r="249" spans="24:25" x14ac:dyDescent="0.25">
      <c r="X249" s="21">
        <f t="shared" si="9"/>
        <v>3645</v>
      </c>
      <c r="Y249" s="23">
        <f t="shared" si="8"/>
        <v>6.1472799999999994</v>
      </c>
    </row>
    <row r="250" spans="24:25" x14ac:dyDescent="0.25">
      <c r="X250" s="21">
        <f t="shared" si="9"/>
        <v>3660</v>
      </c>
      <c r="Y250" s="23">
        <f t="shared" si="8"/>
        <v>6.1662400000000002</v>
      </c>
    </row>
    <row r="251" spans="24:25" x14ac:dyDescent="0.25">
      <c r="X251" s="21">
        <f t="shared" si="9"/>
        <v>3675</v>
      </c>
      <c r="Y251" s="23">
        <f t="shared" si="8"/>
        <v>6.1852</v>
      </c>
    </row>
    <row r="252" spans="24:25" x14ac:dyDescent="0.25">
      <c r="X252" s="21">
        <f t="shared" si="9"/>
        <v>3690</v>
      </c>
      <c r="Y252" s="23">
        <f t="shared" si="8"/>
        <v>6.2041599999999999</v>
      </c>
    </row>
    <row r="253" spans="24:25" x14ac:dyDescent="0.25">
      <c r="X253" s="21">
        <f t="shared" si="9"/>
        <v>3705</v>
      </c>
      <c r="Y253" s="23">
        <f t="shared" si="8"/>
        <v>6.2231199999999998</v>
      </c>
    </row>
    <row r="254" spans="24:25" x14ac:dyDescent="0.25">
      <c r="X254" s="21">
        <f t="shared" si="9"/>
        <v>3720</v>
      </c>
      <c r="Y254" s="23">
        <f t="shared" si="8"/>
        <v>6.2420799999999996</v>
      </c>
    </row>
    <row r="255" spans="24:25" x14ac:dyDescent="0.25">
      <c r="X255" s="21">
        <f t="shared" si="9"/>
        <v>3735</v>
      </c>
      <c r="Y255" s="23">
        <f t="shared" si="8"/>
        <v>6.2610399999999995</v>
      </c>
    </row>
    <row r="256" spans="24:25" x14ac:dyDescent="0.25">
      <c r="X256" s="21">
        <f t="shared" si="9"/>
        <v>3750</v>
      </c>
      <c r="Y256" s="23">
        <f t="shared" si="8"/>
        <v>6.2799999999999994</v>
      </c>
    </row>
    <row r="257" spans="24:25" x14ac:dyDescent="0.25">
      <c r="X257" s="21">
        <f t="shared" si="9"/>
        <v>3765</v>
      </c>
      <c r="Y257" s="23">
        <f t="shared" si="8"/>
        <v>6.2989600000000001</v>
      </c>
    </row>
    <row r="258" spans="24:25" x14ac:dyDescent="0.25">
      <c r="X258" s="21">
        <f t="shared" si="9"/>
        <v>3780</v>
      </c>
      <c r="Y258" s="23">
        <f t="shared" si="8"/>
        <v>6.31792</v>
      </c>
    </row>
    <row r="259" spans="24:25" x14ac:dyDescent="0.25">
      <c r="X259" s="21">
        <f t="shared" si="9"/>
        <v>3795</v>
      </c>
      <c r="Y259" s="23">
        <f t="shared" si="8"/>
        <v>6.3368799999999998</v>
      </c>
    </row>
    <row r="260" spans="24:25" x14ac:dyDescent="0.25">
      <c r="X260" s="21">
        <f t="shared" si="9"/>
        <v>3810</v>
      </c>
      <c r="Y260" s="23">
        <f t="shared" si="8"/>
        <v>6.3558399999999997</v>
      </c>
    </row>
    <row r="261" spans="24:25" x14ac:dyDescent="0.25">
      <c r="X261" s="21">
        <f t="shared" si="9"/>
        <v>3825</v>
      </c>
      <c r="Y261" s="23">
        <f t="shared" si="8"/>
        <v>6.3747999999999996</v>
      </c>
    </row>
    <row r="262" spans="24:25" x14ac:dyDescent="0.25">
      <c r="X262" s="21">
        <f t="shared" si="9"/>
        <v>3840</v>
      </c>
      <c r="Y262" s="23">
        <f t="shared" ref="Y262:Y325" si="10">IF($K$24&gt;0,IF(X262&lt;$K$21,$K$20*X262,IF(X262&lt;$K$24,($K$22*X262)+$K$23,($K$25*X262)+$K$26)),IF(X262&lt;$K$21,$K$20*X262,($K$22*X262)+$K$23))</f>
        <v>6.3937599999999994</v>
      </c>
    </row>
    <row r="263" spans="24:25" x14ac:dyDescent="0.25">
      <c r="X263" s="21">
        <f t="shared" ref="X263:X326" si="11">X262+$AC$5</f>
        <v>3855</v>
      </c>
      <c r="Y263" s="23">
        <f t="shared" si="10"/>
        <v>6.4127200000000002</v>
      </c>
    </row>
    <row r="264" spans="24:25" x14ac:dyDescent="0.25">
      <c r="X264" s="21">
        <f t="shared" si="11"/>
        <v>3870</v>
      </c>
      <c r="Y264" s="23">
        <f t="shared" si="10"/>
        <v>6.4316800000000001</v>
      </c>
    </row>
    <row r="265" spans="24:25" x14ac:dyDescent="0.25">
      <c r="X265" s="21">
        <f t="shared" si="11"/>
        <v>3885</v>
      </c>
      <c r="Y265" s="23">
        <f t="shared" si="10"/>
        <v>6.4506399999999999</v>
      </c>
    </row>
    <row r="266" spans="24:25" x14ac:dyDescent="0.25">
      <c r="X266" s="21">
        <f t="shared" si="11"/>
        <v>3900</v>
      </c>
      <c r="Y266" s="23">
        <f t="shared" si="10"/>
        <v>6.4695999999999998</v>
      </c>
    </row>
    <row r="267" spans="24:25" x14ac:dyDescent="0.25">
      <c r="X267" s="21">
        <f t="shared" si="11"/>
        <v>3915</v>
      </c>
      <c r="Y267" s="23">
        <f t="shared" si="10"/>
        <v>6.4885599999999997</v>
      </c>
    </row>
    <row r="268" spans="24:25" x14ac:dyDescent="0.25">
      <c r="X268" s="21">
        <f t="shared" si="11"/>
        <v>3930</v>
      </c>
      <c r="Y268" s="23">
        <f t="shared" si="10"/>
        <v>6.5075199999999995</v>
      </c>
    </row>
    <row r="269" spans="24:25" x14ac:dyDescent="0.25">
      <c r="X269" s="21">
        <f t="shared" si="11"/>
        <v>3945</v>
      </c>
      <c r="Y269" s="23">
        <f t="shared" si="10"/>
        <v>6.5264799999999994</v>
      </c>
    </row>
    <row r="270" spans="24:25" x14ac:dyDescent="0.25">
      <c r="X270" s="21">
        <f t="shared" si="11"/>
        <v>3960</v>
      </c>
      <c r="Y270" s="23">
        <f t="shared" si="10"/>
        <v>6.5454400000000001</v>
      </c>
    </row>
    <row r="271" spans="24:25" x14ac:dyDescent="0.25">
      <c r="X271" s="21">
        <f t="shared" si="11"/>
        <v>3975</v>
      </c>
      <c r="Y271" s="23">
        <f t="shared" si="10"/>
        <v>6.5644</v>
      </c>
    </row>
    <row r="272" spans="24:25" x14ac:dyDescent="0.25">
      <c r="X272" s="21">
        <f t="shared" si="11"/>
        <v>3990</v>
      </c>
      <c r="Y272" s="23">
        <f t="shared" si="10"/>
        <v>6.5833599999999999</v>
      </c>
    </row>
    <row r="273" spans="24:25" x14ac:dyDescent="0.25">
      <c r="X273" s="21">
        <f t="shared" si="11"/>
        <v>4005</v>
      </c>
      <c r="Y273" s="23">
        <f t="shared" si="10"/>
        <v>6.6023199999999997</v>
      </c>
    </row>
    <row r="274" spans="24:25" x14ac:dyDescent="0.25">
      <c r="X274" s="21">
        <f t="shared" si="11"/>
        <v>4020</v>
      </c>
      <c r="Y274" s="23">
        <f t="shared" si="10"/>
        <v>6.6212799999999996</v>
      </c>
    </row>
    <row r="275" spans="24:25" x14ac:dyDescent="0.25">
      <c r="X275" s="21">
        <f t="shared" si="11"/>
        <v>4035</v>
      </c>
      <c r="Y275" s="23">
        <f t="shared" si="10"/>
        <v>6.6402399999999995</v>
      </c>
    </row>
    <row r="276" spans="24:25" x14ac:dyDescent="0.25">
      <c r="X276" s="21">
        <f t="shared" si="11"/>
        <v>4050</v>
      </c>
      <c r="Y276" s="23">
        <f t="shared" si="10"/>
        <v>6.6591999999999993</v>
      </c>
    </row>
    <row r="277" spans="24:25" x14ac:dyDescent="0.25">
      <c r="X277" s="21">
        <f t="shared" si="11"/>
        <v>4065</v>
      </c>
      <c r="Y277" s="23">
        <f t="shared" si="10"/>
        <v>6.6781600000000001</v>
      </c>
    </row>
    <row r="278" spans="24:25" x14ac:dyDescent="0.25">
      <c r="X278" s="21">
        <f t="shared" si="11"/>
        <v>4080</v>
      </c>
      <c r="Y278" s="23">
        <f t="shared" si="10"/>
        <v>6.69712</v>
      </c>
    </row>
    <row r="279" spans="24:25" x14ac:dyDescent="0.25">
      <c r="X279" s="21">
        <f t="shared" si="11"/>
        <v>4095</v>
      </c>
      <c r="Y279" s="23">
        <f t="shared" si="10"/>
        <v>6.7160799999999998</v>
      </c>
    </row>
    <row r="280" spans="24:25" x14ac:dyDescent="0.25">
      <c r="X280" s="21">
        <f t="shared" si="11"/>
        <v>4110</v>
      </c>
      <c r="Y280" s="23">
        <f t="shared" si="10"/>
        <v>6.7350399999999997</v>
      </c>
    </row>
    <row r="281" spans="24:25" x14ac:dyDescent="0.25">
      <c r="X281" s="21">
        <f t="shared" si="11"/>
        <v>4125</v>
      </c>
      <c r="Y281" s="23">
        <f t="shared" si="10"/>
        <v>6.7539999999999996</v>
      </c>
    </row>
    <row r="282" spans="24:25" x14ac:dyDescent="0.25">
      <c r="X282" s="21">
        <f t="shared" si="11"/>
        <v>4140</v>
      </c>
      <c r="Y282" s="23">
        <f t="shared" si="10"/>
        <v>6.7729599999999994</v>
      </c>
    </row>
    <row r="283" spans="24:25" x14ac:dyDescent="0.25">
      <c r="X283" s="21">
        <f t="shared" si="11"/>
        <v>4155</v>
      </c>
      <c r="Y283" s="23">
        <f t="shared" si="10"/>
        <v>6.7919200000000002</v>
      </c>
    </row>
    <row r="284" spans="24:25" x14ac:dyDescent="0.25">
      <c r="X284" s="21">
        <f t="shared" si="11"/>
        <v>4170</v>
      </c>
      <c r="Y284" s="23">
        <f t="shared" si="10"/>
        <v>6.81088</v>
      </c>
    </row>
    <row r="285" spans="24:25" x14ac:dyDescent="0.25">
      <c r="X285" s="21">
        <f t="shared" si="11"/>
        <v>4185</v>
      </c>
      <c r="Y285" s="23">
        <f t="shared" si="10"/>
        <v>6.8298399999999999</v>
      </c>
    </row>
    <row r="286" spans="24:25" x14ac:dyDescent="0.25">
      <c r="X286" s="21">
        <f t="shared" si="11"/>
        <v>4200</v>
      </c>
      <c r="Y286" s="23">
        <f t="shared" si="10"/>
        <v>6.8487999999999998</v>
      </c>
    </row>
    <row r="287" spans="24:25" x14ac:dyDescent="0.25">
      <c r="X287" s="21">
        <f t="shared" si="11"/>
        <v>4215</v>
      </c>
      <c r="Y287" s="23">
        <f t="shared" si="10"/>
        <v>6.8677599999999996</v>
      </c>
    </row>
    <row r="288" spans="24:25" x14ac:dyDescent="0.25">
      <c r="X288" s="21">
        <f t="shared" si="11"/>
        <v>4230</v>
      </c>
      <c r="Y288" s="23">
        <f t="shared" si="10"/>
        <v>6.8867199999999995</v>
      </c>
    </row>
    <row r="289" spans="24:25" x14ac:dyDescent="0.25">
      <c r="X289" s="21">
        <f t="shared" si="11"/>
        <v>4245</v>
      </c>
      <c r="Y289" s="23">
        <f t="shared" si="10"/>
        <v>6.9056799999999994</v>
      </c>
    </row>
    <row r="290" spans="24:25" x14ac:dyDescent="0.25">
      <c r="X290" s="21">
        <f t="shared" si="11"/>
        <v>4260</v>
      </c>
      <c r="Y290" s="23">
        <f t="shared" si="10"/>
        <v>6.9246400000000001</v>
      </c>
    </row>
    <row r="291" spans="24:25" x14ac:dyDescent="0.25">
      <c r="X291" s="21">
        <f t="shared" si="11"/>
        <v>4275</v>
      </c>
      <c r="Y291" s="23">
        <f t="shared" si="10"/>
        <v>6.9436</v>
      </c>
    </row>
    <row r="292" spans="24:25" x14ac:dyDescent="0.25">
      <c r="X292" s="21">
        <f t="shared" si="11"/>
        <v>4290</v>
      </c>
      <c r="Y292" s="23">
        <f t="shared" si="10"/>
        <v>6.9625599999999999</v>
      </c>
    </row>
    <row r="293" spans="24:25" x14ac:dyDescent="0.25">
      <c r="X293" s="21">
        <f t="shared" si="11"/>
        <v>4305</v>
      </c>
      <c r="Y293" s="23">
        <f t="shared" si="10"/>
        <v>6.9815199999999997</v>
      </c>
    </row>
    <row r="294" spans="24:25" x14ac:dyDescent="0.25">
      <c r="X294" s="21">
        <f t="shared" si="11"/>
        <v>4320</v>
      </c>
      <c r="Y294" s="23">
        <f t="shared" si="10"/>
        <v>7.0004799999999996</v>
      </c>
    </row>
    <row r="295" spans="24:25" x14ac:dyDescent="0.25">
      <c r="X295" s="21">
        <f t="shared" si="11"/>
        <v>4335</v>
      </c>
      <c r="Y295" s="23">
        <f t="shared" si="10"/>
        <v>7.0194399999999995</v>
      </c>
    </row>
    <row r="296" spans="24:25" x14ac:dyDescent="0.25">
      <c r="X296" s="21">
        <f t="shared" si="11"/>
        <v>4350</v>
      </c>
      <c r="Y296" s="23">
        <f t="shared" si="10"/>
        <v>7.0383999999999993</v>
      </c>
    </row>
    <row r="297" spans="24:25" x14ac:dyDescent="0.25">
      <c r="X297" s="21">
        <f t="shared" si="11"/>
        <v>4365</v>
      </c>
      <c r="Y297" s="23">
        <f t="shared" si="10"/>
        <v>7.0573600000000001</v>
      </c>
    </row>
    <row r="298" spans="24:25" x14ac:dyDescent="0.25">
      <c r="X298" s="21">
        <f t="shared" si="11"/>
        <v>4380</v>
      </c>
      <c r="Y298" s="23">
        <f t="shared" si="10"/>
        <v>7.0763199999999999</v>
      </c>
    </row>
    <row r="299" spans="24:25" x14ac:dyDescent="0.25">
      <c r="X299" s="21">
        <f t="shared" si="11"/>
        <v>4395</v>
      </c>
      <c r="Y299" s="23">
        <f t="shared" si="10"/>
        <v>7.0952799999999998</v>
      </c>
    </row>
    <row r="300" spans="24:25" x14ac:dyDescent="0.25">
      <c r="X300" s="21">
        <f t="shared" si="11"/>
        <v>4410</v>
      </c>
      <c r="Y300" s="23">
        <f t="shared" si="10"/>
        <v>7.1142399999999997</v>
      </c>
    </row>
    <row r="301" spans="24:25" x14ac:dyDescent="0.25">
      <c r="X301" s="21">
        <f t="shared" si="11"/>
        <v>4425</v>
      </c>
      <c r="Y301" s="23">
        <f t="shared" si="10"/>
        <v>7.1331999999999995</v>
      </c>
    </row>
    <row r="302" spans="24:25" x14ac:dyDescent="0.25">
      <c r="X302" s="21">
        <f t="shared" si="11"/>
        <v>4440</v>
      </c>
      <c r="Y302" s="23">
        <f t="shared" si="10"/>
        <v>7.1521599999999994</v>
      </c>
    </row>
    <row r="303" spans="24:25" x14ac:dyDescent="0.25">
      <c r="X303" s="21">
        <f t="shared" si="11"/>
        <v>4455</v>
      </c>
      <c r="Y303" s="23">
        <f t="shared" si="10"/>
        <v>7.1711200000000002</v>
      </c>
    </row>
    <row r="304" spans="24:25" x14ac:dyDescent="0.25">
      <c r="X304" s="21">
        <f t="shared" si="11"/>
        <v>4470</v>
      </c>
      <c r="Y304" s="23">
        <f t="shared" si="10"/>
        <v>7.19008</v>
      </c>
    </row>
    <row r="305" spans="24:25" x14ac:dyDescent="0.25">
      <c r="X305" s="21">
        <f t="shared" si="11"/>
        <v>4485</v>
      </c>
      <c r="Y305" s="23">
        <f t="shared" si="10"/>
        <v>7.2090399999999999</v>
      </c>
    </row>
    <row r="306" spans="24:25" x14ac:dyDescent="0.25">
      <c r="X306" s="21">
        <f t="shared" si="11"/>
        <v>4500</v>
      </c>
      <c r="Y306" s="23">
        <f t="shared" si="10"/>
        <v>7.2279999999999998</v>
      </c>
    </row>
    <row r="307" spans="24:25" x14ac:dyDescent="0.25">
      <c r="X307" s="21">
        <f t="shared" si="11"/>
        <v>4515</v>
      </c>
      <c r="Y307" s="23">
        <f t="shared" si="10"/>
        <v>7.2469599999999996</v>
      </c>
    </row>
    <row r="308" spans="24:25" x14ac:dyDescent="0.25">
      <c r="X308" s="21">
        <f t="shared" si="11"/>
        <v>4530</v>
      </c>
      <c r="Y308" s="23">
        <f t="shared" si="10"/>
        <v>7.2659199999999995</v>
      </c>
    </row>
    <row r="309" spans="24:25" x14ac:dyDescent="0.25">
      <c r="X309" s="21">
        <f t="shared" si="11"/>
        <v>4545</v>
      </c>
      <c r="Y309" s="23">
        <f t="shared" si="10"/>
        <v>7.2848799999999994</v>
      </c>
    </row>
    <row r="310" spans="24:25" x14ac:dyDescent="0.25">
      <c r="X310" s="21">
        <f t="shared" si="11"/>
        <v>4560</v>
      </c>
      <c r="Y310" s="23">
        <f t="shared" si="10"/>
        <v>7.3038400000000001</v>
      </c>
    </row>
    <row r="311" spans="24:25" x14ac:dyDescent="0.25">
      <c r="X311" s="21">
        <f t="shared" si="11"/>
        <v>4575</v>
      </c>
      <c r="Y311" s="23">
        <f t="shared" si="10"/>
        <v>7.3228</v>
      </c>
    </row>
    <row r="312" spans="24:25" x14ac:dyDescent="0.25">
      <c r="X312" s="21">
        <f t="shared" si="11"/>
        <v>4590</v>
      </c>
      <c r="Y312" s="23">
        <f t="shared" si="10"/>
        <v>7.3417599999999998</v>
      </c>
    </row>
    <row r="313" spans="24:25" x14ac:dyDescent="0.25">
      <c r="X313" s="21">
        <f t="shared" si="11"/>
        <v>4605</v>
      </c>
      <c r="Y313" s="23">
        <f t="shared" si="10"/>
        <v>7.3607199999999997</v>
      </c>
    </row>
    <row r="314" spans="24:25" x14ac:dyDescent="0.25">
      <c r="X314" s="21">
        <f t="shared" si="11"/>
        <v>4620</v>
      </c>
      <c r="Y314" s="23">
        <f t="shared" si="10"/>
        <v>7.3796799999999996</v>
      </c>
    </row>
    <row r="315" spans="24:25" x14ac:dyDescent="0.25">
      <c r="X315" s="21">
        <f t="shared" si="11"/>
        <v>4635</v>
      </c>
      <c r="Y315" s="23">
        <f t="shared" si="10"/>
        <v>7.3986399999999994</v>
      </c>
    </row>
    <row r="316" spans="24:25" x14ac:dyDescent="0.25">
      <c r="X316" s="21">
        <f t="shared" si="11"/>
        <v>4650</v>
      </c>
      <c r="Y316" s="23">
        <f t="shared" si="10"/>
        <v>7.4175999999999993</v>
      </c>
    </row>
    <row r="317" spans="24:25" x14ac:dyDescent="0.25">
      <c r="X317" s="21">
        <f t="shared" si="11"/>
        <v>4665</v>
      </c>
      <c r="Y317" s="23">
        <f t="shared" si="10"/>
        <v>7.4365600000000001</v>
      </c>
    </row>
    <row r="318" spans="24:25" x14ac:dyDescent="0.25">
      <c r="X318" s="21">
        <f t="shared" si="11"/>
        <v>4680</v>
      </c>
      <c r="Y318" s="23">
        <f t="shared" si="10"/>
        <v>7.4555199999999999</v>
      </c>
    </row>
    <row r="319" spans="24:25" x14ac:dyDescent="0.25">
      <c r="X319" s="21">
        <f t="shared" si="11"/>
        <v>4695</v>
      </c>
      <c r="Y319" s="23">
        <f t="shared" si="10"/>
        <v>7.4744799999999998</v>
      </c>
    </row>
    <row r="320" spans="24:25" x14ac:dyDescent="0.25">
      <c r="X320" s="21">
        <f t="shared" si="11"/>
        <v>4710</v>
      </c>
      <c r="Y320" s="23">
        <f t="shared" si="10"/>
        <v>7.4934399999999997</v>
      </c>
    </row>
    <row r="321" spans="24:25" x14ac:dyDescent="0.25">
      <c r="X321" s="21">
        <f t="shared" si="11"/>
        <v>4725</v>
      </c>
      <c r="Y321" s="23">
        <f t="shared" si="10"/>
        <v>7.5123999999999995</v>
      </c>
    </row>
    <row r="322" spans="24:25" x14ac:dyDescent="0.25">
      <c r="X322" s="21">
        <f t="shared" si="11"/>
        <v>4740</v>
      </c>
      <c r="Y322" s="23">
        <f t="shared" si="10"/>
        <v>7.5313599999999994</v>
      </c>
    </row>
    <row r="323" spans="24:25" x14ac:dyDescent="0.25">
      <c r="X323" s="21">
        <f t="shared" si="11"/>
        <v>4755</v>
      </c>
      <c r="Y323" s="23">
        <f t="shared" si="10"/>
        <v>7.5503200000000001</v>
      </c>
    </row>
    <row r="324" spans="24:25" x14ac:dyDescent="0.25">
      <c r="X324" s="21">
        <f t="shared" si="11"/>
        <v>4770</v>
      </c>
      <c r="Y324" s="23">
        <f t="shared" si="10"/>
        <v>7.56928</v>
      </c>
    </row>
    <row r="325" spans="24:25" x14ac:dyDescent="0.25">
      <c r="X325" s="21">
        <f t="shared" si="11"/>
        <v>4785</v>
      </c>
      <c r="Y325" s="23">
        <f t="shared" si="10"/>
        <v>7.5882399999999999</v>
      </c>
    </row>
    <row r="326" spans="24:25" x14ac:dyDescent="0.25">
      <c r="X326" s="21">
        <f t="shared" si="11"/>
        <v>4800</v>
      </c>
      <c r="Y326" s="23">
        <f t="shared" ref="Y326:Y389" si="12">IF($K$24&gt;0,IF(X326&lt;$K$21,$K$20*X326,IF(X326&lt;$K$24,($K$22*X326)+$K$23,($K$25*X326)+$K$26)),IF(X326&lt;$K$21,$K$20*X326,($K$22*X326)+$K$23))</f>
        <v>7.6071999999999997</v>
      </c>
    </row>
    <row r="327" spans="24:25" x14ac:dyDescent="0.25">
      <c r="X327" s="21">
        <f t="shared" ref="X327:X390" si="13">X326+$AC$5</f>
        <v>4815</v>
      </c>
      <c r="Y327" s="23">
        <f t="shared" si="12"/>
        <v>7.6261599999999996</v>
      </c>
    </row>
    <row r="328" spans="24:25" x14ac:dyDescent="0.25">
      <c r="X328" s="21">
        <f t="shared" si="13"/>
        <v>4830</v>
      </c>
      <c r="Y328" s="23">
        <f t="shared" si="12"/>
        <v>7.6451199999999995</v>
      </c>
    </row>
    <row r="329" spans="24:25" x14ac:dyDescent="0.25">
      <c r="X329" s="21">
        <f t="shared" si="13"/>
        <v>4845</v>
      </c>
      <c r="Y329" s="23">
        <f t="shared" si="12"/>
        <v>7.6640799999999993</v>
      </c>
    </row>
    <row r="330" spans="24:25" x14ac:dyDescent="0.25">
      <c r="X330" s="21">
        <f t="shared" si="13"/>
        <v>4860</v>
      </c>
      <c r="Y330" s="23">
        <f t="shared" si="12"/>
        <v>7.6830400000000001</v>
      </c>
    </row>
    <row r="331" spans="24:25" x14ac:dyDescent="0.25">
      <c r="X331" s="21">
        <f t="shared" si="13"/>
        <v>4875</v>
      </c>
      <c r="Y331" s="23">
        <f t="shared" si="12"/>
        <v>7.702</v>
      </c>
    </row>
    <row r="332" spans="24:25" x14ac:dyDescent="0.25">
      <c r="X332" s="21">
        <f t="shared" si="13"/>
        <v>4890</v>
      </c>
      <c r="Y332" s="23">
        <f t="shared" si="12"/>
        <v>7.7209599999999998</v>
      </c>
    </row>
    <row r="333" spans="24:25" x14ac:dyDescent="0.25">
      <c r="X333" s="21">
        <f t="shared" si="13"/>
        <v>4905</v>
      </c>
      <c r="Y333" s="23">
        <f t="shared" si="12"/>
        <v>7.7399199999999997</v>
      </c>
    </row>
    <row r="334" spans="24:25" x14ac:dyDescent="0.25">
      <c r="X334" s="21">
        <f t="shared" si="13"/>
        <v>4920</v>
      </c>
      <c r="Y334" s="23">
        <f t="shared" si="12"/>
        <v>7.7588799999999996</v>
      </c>
    </row>
    <row r="335" spans="24:25" x14ac:dyDescent="0.25">
      <c r="X335" s="21">
        <f t="shared" si="13"/>
        <v>4935</v>
      </c>
      <c r="Y335" s="23">
        <f t="shared" si="12"/>
        <v>7.7778399999999994</v>
      </c>
    </row>
    <row r="336" spans="24:25" x14ac:dyDescent="0.25">
      <c r="X336" s="21">
        <f t="shared" si="13"/>
        <v>4950</v>
      </c>
      <c r="Y336" s="23">
        <f t="shared" si="12"/>
        <v>7.7967999999999993</v>
      </c>
    </row>
    <row r="337" spans="24:25" x14ac:dyDescent="0.25">
      <c r="X337" s="21">
        <f t="shared" si="13"/>
        <v>4965</v>
      </c>
      <c r="Y337" s="23">
        <f t="shared" si="12"/>
        <v>7.81576</v>
      </c>
    </row>
    <row r="338" spans="24:25" x14ac:dyDescent="0.25">
      <c r="X338" s="21">
        <f t="shared" si="13"/>
        <v>4980</v>
      </c>
      <c r="Y338" s="23">
        <f t="shared" si="12"/>
        <v>7.8347199999999999</v>
      </c>
    </row>
    <row r="339" spans="24:25" x14ac:dyDescent="0.25">
      <c r="X339" s="21">
        <f t="shared" si="13"/>
        <v>4995</v>
      </c>
      <c r="Y339" s="23">
        <f t="shared" si="12"/>
        <v>7.8536799999999998</v>
      </c>
    </row>
    <row r="340" spans="24:25" x14ac:dyDescent="0.25">
      <c r="X340" s="21">
        <f t="shared" si="13"/>
        <v>5010</v>
      </c>
      <c r="Y340" s="23">
        <f t="shared" si="12"/>
        <v>7.8726399999999996</v>
      </c>
    </row>
    <row r="341" spans="24:25" x14ac:dyDescent="0.25">
      <c r="X341" s="21">
        <f t="shared" si="13"/>
        <v>5025</v>
      </c>
      <c r="Y341" s="23">
        <f t="shared" si="12"/>
        <v>7.8915999999999995</v>
      </c>
    </row>
    <row r="342" spans="24:25" x14ac:dyDescent="0.25">
      <c r="X342" s="21">
        <f t="shared" si="13"/>
        <v>5040</v>
      </c>
      <c r="Y342" s="23">
        <f t="shared" si="12"/>
        <v>7.9105599999999994</v>
      </c>
    </row>
    <row r="343" spans="24:25" x14ac:dyDescent="0.25">
      <c r="X343" s="21">
        <f t="shared" si="13"/>
        <v>5055</v>
      </c>
      <c r="Y343" s="23">
        <f t="shared" si="12"/>
        <v>7.9295200000000001</v>
      </c>
    </row>
    <row r="344" spans="24:25" x14ac:dyDescent="0.25">
      <c r="X344" s="21">
        <f t="shared" si="13"/>
        <v>5070</v>
      </c>
      <c r="Y344" s="23">
        <f t="shared" si="12"/>
        <v>7.94848</v>
      </c>
    </row>
    <row r="345" spans="24:25" x14ac:dyDescent="0.25">
      <c r="X345" s="21">
        <f t="shared" si="13"/>
        <v>5085</v>
      </c>
      <c r="Y345" s="23">
        <f t="shared" si="12"/>
        <v>7.9674399999999999</v>
      </c>
    </row>
    <row r="346" spans="24:25" x14ac:dyDescent="0.25">
      <c r="X346" s="21">
        <f t="shared" si="13"/>
        <v>5100</v>
      </c>
      <c r="Y346" s="23">
        <f t="shared" si="12"/>
        <v>7.9863999999999997</v>
      </c>
    </row>
    <row r="347" spans="24:25" x14ac:dyDescent="0.25">
      <c r="X347" s="21">
        <f t="shared" si="13"/>
        <v>5115</v>
      </c>
      <c r="Y347" s="23">
        <f t="shared" si="12"/>
        <v>8.0053599999999996</v>
      </c>
    </row>
    <row r="348" spans="24:25" x14ac:dyDescent="0.25">
      <c r="X348" s="21">
        <f t="shared" si="13"/>
        <v>5130</v>
      </c>
      <c r="Y348" s="23">
        <f t="shared" si="12"/>
        <v>8.0243199999999995</v>
      </c>
    </row>
    <row r="349" spans="24:25" x14ac:dyDescent="0.25">
      <c r="X349" s="21">
        <f t="shared" si="13"/>
        <v>5145</v>
      </c>
      <c r="Y349" s="23">
        <f t="shared" si="12"/>
        <v>8.0432799999999993</v>
      </c>
    </row>
    <row r="350" spans="24:25" x14ac:dyDescent="0.25">
      <c r="X350" s="21">
        <f t="shared" si="13"/>
        <v>5160</v>
      </c>
      <c r="Y350" s="23">
        <f t="shared" si="12"/>
        <v>8.0622399999999992</v>
      </c>
    </row>
    <row r="351" spans="24:25" x14ac:dyDescent="0.25">
      <c r="X351" s="21">
        <f t="shared" si="13"/>
        <v>5175</v>
      </c>
      <c r="Y351" s="23">
        <f t="shared" si="12"/>
        <v>8.0811999999999991</v>
      </c>
    </row>
    <row r="352" spans="24:25" x14ac:dyDescent="0.25">
      <c r="X352" s="21">
        <f t="shared" si="13"/>
        <v>5190</v>
      </c>
      <c r="Y352" s="23">
        <f t="shared" si="12"/>
        <v>8.1001599999999989</v>
      </c>
    </row>
    <row r="353" spans="24:25" x14ac:dyDescent="0.25">
      <c r="X353" s="21">
        <f t="shared" si="13"/>
        <v>5205</v>
      </c>
      <c r="Y353" s="23">
        <f t="shared" si="12"/>
        <v>8.1191199999999988</v>
      </c>
    </row>
    <row r="354" spans="24:25" x14ac:dyDescent="0.25">
      <c r="X354" s="21">
        <f t="shared" si="13"/>
        <v>5220</v>
      </c>
      <c r="Y354" s="23">
        <f t="shared" si="12"/>
        <v>8.1380799999999986</v>
      </c>
    </row>
    <row r="355" spans="24:25" x14ac:dyDescent="0.25">
      <c r="X355" s="21">
        <f t="shared" si="13"/>
        <v>5235</v>
      </c>
      <c r="Y355" s="23">
        <f t="shared" si="12"/>
        <v>8.1570399999999985</v>
      </c>
    </row>
    <row r="356" spans="24:25" x14ac:dyDescent="0.25">
      <c r="X356" s="21">
        <f t="shared" si="13"/>
        <v>5250</v>
      </c>
      <c r="Y356" s="23">
        <f t="shared" si="12"/>
        <v>8.1759999999999984</v>
      </c>
    </row>
    <row r="357" spans="24:25" x14ac:dyDescent="0.25">
      <c r="X357" s="21">
        <f t="shared" si="13"/>
        <v>5265</v>
      </c>
      <c r="Y357" s="23">
        <f t="shared" si="12"/>
        <v>8.19496</v>
      </c>
    </row>
    <row r="358" spans="24:25" x14ac:dyDescent="0.25">
      <c r="X358" s="21">
        <f t="shared" si="13"/>
        <v>5280</v>
      </c>
      <c r="Y358" s="23">
        <f t="shared" si="12"/>
        <v>8.2139199999999999</v>
      </c>
    </row>
    <row r="359" spans="24:25" x14ac:dyDescent="0.25">
      <c r="X359" s="21">
        <f t="shared" si="13"/>
        <v>5295</v>
      </c>
      <c r="Y359" s="23">
        <f t="shared" si="12"/>
        <v>8.2328799999999998</v>
      </c>
    </row>
    <row r="360" spans="24:25" x14ac:dyDescent="0.25">
      <c r="X360" s="21">
        <f t="shared" si="13"/>
        <v>5310</v>
      </c>
      <c r="Y360" s="23">
        <f t="shared" si="12"/>
        <v>8.2518399999999996</v>
      </c>
    </row>
    <row r="361" spans="24:25" x14ac:dyDescent="0.25">
      <c r="X361" s="21">
        <f t="shared" si="13"/>
        <v>5325</v>
      </c>
      <c r="Y361" s="23">
        <f t="shared" si="12"/>
        <v>8.2707999999999995</v>
      </c>
    </row>
    <row r="362" spans="24:25" x14ac:dyDescent="0.25">
      <c r="X362" s="21">
        <f t="shared" si="13"/>
        <v>5340</v>
      </c>
      <c r="Y362" s="23">
        <f t="shared" si="12"/>
        <v>8.2897599999999994</v>
      </c>
    </row>
    <row r="363" spans="24:25" x14ac:dyDescent="0.25">
      <c r="X363" s="21">
        <f t="shared" si="13"/>
        <v>5355</v>
      </c>
      <c r="Y363" s="23">
        <f t="shared" si="12"/>
        <v>8.308720000000001</v>
      </c>
    </row>
    <row r="364" spans="24:25" x14ac:dyDescent="0.25">
      <c r="X364" s="21">
        <f t="shared" si="13"/>
        <v>5370</v>
      </c>
      <c r="Y364" s="23">
        <f t="shared" si="12"/>
        <v>8.3276800000000009</v>
      </c>
    </row>
    <row r="365" spans="24:25" x14ac:dyDescent="0.25">
      <c r="X365" s="21">
        <f t="shared" si="13"/>
        <v>5385</v>
      </c>
      <c r="Y365" s="23">
        <f t="shared" si="12"/>
        <v>8.3466400000000007</v>
      </c>
    </row>
    <row r="366" spans="24:25" x14ac:dyDescent="0.25">
      <c r="X366" s="21">
        <f t="shared" si="13"/>
        <v>5400</v>
      </c>
      <c r="Y366" s="23">
        <f t="shared" si="12"/>
        <v>8.3656000000000006</v>
      </c>
    </row>
    <row r="367" spans="24:25" x14ac:dyDescent="0.25">
      <c r="X367" s="21">
        <f t="shared" si="13"/>
        <v>5415</v>
      </c>
      <c r="Y367" s="23">
        <f t="shared" si="12"/>
        <v>8.3845600000000005</v>
      </c>
    </row>
    <row r="368" spans="24:25" x14ac:dyDescent="0.25">
      <c r="X368" s="21">
        <f t="shared" si="13"/>
        <v>5430</v>
      </c>
      <c r="Y368" s="23">
        <f t="shared" si="12"/>
        <v>8.4035200000000003</v>
      </c>
    </row>
    <row r="369" spans="24:25" x14ac:dyDescent="0.25">
      <c r="X369" s="21">
        <f t="shared" si="13"/>
        <v>5445</v>
      </c>
      <c r="Y369" s="23">
        <f t="shared" si="12"/>
        <v>8.4224800000000002</v>
      </c>
    </row>
    <row r="370" spans="24:25" x14ac:dyDescent="0.25">
      <c r="X370" s="21">
        <f t="shared" si="13"/>
        <v>5460</v>
      </c>
      <c r="Y370" s="23">
        <f t="shared" si="12"/>
        <v>8.4414400000000001</v>
      </c>
    </row>
    <row r="371" spans="24:25" x14ac:dyDescent="0.25">
      <c r="X371" s="21">
        <f t="shared" si="13"/>
        <v>5475</v>
      </c>
      <c r="Y371" s="23">
        <f t="shared" si="12"/>
        <v>8.4603999999999999</v>
      </c>
    </row>
    <row r="372" spans="24:25" x14ac:dyDescent="0.25">
      <c r="X372" s="21">
        <f t="shared" si="13"/>
        <v>5490</v>
      </c>
      <c r="Y372" s="23">
        <f t="shared" si="12"/>
        <v>8.4793599999999998</v>
      </c>
    </row>
    <row r="373" spans="24:25" x14ac:dyDescent="0.25">
      <c r="X373" s="21">
        <f t="shared" si="13"/>
        <v>5505</v>
      </c>
      <c r="Y373" s="23">
        <f t="shared" si="12"/>
        <v>8.4983199999999997</v>
      </c>
    </row>
    <row r="374" spans="24:25" x14ac:dyDescent="0.25">
      <c r="X374" s="21">
        <f t="shared" si="13"/>
        <v>5520</v>
      </c>
      <c r="Y374" s="23">
        <f t="shared" si="12"/>
        <v>8.5172799999999995</v>
      </c>
    </row>
    <row r="375" spans="24:25" x14ac:dyDescent="0.25">
      <c r="X375" s="21">
        <f t="shared" si="13"/>
        <v>5535</v>
      </c>
      <c r="Y375" s="23">
        <f t="shared" si="12"/>
        <v>8.5362399999999994</v>
      </c>
    </row>
    <row r="376" spans="24:25" x14ac:dyDescent="0.25">
      <c r="X376" s="21">
        <f t="shared" si="13"/>
        <v>5550</v>
      </c>
      <c r="Y376" s="23">
        <f t="shared" si="12"/>
        <v>8.5551999999999992</v>
      </c>
    </row>
    <row r="377" spans="24:25" x14ac:dyDescent="0.25">
      <c r="X377" s="21">
        <f t="shared" si="13"/>
        <v>5565</v>
      </c>
      <c r="Y377" s="23">
        <f t="shared" si="12"/>
        <v>8.5741599999999991</v>
      </c>
    </row>
    <row r="378" spans="24:25" x14ac:dyDescent="0.25">
      <c r="X378" s="21">
        <f t="shared" si="13"/>
        <v>5580</v>
      </c>
      <c r="Y378" s="23">
        <f t="shared" si="12"/>
        <v>8.593119999999999</v>
      </c>
    </row>
    <row r="379" spans="24:25" x14ac:dyDescent="0.25">
      <c r="X379" s="21">
        <f t="shared" si="13"/>
        <v>5595</v>
      </c>
      <c r="Y379" s="23">
        <f t="shared" si="12"/>
        <v>8.6120799999999988</v>
      </c>
    </row>
    <row r="380" spans="24:25" x14ac:dyDescent="0.25">
      <c r="X380" s="21">
        <f t="shared" si="13"/>
        <v>5610</v>
      </c>
      <c r="Y380" s="23">
        <f t="shared" si="12"/>
        <v>8.6310399999999987</v>
      </c>
    </row>
    <row r="381" spans="24:25" x14ac:dyDescent="0.25">
      <c r="X381" s="21">
        <f t="shared" si="13"/>
        <v>5625</v>
      </c>
      <c r="Y381" s="23">
        <f t="shared" si="12"/>
        <v>8.6499999999999986</v>
      </c>
    </row>
    <row r="382" spans="24:25" x14ac:dyDescent="0.25">
      <c r="X382" s="21">
        <f t="shared" si="13"/>
        <v>5640</v>
      </c>
      <c r="Y382" s="23">
        <f t="shared" si="12"/>
        <v>8.6689599999999984</v>
      </c>
    </row>
    <row r="383" spans="24:25" x14ac:dyDescent="0.25">
      <c r="X383" s="21">
        <f t="shared" si="13"/>
        <v>5655</v>
      </c>
      <c r="Y383" s="23">
        <f t="shared" si="12"/>
        <v>8.6879200000000001</v>
      </c>
    </row>
    <row r="384" spans="24:25" x14ac:dyDescent="0.25">
      <c r="X384" s="21">
        <f t="shared" si="13"/>
        <v>5670</v>
      </c>
      <c r="Y384" s="23">
        <f t="shared" si="12"/>
        <v>8.70688</v>
      </c>
    </row>
    <row r="385" spans="24:25" x14ac:dyDescent="0.25">
      <c r="X385" s="21">
        <f t="shared" si="13"/>
        <v>5685</v>
      </c>
      <c r="Y385" s="23">
        <f t="shared" si="12"/>
        <v>8.7258399999999998</v>
      </c>
    </row>
    <row r="386" spans="24:25" x14ac:dyDescent="0.25">
      <c r="X386" s="21">
        <f t="shared" si="13"/>
        <v>5700</v>
      </c>
      <c r="Y386" s="23">
        <f t="shared" si="12"/>
        <v>8.7447999999999997</v>
      </c>
    </row>
    <row r="387" spans="24:25" x14ac:dyDescent="0.25">
      <c r="X387" s="21">
        <f t="shared" si="13"/>
        <v>5715</v>
      </c>
      <c r="Y387" s="23">
        <f t="shared" si="12"/>
        <v>8.7637599999999996</v>
      </c>
    </row>
    <row r="388" spans="24:25" x14ac:dyDescent="0.25">
      <c r="X388" s="21">
        <f t="shared" si="13"/>
        <v>5730</v>
      </c>
      <c r="Y388" s="23">
        <f t="shared" si="12"/>
        <v>8.7827199999999994</v>
      </c>
    </row>
    <row r="389" spans="24:25" x14ac:dyDescent="0.25">
      <c r="X389" s="21">
        <f t="shared" si="13"/>
        <v>5745</v>
      </c>
      <c r="Y389" s="23">
        <f t="shared" si="12"/>
        <v>8.8016799999999993</v>
      </c>
    </row>
    <row r="390" spans="24:25" x14ac:dyDescent="0.25">
      <c r="X390" s="21">
        <f t="shared" si="13"/>
        <v>5760</v>
      </c>
      <c r="Y390" s="23">
        <f t="shared" ref="Y390:Y453" si="14">IF($K$24&gt;0,IF(X390&lt;$K$21,$K$20*X390,IF(X390&lt;$K$24,($K$22*X390)+$K$23,($K$25*X390)+$K$26)),IF(X390&lt;$K$21,$K$20*X390,($K$22*X390)+$K$23))</f>
        <v>8.8206400000000009</v>
      </c>
    </row>
    <row r="391" spans="24:25" x14ac:dyDescent="0.25">
      <c r="X391" s="21">
        <f t="shared" ref="X391:X454" si="15">X390+$AC$5</f>
        <v>5775</v>
      </c>
      <c r="Y391" s="23">
        <f t="shared" si="14"/>
        <v>8.8396000000000008</v>
      </c>
    </row>
    <row r="392" spans="24:25" x14ac:dyDescent="0.25">
      <c r="X392" s="21">
        <f t="shared" si="15"/>
        <v>5790</v>
      </c>
      <c r="Y392" s="23">
        <f t="shared" si="14"/>
        <v>8.8585600000000007</v>
      </c>
    </row>
    <row r="393" spans="24:25" x14ac:dyDescent="0.25">
      <c r="X393" s="21">
        <f t="shared" si="15"/>
        <v>5805</v>
      </c>
      <c r="Y393" s="23">
        <f t="shared" si="14"/>
        <v>8.8775200000000005</v>
      </c>
    </row>
    <row r="394" spans="24:25" x14ac:dyDescent="0.25">
      <c r="X394" s="21">
        <f t="shared" si="15"/>
        <v>5820</v>
      </c>
      <c r="Y394" s="23">
        <f t="shared" si="14"/>
        <v>8.8964800000000004</v>
      </c>
    </row>
    <row r="395" spans="24:25" x14ac:dyDescent="0.25">
      <c r="X395" s="21">
        <f t="shared" si="15"/>
        <v>5835</v>
      </c>
      <c r="Y395" s="23">
        <f t="shared" si="14"/>
        <v>8.9154400000000003</v>
      </c>
    </row>
    <row r="396" spans="24:25" x14ac:dyDescent="0.25">
      <c r="X396" s="21">
        <f t="shared" si="15"/>
        <v>5850</v>
      </c>
      <c r="Y396" s="23">
        <f t="shared" si="14"/>
        <v>8.9344000000000001</v>
      </c>
    </row>
    <row r="397" spans="24:25" x14ac:dyDescent="0.25">
      <c r="X397" s="21">
        <f t="shared" si="15"/>
        <v>5865</v>
      </c>
      <c r="Y397" s="23">
        <f t="shared" si="14"/>
        <v>8.95336</v>
      </c>
    </row>
    <row r="398" spans="24:25" x14ac:dyDescent="0.25">
      <c r="X398" s="21">
        <f t="shared" si="15"/>
        <v>5880</v>
      </c>
      <c r="Y398" s="23">
        <f t="shared" si="14"/>
        <v>8.9723199999999999</v>
      </c>
    </row>
    <row r="399" spans="24:25" x14ac:dyDescent="0.25">
      <c r="X399" s="21">
        <f t="shared" si="15"/>
        <v>5895</v>
      </c>
      <c r="Y399" s="23">
        <f t="shared" si="14"/>
        <v>8.9912799999999997</v>
      </c>
    </row>
    <row r="400" spans="24:25" x14ac:dyDescent="0.25">
      <c r="X400" s="21">
        <f t="shared" si="15"/>
        <v>5910</v>
      </c>
      <c r="Y400" s="23">
        <f t="shared" si="14"/>
        <v>9.0102399999999996</v>
      </c>
    </row>
    <row r="401" spans="24:25" x14ac:dyDescent="0.25">
      <c r="X401" s="21">
        <f t="shared" si="15"/>
        <v>5925</v>
      </c>
      <c r="Y401" s="23">
        <f t="shared" si="14"/>
        <v>9.0291999999999994</v>
      </c>
    </row>
    <row r="402" spans="24:25" x14ac:dyDescent="0.25">
      <c r="X402" s="21">
        <f t="shared" si="15"/>
        <v>5940</v>
      </c>
      <c r="Y402" s="23">
        <f t="shared" si="14"/>
        <v>9.0481599999999993</v>
      </c>
    </row>
    <row r="403" spans="24:25" x14ac:dyDescent="0.25">
      <c r="X403" s="21">
        <f t="shared" si="15"/>
        <v>5955</v>
      </c>
      <c r="Y403" s="23">
        <f t="shared" si="14"/>
        <v>9.0671199999999992</v>
      </c>
    </row>
    <row r="404" spans="24:25" x14ac:dyDescent="0.25">
      <c r="X404" s="21">
        <f t="shared" si="15"/>
        <v>5970</v>
      </c>
      <c r="Y404" s="23">
        <f t="shared" si="14"/>
        <v>9.086079999999999</v>
      </c>
    </row>
    <row r="405" spans="24:25" x14ac:dyDescent="0.25">
      <c r="X405" s="21">
        <f t="shared" si="15"/>
        <v>5985</v>
      </c>
      <c r="Y405" s="23">
        <f t="shared" si="14"/>
        <v>9.1050399999999989</v>
      </c>
    </row>
    <row r="406" spans="24:25" x14ac:dyDescent="0.25">
      <c r="X406" s="21">
        <f t="shared" si="15"/>
        <v>6000</v>
      </c>
      <c r="Y406" s="23">
        <f t="shared" si="14"/>
        <v>9.1239999999999988</v>
      </c>
    </row>
    <row r="407" spans="24:25" x14ac:dyDescent="0.25">
      <c r="X407" s="21">
        <f t="shared" si="15"/>
        <v>6015</v>
      </c>
      <c r="Y407" s="23">
        <f t="shared" si="14"/>
        <v>9.1429599999999986</v>
      </c>
    </row>
    <row r="408" spans="24:25" x14ac:dyDescent="0.25">
      <c r="X408" s="21">
        <f t="shared" si="15"/>
        <v>6030</v>
      </c>
      <c r="Y408" s="23">
        <f t="shared" si="14"/>
        <v>9.1619199999999985</v>
      </c>
    </row>
    <row r="409" spans="24:25" x14ac:dyDescent="0.25">
      <c r="X409" s="21">
        <f t="shared" si="15"/>
        <v>6045</v>
      </c>
      <c r="Y409" s="23">
        <f t="shared" si="14"/>
        <v>9.1808799999999984</v>
      </c>
    </row>
    <row r="410" spans="24:25" x14ac:dyDescent="0.25">
      <c r="X410" s="21">
        <f t="shared" si="15"/>
        <v>6060</v>
      </c>
      <c r="Y410" s="23">
        <f t="shared" si="14"/>
        <v>9.19984</v>
      </c>
    </row>
    <row r="411" spans="24:25" x14ac:dyDescent="0.25">
      <c r="X411" s="21">
        <f t="shared" si="15"/>
        <v>6075</v>
      </c>
      <c r="Y411" s="23">
        <f t="shared" si="14"/>
        <v>9.2187999999999999</v>
      </c>
    </row>
    <row r="412" spans="24:25" x14ac:dyDescent="0.25">
      <c r="X412" s="21">
        <f t="shared" si="15"/>
        <v>6090</v>
      </c>
      <c r="Y412" s="23">
        <f t="shared" si="14"/>
        <v>9.2377599999999997</v>
      </c>
    </row>
    <row r="413" spans="24:25" x14ac:dyDescent="0.25">
      <c r="X413" s="21">
        <f t="shared" si="15"/>
        <v>6105</v>
      </c>
      <c r="Y413" s="23">
        <f t="shared" si="14"/>
        <v>9.2567199999999996</v>
      </c>
    </row>
    <row r="414" spans="24:25" x14ac:dyDescent="0.25">
      <c r="X414" s="21">
        <f t="shared" si="15"/>
        <v>6120</v>
      </c>
      <c r="Y414" s="23">
        <f t="shared" si="14"/>
        <v>9.2756799999999995</v>
      </c>
    </row>
    <row r="415" spans="24:25" x14ac:dyDescent="0.25">
      <c r="X415" s="21">
        <f t="shared" si="15"/>
        <v>6135</v>
      </c>
      <c r="Y415" s="23">
        <f t="shared" si="14"/>
        <v>9.2946399999999993</v>
      </c>
    </row>
    <row r="416" spans="24:25" x14ac:dyDescent="0.25">
      <c r="X416" s="21">
        <f t="shared" si="15"/>
        <v>6150</v>
      </c>
      <c r="Y416" s="23">
        <f t="shared" si="14"/>
        <v>9.3135999999999992</v>
      </c>
    </row>
    <row r="417" spans="24:25" x14ac:dyDescent="0.25">
      <c r="X417" s="21">
        <f t="shared" si="15"/>
        <v>6165</v>
      </c>
      <c r="Y417" s="23">
        <f t="shared" si="14"/>
        <v>9.3325600000000009</v>
      </c>
    </row>
    <row r="418" spans="24:25" x14ac:dyDescent="0.25">
      <c r="X418" s="21">
        <f t="shared" si="15"/>
        <v>6180</v>
      </c>
      <c r="Y418" s="23">
        <f t="shared" si="14"/>
        <v>9.3515200000000007</v>
      </c>
    </row>
    <row r="419" spans="24:25" x14ac:dyDescent="0.25">
      <c r="X419" s="21">
        <f t="shared" si="15"/>
        <v>6195</v>
      </c>
      <c r="Y419" s="23">
        <f t="shared" si="14"/>
        <v>9.3704800000000006</v>
      </c>
    </row>
    <row r="420" spans="24:25" x14ac:dyDescent="0.25">
      <c r="X420" s="21">
        <f t="shared" si="15"/>
        <v>6210</v>
      </c>
      <c r="Y420" s="23">
        <f t="shared" si="14"/>
        <v>9.3894400000000005</v>
      </c>
    </row>
    <row r="421" spans="24:25" x14ac:dyDescent="0.25">
      <c r="X421" s="21">
        <f t="shared" si="15"/>
        <v>6225</v>
      </c>
      <c r="Y421" s="23">
        <f t="shared" si="14"/>
        <v>9.4084000000000003</v>
      </c>
    </row>
    <row r="422" spans="24:25" x14ac:dyDescent="0.25">
      <c r="X422" s="21">
        <f t="shared" si="15"/>
        <v>6240</v>
      </c>
      <c r="Y422" s="23">
        <f t="shared" si="14"/>
        <v>9.4273600000000002</v>
      </c>
    </row>
    <row r="423" spans="24:25" x14ac:dyDescent="0.25">
      <c r="X423" s="21">
        <f t="shared" si="15"/>
        <v>6255</v>
      </c>
      <c r="Y423" s="23">
        <f t="shared" si="14"/>
        <v>9.4463200000000001</v>
      </c>
    </row>
    <row r="424" spans="24:25" x14ac:dyDescent="0.25">
      <c r="X424" s="21">
        <f t="shared" si="15"/>
        <v>6270</v>
      </c>
      <c r="Y424" s="23">
        <f t="shared" si="14"/>
        <v>9.4652799999999999</v>
      </c>
    </row>
    <row r="425" spans="24:25" x14ac:dyDescent="0.25">
      <c r="X425" s="21">
        <f t="shared" si="15"/>
        <v>6285</v>
      </c>
      <c r="Y425" s="23">
        <f t="shared" si="14"/>
        <v>9.4842399999999998</v>
      </c>
    </row>
    <row r="426" spans="24:25" x14ac:dyDescent="0.25">
      <c r="X426" s="21">
        <f t="shared" si="15"/>
        <v>6300</v>
      </c>
      <c r="Y426" s="23">
        <f t="shared" si="14"/>
        <v>9.5031999999999996</v>
      </c>
    </row>
    <row r="427" spans="24:25" x14ac:dyDescent="0.25">
      <c r="X427" s="21">
        <f t="shared" si="15"/>
        <v>6315</v>
      </c>
      <c r="Y427" s="23">
        <f t="shared" si="14"/>
        <v>9.5221599999999995</v>
      </c>
    </row>
    <row r="428" spans="24:25" x14ac:dyDescent="0.25">
      <c r="X428" s="21">
        <f t="shared" si="15"/>
        <v>6330</v>
      </c>
      <c r="Y428" s="23">
        <f t="shared" si="14"/>
        <v>9.5411199999999994</v>
      </c>
    </row>
    <row r="429" spans="24:25" x14ac:dyDescent="0.25">
      <c r="X429" s="21">
        <f t="shared" si="15"/>
        <v>6345</v>
      </c>
      <c r="Y429" s="23">
        <f t="shared" si="14"/>
        <v>9.5600799999999992</v>
      </c>
    </row>
    <row r="430" spans="24:25" x14ac:dyDescent="0.25">
      <c r="X430" s="21">
        <f t="shared" si="15"/>
        <v>6360</v>
      </c>
      <c r="Y430" s="23">
        <f t="shared" si="14"/>
        <v>9.5790399999999991</v>
      </c>
    </row>
    <row r="431" spans="24:25" x14ac:dyDescent="0.25">
      <c r="X431" s="21">
        <f t="shared" si="15"/>
        <v>6375</v>
      </c>
      <c r="Y431" s="23">
        <f t="shared" si="14"/>
        <v>9.597999999999999</v>
      </c>
    </row>
    <row r="432" spans="24:25" x14ac:dyDescent="0.25">
      <c r="X432" s="21">
        <f t="shared" si="15"/>
        <v>6390</v>
      </c>
      <c r="Y432" s="23">
        <f t="shared" si="14"/>
        <v>9.6169599999999988</v>
      </c>
    </row>
    <row r="433" spans="24:25" x14ac:dyDescent="0.25">
      <c r="X433" s="21">
        <f t="shared" si="15"/>
        <v>6405</v>
      </c>
      <c r="Y433" s="23">
        <f t="shared" si="14"/>
        <v>9.6359199999999987</v>
      </c>
    </row>
    <row r="434" spans="24:25" x14ac:dyDescent="0.25">
      <c r="X434" s="21">
        <f t="shared" si="15"/>
        <v>6420</v>
      </c>
      <c r="Y434" s="23">
        <f t="shared" si="14"/>
        <v>9.6548799999999986</v>
      </c>
    </row>
    <row r="435" spans="24:25" x14ac:dyDescent="0.25">
      <c r="X435" s="21">
        <f t="shared" si="15"/>
        <v>6435</v>
      </c>
      <c r="Y435" s="23">
        <f t="shared" si="14"/>
        <v>9.6738399999999984</v>
      </c>
    </row>
    <row r="436" spans="24:25" x14ac:dyDescent="0.25">
      <c r="X436" s="21">
        <f t="shared" si="15"/>
        <v>6450</v>
      </c>
      <c r="Y436" s="23">
        <f t="shared" si="14"/>
        <v>9.6927999999999983</v>
      </c>
    </row>
    <row r="437" spans="24:25" x14ac:dyDescent="0.25">
      <c r="X437" s="21">
        <f t="shared" si="15"/>
        <v>6465</v>
      </c>
      <c r="Y437" s="23">
        <f t="shared" si="14"/>
        <v>9.7117599999999982</v>
      </c>
    </row>
    <row r="438" spans="24:25" x14ac:dyDescent="0.25">
      <c r="X438" s="21">
        <f t="shared" si="15"/>
        <v>6480</v>
      </c>
      <c r="Y438" s="23">
        <f t="shared" si="14"/>
        <v>9.730719999999998</v>
      </c>
    </row>
    <row r="439" spans="24:25" x14ac:dyDescent="0.25">
      <c r="X439" s="21">
        <f t="shared" si="15"/>
        <v>6495</v>
      </c>
      <c r="Y439" s="23">
        <f t="shared" si="14"/>
        <v>9.7496799999999979</v>
      </c>
    </row>
    <row r="440" spans="24:25" x14ac:dyDescent="0.25">
      <c r="X440" s="21">
        <f t="shared" si="15"/>
        <v>6510</v>
      </c>
      <c r="Y440" s="23">
        <f t="shared" si="14"/>
        <v>9.7686400000000013</v>
      </c>
    </row>
    <row r="441" spans="24:25" x14ac:dyDescent="0.25">
      <c r="X441" s="21">
        <f t="shared" si="15"/>
        <v>6525</v>
      </c>
      <c r="Y441" s="23">
        <f t="shared" si="14"/>
        <v>9.7876000000000012</v>
      </c>
    </row>
    <row r="442" spans="24:25" x14ac:dyDescent="0.25">
      <c r="X442" s="21">
        <f t="shared" si="15"/>
        <v>6540</v>
      </c>
      <c r="Y442" s="23">
        <f t="shared" si="14"/>
        <v>9.8065600000000011</v>
      </c>
    </row>
    <row r="443" spans="24:25" x14ac:dyDescent="0.25">
      <c r="X443" s="21">
        <f t="shared" si="15"/>
        <v>6555</v>
      </c>
      <c r="Y443" s="23">
        <f t="shared" si="14"/>
        <v>9.8255200000000009</v>
      </c>
    </row>
    <row r="444" spans="24:25" x14ac:dyDescent="0.25">
      <c r="X444" s="21">
        <f t="shared" si="15"/>
        <v>6570</v>
      </c>
      <c r="Y444" s="23">
        <f t="shared" si="14"/>
        <v>9.8444800000000008</v>
      </c>
    </row>
    <row r="445" spans="24:25" x14ac:dyDescent="0.25">
      <c r="X445" s="21">
        <f t="shared" si="15"/>
        <v>6585</v>
      </c>
      <c r="Y445" s="23">
        <f t="shared" si="14"/>
        <v>9.8634400000000007</v>
      </c>
    </row>
    <row r="446" spans="24:25" x14ac:dyDescent="0.25">
      <c r="X446" s="21">
        <f t="shared" si="15"/>
        <v>6600</v>
      </c>
      <c r="Y446" s="23">
        <f t="shared" si="14"/>
        <v>9.8824000000000005</v>
      </c>
    </row>
    <row r="447" spans="24:25" x14ac:dyDescent="0.25">
      <c r="X447" s="21">
        <f t="shared" si="15"/>
        <v>6615</v>
      </c>
      <c r="Y447" s="23">
        <f t="shared" si="14"/>
        <v>9.9013600000000004</v>
      </c>
    </row>
    <row r="448" spans="24:25" x14ac:dyDescent="0.25">
      <c r="X448" s="21">
        <f t="shared" si="15"/>
        <v>6630</v>
      </c>
      <c r="Y448" s="23">
        <f t="shared" si="14"/>
        <v>9.9203200000000002</v>
      </c>
    </row>
    <row r="449" spans="24:25" x14ac:dyDescent="0.25">
      <c r="X449" s="21">
        <f t="shared" si="15"/>
        <v>6645</v>
      </c>
      <c r="Y449" s="23">
        <f t="shared" si="14"/>
        <v>9.9392800000000001</v>
      </c>
    </row>
    <row r="450" spans="24:25" x14ac:dyDescent="0.25">
      <c r="X450" s="21">
        <f t="shared" si="15"/>
        <v>6660</v>
      </c>
      <c r="Y450" s="23">
        <f t="shared" si="14"/>
        <v>9.95824</v>
      </c>
    </row>
    <row r="451" spans="24:25" x14ac:dyDescent="0.25">
      <c r="X451" s="21">
        <f t="shared" si="15"/>
        <v>6675</v>
      </c>
      <c r="Y451" s="23">
        <f t="shared" si="14"/>
        <v>9.9771999999999998</v>
      </c>
    </row>
    <row r="452" spans="24:25" x14ac:dyDescent="0.25">
      <c r="X452" s="21">
        <f t="shared" si="15"/>
        <v>6690</v>
      </c>
      <c r="Y452" s="23">
        <f t="shared" si="14"/>
        <v>9.9961599999999997</v>
      </c>
    </row>
    <row r="453" spans="24:25" x14ac:dyDescent="0.25">
      <c r="X453" s="21">
        <f t="shared" si="15"/>
        <v>6705</v>
      </c>
      <c r="Y453" s="23">
        <f t="shared" si="14"/>
        <v>10.01512</v>
      </c>
    </row>
    <row r="454" spans="24:25" x14ac:dyDescent="0.25">
      <c r="X454" s="21">
        <f t="shared" si="15"/>
        <v>6720</v>
      </c>
      <c r="Y454" s="23">
        <f t="shared" ref="Y454:Y506" si="16">IF($K$24&gt;0,IF(X454&lt;$K$21,$K$20*X454,IF(X454&lt;$K$24,($K$22*X454)+$K$23,($K$25*X454)+$K$26)),IF(X454&lt;$K$21,$K$20*X454,($K$22*X454)+$K$23))</f>
        <v>10.034079999999999</v>
      </c>
    </row>
    <row r="455" spans="24:25" x14ac:dyDescent="0.25">
      <c r="X455" s="21">
        <f t="shared" ref="X455:X506" si="17">X454+$AC$5</f>
        <v>6735</v>
      </c>
      <c r="Y455" s="23">
        <f t="shared" si="16"/>
        <v>10.053039999999999</v>
      </c>
    </row>
    <row r="456" spans="24:25" x14ac:dyDescent="0.25">
      <c r="X456" s="21">
        <f t="shared" si="17"/>
        <v>6750</v>
      </c>
      <c r="Y456" s="23">
        <f t="shared" si="16"/>
        <v>10.071999999999999</v>
      </c>
    </row>
    <row r="457" spans="24:25" x14ac:dyDescent="0.25">
      <c r="X457" s="21">
        <f t="shared" si="17"/>
        <v>6765</v>
      </c>
      <c r="Y457" s="23">
        <f t="shared" si="16"/>
        <v>10.090959999999999</v>
      </c>
    </row>
    <row r="458" spans="24:25" x14ac:dyDescent="0.25">
      <c r="X458" s="21">
        <f t="shared" si="17"/>
        <v>6780</v>
      </c>
      <c r="Y458" s="23">
        <f t="shared" si="16"/>
        <v>10.109919999999999</v>
      </c>
    </row>
    <row r="459" spans="24:25" x14ac:dyDescent="0.25">
      <c r="X459" s="21">
        <f t="shared" si="17"/>
        <v>6795</v>
      </c>
      <c r="Y459" s="23">
        <f t="shared" si="16"/>
        <v>10.128879999999999</v>
      </c>
    </row>
    <row r="460" spans="24:25" x14ac:dyDescent="0.25">
      <c r="X460" s="21">
        <f t="shared" si="17"/>
        <v>6810</v>
      </c>
      <c r="Y460" s="23">
        <f t="shared" si="16"/>
        <v>10.147839999999999</v>
      </c>
    </row>
    <row r="461" spans="24:25" x14ac:dyDescent="0.25">
      <c r="X461" s="21">
        <f t="shared" si="17"/>
        <v>6825</v>
      </c>
      <c r="Y461" s="23">
        <f t="shared" si="16"/>
        <v>10.166799999999999</v>
      </c>
    </row>
    <row r="462" spans="24:25" x14ac:dyDescent="0.25">
      <c r="X462" s="21">
        <f t="shared" si="17"/>
        <v>6840</v>
      </c>
      <c r="Y462" s="23">
        <f t="shared" si="16"/>
        <v>10.185759999999998</v>
      </c>
    </row>
    <row r="463" spans="24:25" x14ac:dyDescent="0.25">
      <c r="X463" s="21">
        <f t="shared" si="17"/>
        <v>6855</v>
      </c>
      <c r="Y463" s="23">
        <f t="shared" si="16"/>
        <v>10.204719999999998</v>
      </c>
    </row>
    <row r="464" spans="24:25" x14ac:dyDescent="0.25">
      <c r="X464" s="21">
        <f t="shared" si="17"/>
        <v>6870</v>
      </c>
      <c r="Y464" s="23">
        <f t="shared" si="16"/>
        <v>10.223679999999998</v>
      </c>
    </row>
    <row r="465" spans="24:25" x14ac:dyDescent="0.25">
      <c r="X465" s="21">
        <f t="shared" si="17"/>
        <v>6885</v>
      </c>
      <c r="Y465" s="23">
        <f t="shared" si="16"/>
        <v>10.242639999999998</v>
      </c>
    </row>
    <row r="466" spans="24:25" x14ac:dyDescent="0.25">
      <c r="X466" s="21">
        <f t="shared" si="17"/>
        <v>6900</v>
      </c>
      <c r="Y466" s="23">
        <f t="shared" si="16"/>
        <v>10.261599999999998</v>
      </c>
    </row>
    <row r="467" spans="24:25" x14ac:dyDescent="0.25">
      <c r="X467" s="21">
        <f t="shared" si="17"/>
        <v>6915</v>
      </c>
      <c r="Y467" s="23">
        <f t="shared" si="16"/>
        <v>10.280560000000001</v>
      </c>
    </row>
    <row r="468" spans="24:25" x14ac:dyDescent="0.25">
      <c r="X468" s="21">
        <f t="shared" si="17"/>
        <v>6930</v>
      </c>
      <c r="Y468" s="23">
        <f t="shared" si="16"/>
        <v>10.299520000000001</v>
      </c>
    </row>
    <row r="469" spans="24:25" x14ac:dyDescent="0.25">
      <c r="X469" s="21">
        <f t="shared" si="17"/>
        <v>6945</v>
      </c>
      <c r="Y469" s="23">
        <f t="shared" si="16"/>
        <v>10.318480000000001</v>
      </c>
    </row>
    <row r="470" spans="24:25" x14ac:dyDescent="0.25">
      <c r="X470" s="21">
        <f t="shared" si="17"/>
        <v>6960</v>
      </c>
      <c r="Y470" s="23">
        <f t="shared" si="16"/>
        <v>10.337440000000001</v>
      </c>
    </row>
    <row r="471" spans="24:25" x14ac:dyDescent="0.25">
      <c r="X471" s="21">
        <f t="shared" si="17"/>
        <v>6975</v>
      </c>
      <c r="Y471" s="23">
        <f t="shared" si="16"/>
        <v>10.356400000000001</v>
      </c>
    </row>
    <row r="472" spans="24:25" x14ac:dyDescent="0.25">
      <c r="X472" s="21">
        <f t="shared" si="17"/>
        <v>6990</v>
      </c>
      <c r="Y472" s="23">
        <f t="shared" si="16"/>
        <v>10.375360000000001</v>
      </c>
    </row>
    <row r="473" spans="24:25" x14ac:dyDescent="0.25">
      <c r="X473" s="21">
        <f t="shared" si="17"/>
        <v>7005</v>
      </c>
      <c r="Y473" s="23">
        <f t="shared" si="16"/>
        <v>10.39432</v>
      </c>
    </row>
    <row r="474" spans="24:25" x14ac:dyDescent="0.25">
      <c r="X474" s="21">
        <f t="shared" si="17"/>
        <v>7020</v>
      </c>
      <c r="Y474" s="23">
        <f t="shared" si="16"/>
        <v>10.41328</v>
      </c>
    </row>
    <row r="475" spans="24:25" x14ac:dyDescent="0.25">
      <c r="X475" s="21">
        <f t="shared" si="17"/>
        <v>7035</v>
      </c>
      <c r="Y475" s="23">
        <f t="shared" si="16"/>
        <v>10.43224</v>
      </c>
    </row>
    <row r="476" spans="24:25" x14ac:dyDescent="0.25">
      <c r="X476" s="21">
        <f t="shared" si="17"/>
        <v>7050</v>
      </c>
      <c r="Y476" s="23">
        <f t="shared" si="16"/>
        <v>10.4512</v>
      </c>
    </row>
    <row r="477" spans="24:25" x14ac:dyDescent="0.25">
      <c r="X477" s="21">
        <f t="shared" si="17"/>
        <v>7065</v>
      </c>
      <c r="Y477" s="23">
        <f t="shared" si="16"/>
        <v>10.47016</v>
      </c>
    </row>
    <row r="478" spans="24:25" x14ac:dyDescent="0.25">
      <c r="X478" s="21">
        <f t="shared" si="17"/>
        <v>7080</v>
      </c>
      <c r="Y478" s="23">
        <f t="shared" si="16"/>
        <v>10.48912</v>
      </c>
    </row>
    <row r="479" spans="24:25" x14ac:dyDescent="0.25">
      <c r="X479" s="21">
        <f t="shared" si="17"/>
        <v>7095</v>
      </c>
      <c r="Y479" s="23">
        <f t="shared" si="16"/>
        <v>10.50808</v>
      </c>
    </row>
    <row r="480" spans="24:25" x14ac:dyDescent="0.25">
      <c r="X480" s="21">
        <f t="shared" si="17"/>
        <v>7110</v>
      </c>
      <c r="Y480" s="23">
        <f t="shared" si="16"/>
        <v>10.52704</v>
      </c>
    </row>
    <row r="481" spans="24:25" x14ac:dyDescent="0.25">
      <c r="X481" s="21">
        <f t="shared" si="17"/>
        <v>7125</v>
      </c>
      <c r="Y481" s="23">
        <f t="shared" si="16"/>
        <v>10.545999999999999</v>
      </c>
    </row>
    <row r="482" spans="24:25" x14ac:dyDescent="0.25">
      <c r="X482" s="21">
        <f t="shared" si="17"/>
        <v>7140</v>
      </c>
      <c r="Y482" s="23">
        <f t="shared" si="16"/>
        <v>10.564959999999999</v>
      </c>
    </row>
    <row r="483" spans="24:25" x14ac:dyDescent="0.25">
      <c r="X483" s="21">
        <f t="shared" si="17"/>
        <v>7155</v>
      </c>
      <c r="Y483" s="23">
        <f t="shared" si="16"/>
        <v>10.583919999999999</v>
      </c>
    </row>
    <row r="484" spans="24:25" x14ac:dyDescent="0.25">
      <c r="X484" s="21">
        <f t="shared" si="17"/>
        <v>7170</v>
      </c>
      <c r="Y484" s="23">
        <f t="shared" si="16"/>
        <v>10.602879999999999</v>
      </c>
    </row>
    <row r="485" spans="24:25" x14ac:dyDescent="0.25">
      <c r="X485" s="21">
        <f t="shared" si="17"/>
        <v>7185</v>
      </c>
      <c r="Y485" s="23">
        <f t="shared" si="16"/>
        <v>10.621839999999999</v>
      </c>
    </row>
    <row r="486" spans="24:25" x14ac:dyDescent="0.25">
      <c r="X486" s="21">
        <f t="shared" si="17"/>
        <v>7200</v>
      </c>
      <c r="Y486" s="23">
        <f t="shared" si="16"/>
        <v>10.640799999999999</v>
      </c>
    </row>
    <row r="487" spans="24:25" x14ac:dyDescent="0.25">
      <c r="X487" s="21">
        <f t="shared" si="17"/>
        <v>7215</v>
      </c>
      <c r="Y487" s="23">
        <f t="shared" si="16"/>
        <v>10.659759999999999</v>
      </c>
    </row>
    <row r="488" spans="24:25" x14ac:dyDescent="0.25">
      <c r="X488" s="21">
        <f t="shared" si="17"/>
        <v>7230</v>
      </c>
      <c r="Y488" s="23">
        <f t="shared" si="16"/>
        <v>10.678719999999998</v>
      </c>
    </row>
    <row r="489" spans="24:25" x14ac:dyDescent="0.25">
      <c r="X489" s="21">
        <f t="shared" si="17"/>
        <v>7245</v>
      </c>
      <c r="Y489" s="23">
        <f t="shared" si="16"/>
        <v>10.697679999999998</v>
      </c>
    </row>
    <row r="490" spans="24:25" x14ac:dyDescent="0.25">
      <c r="X490" s="21">
        <f t="shared" si="17"/>
        <v>7260</v>
      </c>
      <c r="Y490" s="23">
        <f t="shared" si="16"/>
        <v>10.716639999999998</v>
      </c>
    </row>
    <row r="491" spans="24:25" x14ac:dyDescent="0.25">
      <c r="X491" s="21">
        <f t="shared" si="17"/>
        <v>7275</v>
      </c>
      <c r="Y491" s="23">
        <f t="shared" si="16"/>
        <v>10.735599999999998</v>
      </c>
    </row>
    <row r="492" spans="24:25" x14ac:dyDescent="0.25">
      <c r="X492" s="21">
        <f t="shared" si="17"/>
        <v>7290</v>
      </c>
      <c r="Y492" s="23">
        <f t="shared" si="16"/>
        <v>10.754559999999998</v>
      </c>
    </row>
    <row r="493" spans="24:25" x14ac:dyDescent="0.25">
      <c r="X493" s="21">
        <f t="shared" si="17"/>
        <v>7305</v>
      </c>
      <c r="Y493" s="23">
        <f t="shared" si="16"/>
        <v>10.773520000000001</v>
      </c>
    </row>
    <row r="494" spans="24:25" x14ac:dyDescent="0.25">
      <c r="X494" s="21">
        <f t="shared" si="17"/>
        <v>7320</v>
      </c>
      <c r="Y494" s="23">
        <f t="shared" si="16"/>
        <v>10.792480000000001</v>
      </c>
    </row>
    <row r="495" spans="24:25" x14ac:dyDescent="0.25">
      <c r="X495" s="21">
        <f t="shared" si="17"/>
        <v>7335</v>
      </c>
      <c r="Y495" s="23">
        <f t="shared" si="16"/>
        <v>10.811440000000001</v>
      </c>
    </row>
    <row r="496" spans="24:25" x14ac:dyDescent="0.25">
      <c r="X496" s="21">
        <f t="shared" si="17"/>
        <v>7350</v>
      </c>
      <c r="Y496" s="23">
        <f t="shared" si="16"/>
        <v>10.830400000000001</v>
      </c>
    </row>
    <row r="497" spans="24:25" x14ac:dyDescent="0.25">
      <c r="X497" s="21">
        <f t="shared" si="17"/>
        <v>7365</v>
      </c>
      <c r="Y497" s="23">
        <f t="shared" si="16"/>
        <v>10.849360000000001</v>
      </c>
    </row>
    <row r="498" spans="24:25" x14ac:dyDescent="0.25">
      <c r="X498" s="21">
        <f t="shared" si="17"/>
        <v>7380</v>
      </c>
      <c r="Y498" s="23">
        <f t="shared" si="16"/>
        <v>10.868320000000001</v>
      </c>
    </row>
    <row r="499" spans="24:25" x14ac:dyDescent="0.25">
      <c r="X499" s="21">
        <f t="shared" si="17"/>
        <v>7395</v>
      </c>
      <c r="Y499" s="23">
        <f t="shared" si="16"/>
        <v>10.887280000000001</v>
      </c>
    </row>
    <row r="500" spans="24:25" x14ac:dyDescent="0.25">
      <c r="X500" s="21">
        <f t="shared" si="17"/>
        <v>7410</v>
      </c>
      <c r="Y500" s="23">
        <f t="shared" si="16"/>
        <v>10.90624</v>
      </c>
    </row>
    <row r="501" spans="24:25" x14ac:dyDescent="0.25">
      <c r="X501" s="21">
        <f t="shared" si="17"/>
        <v>7425</v>
      </c>
      <c r="Y501" s="23">
        <f t="shared" si="16"/>
        <v>10.9252</v>
      </c>
    </row>
    <row r="502" spans="24:25" x14ac:dyDescent="0.25">
      <c r="X502" s="21">
        <f t="shared" si="17"/>
        <v>7440</v>
      </c>
      <c r="Y502" s="23">
        <f t="shared" si="16"/>
        <v>10.94416</v>
      </c>
    </row>
    <row r="503" spans="24:25" x14ac:dyDescent="0.25">
      <c r="X503" s="21">
        <f t="shared" si="17"/>
        <v>7455</v>
      </c>
      <c r="Y503" s="23">
        <f t="shared" si="16"/>
        <v>10.96312</v>
      </c>
    </row>
    <row r="504" spans="24:25" x14ac:dyDescent="0.25">
      <c r="X504" s="21">
        <f t="shared" si="17"/>
        <v>7470</v>
      </c>
      <c r="Y504" s="23">
        <f t="shared" si="16"/>
        <v>10.98208</v>
      </c>
    </row>
    <row r="505" spans="24:25" x14ac:dyDescent="0.25">
      <c r="X505" s="21">
        <f t="shared" si="17"/>
        <v>7485</v>
      </c>
      <c r="Y505" s="23">
        <f t="shared" si="16"/>
        <v>11.00104</v>
      </c>
    </row>
    <row r="506" spans="24:25" ht="16.5" thickBot="1" x14ac:dyDescent="0.3">
      <c r="X506" s="22">
        <f t="shared" si="17"/>
        <v>7500</v>
      </c>
      <c r="Y506" s="23">
        <f t="shared" si="16"/>
        <v>11.02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1E00-000000000000}"/>
  </hyperlinks>
  <pageMargins left="0.7" right="0.7" top="0.75" bottom="0.75" header="0.3" footer="0.3"/>
  <pageSetup scale="57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9" tint="-0.249977111117893"/>
    <pageSetUpPr fitToPage="1"/>
  </sheetPr>
  <dimension ref="A1:AC506"/>
  <sheetViews>
    <sheetView zoomScale="80" zoomScaleNormal="80" workbookViewId="0">
      <selection activeCell="J7" sqref="J7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84</v>
      </c>
      <c r="K2" s="160" t="str">
        <f>VLOOKUP(J2,'Calcul financement'!B5:F100,2,FALSE)</f>
        <v>Arts et lettres</v>
      </c>
      <c r="L2" s="160"/>
      <c r="M2" s="160"/>
      <c r="N2" s="161"/>
    </row>
    <row r="4" spans="9:29" ht="16.5" thickBot="1" x14ac:dyDescent="0.3">
      <c r="J4" s="16">
        <f>MAX(IF(K24=0,IF(K21=0,1000,K21*4),K24*2),K9:K15)</f>
        <v>5148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8.0125919999999997</v>
      </c>
      <c r="K5" s="164" t="str">
        <f>CONCATENATE("ÉTC seront financés par les ",J4," PES ","du programme ",LEFT(J2,6))</f>
        <v>ÉTC seront financés par les 5148 PES du programme 500.A1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12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12</v>
      </c>
      <c r="Y7" s="23">
        <f t="shared" si="0"/>
        <v>1.8540000000000001E-2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24</v>
      </c>
      <c r="Y8" s="23">
        <f t="shared" si="0"/>
        <v>3.7080000000000002E-2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4677</v>
      </c>
      <c r="L9" s="53">
        <f>IF(K9&gt;0,IF($K$24&gt;0,IF(K9&lt;$K$21,$K$20*K9,IF(K9&lt;$K$24,($K$22*K9)+$K$23,($K$25*K9)+$K$26)),IF(K9&lt;$K$21,$K$20*K9,($K$22*K9)+$K$23)),"")</f>
        <v>7.3042079999999991</v>
      </c>
      <c r="M9" s="54">
        <f>IF(K9&gt;0,L9/K9*1000,"")</f>
        <v>1.561729313662604</v>
      </c>
      <c r="X9" s="21">
        <f t="shared" si="1"/>
        <v>36</v>
      </c>
      <c r="Y9" s="23">
        <f t="shared" si="0"/>
        <v>5.5619999999999996E-2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5148</v>
      </c>
      <c r="L10" s="53">
        <f t="shared" ref="L10:L15" si="2">IF(K10&gt;0,IF($K$24&gt;0,IF(K10&lt;$K$21,$K$20*K10,IF(K10&lt;$K$24,($K$22*K10)+$K$23,($K$25*K10)+$K$26)),IF(K10&lt;$K$21,$K$20*K10,($K$22*K10)+$K$23)),"")</f>
        <v>8.0125919999999997</v>
      </c>
      <c r="M10" s="54">
        <f t="shared" ref="M10:M15" si="3">IF(K10&gt;0,L10/K10*1000,"")</f>
        <v>1.5564475524475525</v>
      </c>
      <c r="X10" s="21">
        <f t="shared" si="1"/>
        <v>48</v>
      </c>
      <c r="Y10" s="23">
        <f t="shared" si="0"/>
        <v>7.4160000000000004E-2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4542</v>
      </c>
      <c r="L11" s="53">
        <f t="shared" si="2"/>
        <v>7.1011679999999995</v>
      </c>
      <c r="M11" s="54">
        <f t="shared" si="3"/>
        <v>1.5634451783355348</v>
      </c>
      <c r="X11" s="21">
        <f t="shared" si="1"/>
        <v>60</v>
      </c>
      <c r="Y11" s="23">
        <f t="shared" si="0"/>
        <v>9.2699999999999991E-2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3696</v>
      </c>
      <c r="L12" s="53">
        <f t="shared" si="2"/>
        <v>5.8287839999999989</v>
      </c>
      <c r="M12" s="54">
        <f t="shared" si="3"/>
        <v>1.5770519480519478</v>
      </c>
      <c r="X12" s="21">
        <f t="shared" si="1"/>
        <v>72</v>
      </c>
      <c r="Y12" s="23">
        <f t="shared" si="0"/>
        <v>0.11123999999999999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84</v>
      </c>
      <c r="Y13" s="23">
        <f t="shared" si="0"/>
        <v>0.12978000000000001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96</v>
      </c>
      <c r="Y14" s="23">
        <f t="shared" si="0"/>
        <v>0.14832000000000001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108</v>
      </c>
      <c r="Y15" s="23">
        <f t="shared" si="0"/>
        <v>0.16685999999999998</v>
      </c>
    </row>
    <row r="16" spans="9:29" x14ac:dyDescent="0.25">
      <c r="K16" s="10"/>
      <c r="L16" s="10"/>
      <c r="X16" s="21">
        <f t="shared" si="1"/>
        <v>120</v>
      </c>
      <c r="Y16" s="23">
        <f t="shared" si="0"/>
        <v>0.18539999999999998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132</v>
      </c>
      <c r="Y17" s="23">
        <f t="shared" si="0"/>
        <v>0.20393999999999998</v>
      </c>
    </row>
    <row r="18" spans="1:25" x14ac:dyDescent="0.25">
      <c r="X18" s="21">
        <f t="shared" si="1"/>
        <v>144</v>
      </c>
      <c r="Y18" s="23">
        <f t="shared" si="0"/>
        <v>0.22247999999999998</v>
      </c>
    </row>
    <row r="19" spans="1:25" x14ac:dyDescent="0.25">
      <c r="X19" s="21">
        <f t="shared" si="1"/>
        <v>156</v>
      </c>
      <c r="Y19" s="23">
        <f t="shared" si="0"/>
        <v>0.24101999999999998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168</v>
      </c>
      <c r="Y20" s="23">
        <f t="shared" si="0"/>
        <v>0.25956000000000001</v>
      </c>
    </row>
    <row r="21" spans="1:25" x14ac:dyDescent="0.25">
      <c r="J21" s="2" t="s">
        <v>123</v>
      </c>
      <c r="K21" s="18">
        <f>VLOOKUP($J$2,Tableau_fin[],8,FALSE)</f>
        <v>200</v>
      </c>
      <c r="X21" s="21">
        <f t="shared" si="1"/>
        <v>180</v>
      </c>
      <c r="Y21" s="23">
        <f t="shared" si="0"/>
        <v>0.27810000000000001</v>
      </c>
    </row>
    <row r="22" spans="1:25" x14ac:dyDescent="0.25">
      <c r="J22" s="26" t="s">
        <v>119</v>
      </c>
      <c r="K22" s="18">
        <f>VLOOKUP($J$2,Tableau_fin[],9,FALSE)</f>
        <v>1.5039999999999999E-3</v>
      </c>
      <c r="X22" s="21">
        <f t="shared" si="1"/>
        <v>192</v>
      </c>
      <c r="Y22" s="23">
        <f t="shared" si="0"/>
        <v>0.29664000000000001</v>
      </c>
    </row>
    <row r="23" spans="1:25" x14ac:dyDescent="0.25">
      <c r="J23" s="26" t="s">
        <v>120</v>
      </c>
      <c r="K23" s="18">
        <f>VLOOKUP($J$2,Tableau_fin[],10,FALSE)</f>
        <v>0.27</v>
      </c>
      <c r="X23" s="21">
        <f t="shared" si="1"/>
        <v>204</v>
      </c>
      <c r="Y23" s="23">
        <f t="shared" si="0"/>
        <v>0.576816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216</v>
      </c>
      <c r="Y24" s="23">
        <f t="shared" si="0"/>
        <v>0.59486400000000006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228</v>
      </c>
      <c r="Y25" s="23">
        <f t="shared" si="0"/>
        <v>0.61291200000000001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240</v>
      </c>
      <c r="Y26" s="23">
        <f t="shared" si="0"/>
        <v>0.63095999999999997</v>
      </c>
    </row>
    <row r="27" spans="1:25" x14ac:dyDescent="0.25">
      <c r="X27" s="21">
        <f t="shared" si="1"/>
        <v>252</v>
      </c>
      <c r="Y27" s="23">
        <f t="shared" si="0"/>
        <v>0.64900800000000003</v>
      </c>
    </row>
    <row r="28" spans="1:25" x14ac:dyDescent="0.25">
      <c r="X28" s="21">
        <f t="shared" si="1"/>
        <v>264</v>
      </c>
      <c r="Y28" s="23">
        <f t="shared" si="0"/>
        <v>0.66705599999999998</v>
      </c>
    </row>
    <row r="29" spans="1:25" x14ac:dyDescent="0.25">
      <c r="X29" s="21">
        <f t="shared" si="1"/>
        <v>276</v>
      </c>
      <c r="Y29" s="23">
        <f t="shared" si="0"/>
        <v>0.68510399999999994</v>
      </c>
    </row>
    <row r="30" spans="1:25" x14ac:dyDescent="0.25">
      <c r="X30" s="21">
        <f t="shared" si="1"/>
        <v>288</v>
      </c>
      <c r="Y30" s="23">
        <f t="shared" si="0"/>
        <v>0.703152</v>
      </c>
    </row>
    <row r="31" spans="1:25" x14ac:dyDescent="0.25">
      <c r="A31" s="29"/>
      <c r="B31" s="10"/>
      <c r="C31" s="10"/>
      <c r="X31" s="21">
        <f t="shared" si="1"/>
        <v>300</v>
      </c>
      <c r="Y31" s="23">
        <f t="shared" si="0"/>
        <v>0.72120000000000006</v>
      </c>
    </row>
    <row r="32" spans="1:25" x14ac:dyDescent="0.25">
      <c r="B32" s="10"/>
      <c r="C32" s="10"/>
      <c r="X32" s="21">
        <f t="shared" si="1"/>
        <v>312</v>
      </c>
      <c r="Y32" s="23">
        <f t="shared" si="0"/>
        <v>0.73924800000000002</v>
      </c>
    </row>
    <row r="33" spans="2:25" x14ac:dyDescent="0.25">
      <c r="B33" s="10"/>
      <c r="C33" s="10"/>
      <c r="X33" s="21">
        <f t="shared" si="1"/>
        <v>324</v>
      </c>
      <c r="Y33" s="23">
        <f t="shared" si="0"/>
        <v>0.75729599999999997</v>
      </c>
    </row>
    <row r="34" spans="2:25" x14ac:dyDescent="0.25">
      <c r="X34" s="21">
        <f t="shared" si="1"/>
        <v>336</v>
      </c>
      <c r="Y34" s="23">
        <f t="shared" si="0"/>
        <v>0.77534400000000003</v>
      </c>
    </row>
    <row r="35" spans="2:25" x14ac:dyDescent="0.25">
      <c r="X35" s="21">
        <f t="shared" si="1"/>
        <v>348</v>
      </c>
      <c r="Y35" s="23">
        <f t="shared" si="0"/>
        <v>0.79339199999999999</v>
      </c>
    </row>
    <row r="36" spans="2:25" x14ac:dyDescent="0.25">
      <c r="X36" s="21">
        <f t="shared" si="1"/>
        <v>360</v>
      </c>
      <c r="Y36" s="23">
        <f t="shared" si="0"/>
        <v>0.81143999999999994</v>
      </c>
    </row>
    <row r="37" spans="2:25" x14ac:dyDescent="0.25">
      <c r="X37" s="21">
        <f t="shared" si="1"/>
        <v>372</v>
      </c>
      <c r="Y37" s="23">
        <f t="shared" si="0"/>
        <v>0.829488</v>
      </c>
    </row>
    <row r="38" spans="2:25" x14ac:dyDescent="0.25">
      <c r="X38" s="21">
        <f t="shared" si="1"/>
        <v>384</v>
      </c>
      <c r="Y38" s="23">
        <f t="shared" si="0"/>
        <v>0.84753599999999996</v>
      </c>
    </row>
    <row r="39" spans="2:25" x14ac:dyDescent="0.25">
      <c r="X39" s="21">
        <f t="shared" si="1"/>
        <v>396</v>
      </c>
      <c r="Y39" s="23">
        <f t="shared" si="0"/>
        <v>0.86558400000000002</v>
      </c>
    </row>
    <row r="40" spans="2:25" x14ac:dyDescent="0.25">
      <c r="X40" s="21">
        <f t="shared" si="1"/>
        <v>408</v>
      </c>
      <c r="Y40" s="23">
        <f t="shared" si="0"/>
        <v>0.88363199999999997</v>
      </c>
    </row>
    <row r="41" spans="2:25" x14ac:dyDescent="0.25">
      <c r="X41" s="21">
        <f t="shared" si="1"/>
        <v>420</v>
      </c>
      <c r="Y41" s="23">
        <f t="shared" si="0"/>
        <v>0.90167999999999993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432</v>
      </c>
      <c r="Y42" s="23">
        <f t="shared" si="0"/>
        <v>0.91972799999999999</v>
      </c>
    </row>
    <row r="43" spans="2:25" x14ac:dyDescent="0.25">
      <c r="X43" s="21">
        <f t="shared" si="1"/>
        <v>444</v>
      </c>
      <c r="Y43" s="23">
        <f t="shared" si="0"/>
        <v>0.93777599999999994</v>
      </c>
    </row>
    <row r="44" spans="2:25" x14ac:dyDescent="0.25">
      <c r="X44" s="21">
        <f t="shared" si="1"/>
        <v>456</v>
      </c>
      <c r="Y44" s="23">
        <f t="shared" si="0"/>
        <v>0.95582400000000001</v>
      </c>
    </row>
    <row r="45" spans="2:25" x14ac:dyDescent="0.25">
      <c r="X45" s="21">
        <f t="shared" si="1"/>
        <v>468</v>
      </c>
      <c r="Y45" s="23">
        <f t="shared" si="0"/>
        <v>0.97387199999999996</v>
      </c>
    </row>
    <row r="46" spans="2:25" x14ac:dyDescent="0.25">
      <c r="X46" s="21">
        <f t="shared" si="1"/>
        <v>480</v>
      </c>
      <c r="Y46" s="23">
        <f t="shared" si="0"/>
        <v>0.99192000000000002</v>
      </c>
    </row>
    <row r="47" spans="2:25" x14ac:dyDescent="0.25">
      <c r="X47" s="21">
        <f t="shared" si="1"/>
        <v>492</v>
      </c>
      <c r="Y47" s="23">
        <f t="shared" si="0"/>
        <v>1.009968</v>
      </c>
    </row>
    <row r="48" spans="2:25" x14ac:dyDescent="0.25">
      <c r="X48" s="21">
        <f t="shared" si="1"/>
        <v>504</v>
      </c>
      <c r="Y48" s="23">
        <f t="shared" si="0"/>
        <v>1.028016</v>
      </c>
    </row>
    <row r="49" spans="24:25" x14ac:dyDescent="0.25">
      <c r="X49" s="21">
        <f t="shared" si="1"/>
        <v>516</v>
      </c>
      <c r="Y49" s="23">
        <f t="shared" si="0"/>
        <v>1.0460639999999999</v>
      </c>
    </row>
    <row r="50" spans="24:25" x14ac:dyDescent="0.25">
      <c r="X50" s="21">
        <f t="shared" si="1"/>
        <v>528</v>
      </c>
      <c r="Y50" s="23">
        <f t="shared" si="0"/>
        <v>1.0641119999999999</v>
      </c>
    </row>
    <row r="51" spans="24:25" x14ac:dyDescent="0.25">
      <c r="X51" s="21">
        <f t="shared" si="1"/>
        <v>540</v>
      </c>
      <c r="Y51" s="23">
        <f t="shared" si="0"/>
        <v>1.08216</v>
      </c>
    </row>
    <row r="52" spans="24:25" x14ac:dyDescent="0.25">
      <c r="X52" s="21">
        <f t="shared" si="1"/>
        <v>552</v>
      </c>
      <c r="Y52" s="23">
        <f t="shared" si="0"/>
        <v>1.1002079999999999</v>
      </c>
    </row>
    <row r="53" spans="24:25" x14ac:dyDescent="0.25">
      <c r="X53" s="21">
        <f t="shared" si="1"/>
        <v>564</v>
      </c>
      <c r="Y53" s="23">
        <f t="shared" si="0"/>
        <v>1.1182559999999999</v>
      </c>
    </row>
    <row r="54" spans="24:25" x14ac:dyDescent="0.25">
      <c r="X54" s="21">
        <f t="shared" si="1"/>
        <v>576</v>
      </c>
      <c r="Y54" s="23">
        <f t="shared" si="0"/>
        <v>1.136304</v>
      </c>
    </row>
    <row r="55" spans="24:25" x14ac:dyDescent="0.25">
      <c r="X55" s="21">
        <f t="shared" si="1"/>
        <v>588</v>
      </c>
      <c r="Y55" s="23">
        <f t="shared" si="0"/>
        <v>1.1543519999999998</v>
      </c>
    </row>
    <row r="56" spans="24:25" x14ac:dyDescent="0.25">
      <c r="X56" s="21">
        <f t="shared" si="1"/>
        <v>600</v>
      </c>
      <c r="Y56" s="23">
        <f t="shared" si="0"/>
        <v>1.1724000000000001</v>
      </c>
    </row>
    <row r="57" spans="24:25" x14ac:dyDescent="0.25">
      <c r="X57" s="21">
        <f t="shared" si="1"/>
        <v>612</v>
      </c>
      <c r="Y57" s="23">
        <f t="shared" si="0"/>
        <v>1.190448</v>
      </c>
    </row>
    <row r="58" spans="24:25" x14ac:dyDescent="0.25">
      <c r="X58" s="21">
        <f t="shared" si="1"/>
        <v>624</v>
      </c>
      <c r="Y58" s="23">
        <f t="shared" si="0"/>
        <v>1.208496</v>
      </c>
    </row>
    <row r="59" spans="24:25" x14ac:dyDescent="0.25">
      <c r="X59" s="21">
        <f t="shared" si="1"/>
        <v>636</v>
      </c>
      <c r="Y59" s="23">
        <f t="shared" si="0"/>
        <v>1.2265440000000001</v>
      </c>
    </row>
    <row r="60" spans="24:25" x14ac:dyDescent="0.25">
      <c r="X60" s="21">
        <f t="shared" si="1"/>
        <v>648</v>
      </c>
      <c r="Y60" s="23">
        <f t="shared" si="0"/>
        <v>1.2445919999999999</v>
      </c>
    </row>
    <row r="61" spans="24:25" x14ac:dyDescent="0.25">
      <c r="X61" s="21">
        <f t="shared" si="1"/>
        <v>660</v>
      </c>
      <c r="Y61" s="23">
        <f t="shared" si="0"/>
        <v>1.26264</v>
      </c>
    </row>
    <row r="62" spans="24:25" x14ac:dyDescent="0.25">
      <c r="X62" s="21">
        <f t="shared" si="1"/>
        <v>672</v>
      </c>
      <c r="Y62" s="23">
        <f t="shared" si="0"/>
        <v>1.280688</v>
      </c>
    </row>
    <row r="63" spans="24:25" x14ac:dyDescent="0.25">
      <c r="X63" s="21">
        <f t="shared" si="1"/>
        <v>684</v>
      </c>
      <c r="Y63" s="23">
        <f t="shared" si="0"/>
        <v>1.2987359999999999</v>
      </c>
    </row>
    <row r="64" spans="24:25" x14ac:dyDescent="0.25">
      <c r="X64" s="21">
        <f t="shared" si="1"/>
        <v>696</v>
      </c>
      <c r="Y64" s="23">
        <f t="shared" si="0"/>
        <v>1.316784</v>
      </c>
    </row>
    <row r="65" spans="24:25" x14ac:dyDescent="0.25">
      <c r="X65" s="21">
        <f t="shared" si="1"/>
        <v>708</v>
      </c>
      <c r="Y65" s="23">
        <f t="shared" si="0"/>
        <v>1.334832</v>
      </c>
    </row>
    <row r="66" spans="24:25" x14ac:dyDescent="0.25">
      <c r="X66" s="21">
        <f t="shared" si="1"/>
        <v>720</v>
      </c>
      <c r="Y66" s="23">
        <f t="shared" si="0"/>
        <v>1.3528799999999999</v>
      </c>
    </row>
    <row r="67" spans="24:25" x14ac:dyDescent="0.25">
      <c r="X67" s="21">
        <f t="shared" si="1"/>
        <v>732</v>
      </c>
      <c r="Y67" s="23">
        <f t="shared" si="0"/>
        <v>1.3709279999999999</v>
      </c>
    </row>
    <row r="68" spans="24:25" x14ac:dyDescent="0.25">
      <c r="X68" s="21">
        <f t="shared" si="1"/>
        <v>744</v>
      </c>
      <c r="Y68" s="23">
        <f t="shared" si="0"/>
        <v>1.388976</v>
      </c>
    </row>
    <row r="69" spans="24:25" x14ac:dyDescent="0.25">
      <c r="X69" s="21">
        <f t="shared" si="1"/>
        <v>756</v>
      </c>
      <c r="Y69" s="23">
        <f t="shared" si="0"/>
        <v>1.4070240000000001</v>
      </c>
    </row>
    <row r="70" spans="24:25" x14ac:dyDescent="0.25">
      <c r="X70" s="21">
        <f t="shared" si="1"/>
        <v>768</v>
      </c>
      <c r="Y70" s="23">
        <f t="shared" ref="Y70:Y133" si="4">IF($K$24&gt;0,IF(X70&lt;$K$21,$K$20*X70,IF(X70&lt;$K$24,($K$22*X70)+$K$23,($K$25*X70)+$K$26)),IF(X70&lt;$K$21,$K$20*X70,($K$22*X70)+$K$23))</f>
        <v>1.4250719999999999</v>
      </c>
    </row>
    <row r="71" spans="24:25" x14ac:dyDescent="0.25">
      <c r="X71" s="21">
        <f t="shared" ref="X71:X134" si="5">X70+$AC$5</f>
        <v>780</v>
      </c>
      <c r="Y71" s="23">
        <f t="shared" si="4"/>
        <v>1.44312</v>
      </c>
    </row>
    <row r="72" spans="24:25" x14ac:dyDescent="0.25">
      <c r="X72" s="21">
        <f t="shared" si="5"/>
        <v>792</v>
      </c>
      <c r="Y72" s="23">
        <f t="shared" si="4"/>
        <v>1.461168</v>
      </c>
    </row>
    <row r="73" spans="24:25" x14ac:dyDescent="0.25">
      <c r="X73" s="21">
        <f t="shared" si="5"/>
        <v>804</v>
      </c>
      <c r="Y73" s="23">
        <f t="shared" si="4"/>
        <v>1.4792159999999999</v>
      </c>
    </row>
    <row r="74" spans="24:25" x14ac:dyDescent="0.25">
      <c r="X74" s="21">
        <f t="shared" si="5"/>
        <v>816</v>
      </c>
      <c r="Y74" s="23">
        <f t="shared" si="4"/>
        <v>1.4972639999999999</v>
      </c>
    </row>
    <row r="75" spans="24:25" x14ac:dyDescent="0.25">
      <c r="X75" s="21">
        <f t="shared" si="5"/>
        <v>828</v>
      </c>
      <c r="Y75" s="23">
        <f t="shared" si="4"/>
        <v>1.515312</v>
      </c>
    </row>
    <row r="76" spans="24:25" x14ac:dyDescent="0.25">
      <c r="X76" s="21">
        <f t="shared" si="5"/>
        <v>840</v>
      </c>
      <c r="Y76" s="23">
        <f t="shared" si="4"/>
        <v>1.5333599999999998</v>
      </c>
    </row>
    <row r="77" spans="24:25" x14ac:dyDescent="0.25">
      <c r="X77" s="21">
        <f t="shared" si="5"/>
        <v>852</v>
      </c>
      <c r="Y77" s="23">
        <f t="shared" si="4"/>
        <v>1.5514079999999999</v>
      </c>
    </row>
    <row r="78" spans="24:25" x14ac:dyDescent="0.25">
      <c r="X78" s="21">
        <f t="shared" si="5"/>
        <v>864</v>
      </c>
      <c r="Y78" s="23">
        <f t="shared" si="4"/>
        <v>1.569456</v>
      </c>
    </row>
    <row r="79" spans="24:25" x14ac:dyDescent="0.25">
      <c r="X79" s="21">
        <f t="shared" si="5"/>
        <v>876</v>
      </c>
      <c r="Y79" s="23">
        <f t="shared" si="4"/>
        <v>1.587504</v>
      </c>
    </row>
    <row r="80" spans="24:25" x14ac:dyDescent="0.25">
      <c r="X80" s="21">
        <f t="shared" si="5"/>
        <v>888</v>
      </c>
      <c r="Y80" s="23">
        <f t="shared" si="4"/>
        <v>1.6055519999999999</v>
      </c>
    </row>
    <row r="81" spans="24:25" x14ac:dyDescent="0.25">
      <c r="X81" s="21">
        <f t="shared" si="5"/>
        <v>900</v>
      </c>
      <c r="Y81" s="23">
        <f t="shared" si="4"/>
        <v>1.6235999999999999</v>
      </c>
    </row>
    <row r="82" spans="24:25" x14ac:dyDescent="0.25">
      <c r="X82" s="21">
        <f t="shared" si="5"/>
        <v>912</v>
      </c>
      <c r="Y82" s="23">
        <f t="shared" si="4"/>
        <v>1.641648</v>
      </c>
    </row>
    <row r="83" spans="24:25" x14ac:dyDescent="0.25">
      <c r="X83" s="21">
        <f t="shared" si="5"/>
        <v>924</v>
      </c>
      <c r="Y83" s="23">
        <f t="shared" si="4"/>
        <v>1.6596959999999998</v>
      </c>
    </row>
    <row r="84" spans="24:25" x14ac:dyDescent="0.25">
      <c r="X84" s="21">
        <f t="shared" si="5"/>
        <v>936</v>
      </c>
      <c r="Y84" s="23">
        <f t="shared" si="4"/>
        <v>1.6777439999999999</v>
      </c>
    </row>
    <row r="85" spans="24:25" x14ac:dyDescent="0.25">
      <c r="X85" s="21">
        <f t="shared" si="5"/>
        <v>948</v>
      </c>
      <c r="Y85" s="23">
        <f t="shared" si="4"/>
        <v>1.695792</v>
      </c>
    </row>
    <row r="86" spans="24:25" x14ac:dyDescent="0.25">
      <c r="X86" s="21">
        <f t="shared" si="5"/>
        <v>960</v>
      </c>
      <c r="Y86" s="23">
        <f t="shared" si="4"/>
        <v>1.71384</v>
      </c>
    </row>
    <row r="87" spans="24:25" x14ac:dyDescent="0.25">
      <c r="X87" s="21">
        <f t="shared" si="5"/>
        <v>972</v>
      </c>
      <c r="Y87" s="23">
        <f t="shared" si="4"/>
        <v>1.7318879999999999</v>
      </c>
    </row>
    <row r="88" spans="24:25" x14ac:dyDescent="0.25">
      <c r="X88" s="21">
        <f t="shared" si="5"/>
        <v>984</v>
      </c>
      <c r="Y88" s="23">
        <f t="shared" si="4"/>
        <v>1.7499359999999999</v>
      </c>
    </row>
    <row r="89" spans="24:25" x14ac:dyDescent="0.25">
      <c r="X89" s="21">
        <f t="shared" si="5"/>
        <v>996</v>
      </c>
      <c r="Y89" s="23">
        <f t="shared" si="4"/>
        <v>1.767984</v>
      </c>
    </row>
    <row r="90" spans="24:25" x14ac:dyDescent="0.25">
      <c r="X90" s="21">
        <f t="shared" si="5"/>
        <v>1008</v>
      </c>
      <c r="Y90" s="23">
        <f t="shared" si="4"/>
        <v>1.7860319999999998</v>
      </c>
    </row>
    <row r="91" spans="24:25" x14ac:dyDescent="0.25">
      <c r="X91" s="21">
        <f t="shared" si="5"/>
        <v>1020</v>
      </c>
      <c r="Y91" s="23">
        <f t="shared" si="4"/>
        <v>1.8040799999999999</v>
      </c>
    </row>
    <row r="92" spans="24:25" x14ac:dyDescent="0.25">
      <c r="X92" s="21">
        <f t="shared" si="5"/>
        <v>1032</v>
      </c>
      <c r="Y92" s="23">
        <f t="shared" si="4"/>
        <v>1.822128</v>
      </c>
    </row>
    <row r="93" spans="24:25" x14ac:dyDescent="0.25">
      <c r="X93" s="21">
        <f t="shared" si="5"/>
        <v>1044</v>
      </c>
      <c r="Y93" s="23">
        <f t="shared" si="4"/>
        <v>1.840176</v>
      </c>
    </row>
    <row r="94" spans="24:25" x14ac:dyDescent="0.25">
      <c r="X94" s="21">
        <f t="shared" si="5"/>
        <v>1056</v>
      </c>
      <c r="Y94" s="23">
        <f t="shared" si="4"/>
        <v>1.8582239999999999</v>
      </c>
    </row>
    <row r="95" spans="24:25" x14ac:dyDescent="0.25">
      <c r="X95" s="21">
        <f t="shared" si="5"/>
        <v>1068</v>
      </c>
      <c r="Y95" s="23">
        <f t="shared" si="4"/>
        <v>1.8762719999999999</v>
      </c>
    </row>
    <row r="96" spans="24:25" x14ac:dyDescent="0.25">
      <c r="X96" s="21">
        <f t="shared" si="5"/>
        <v>1080</v>
      </c>
      <c r="Y96" s="23">
        <f t="shared" si="4"/>
        <v>1.89432</v>
      </c>
    </row>
    <row r="97" spans="24:25" x14ac:dyDescent="0.25">
      <c r="X97" s="21">
        <f t="shared" si="5"/>
        <v>1092</v>
      </c>
      <c r="Y97" s="23">
        <f t="shared" si="4"/>
        <v>1.9123679999999998</v>
      </c>
    </row>
    <row r="98" spans="24:25" x14ac:dyDescent="0.25">
      <c r="X98" s="21">
        <f t="shared" si="5"/>
        <v>1104</v>
      </c>
      <c r="Y98" s="23">
        <f t="shared" si="4"/>
        <v>1.9304159999999999</v>
      </c>
    </row>
    <row r="99" spans="24:25" x14ac:dyDescent="0.25">
      <c r="X99" s="21">
        <f t="shared" si="5"/>
        <v>1116</v>
      </c>
      <c r="Y99" s="23">
        <f t="shared" si="4"/>
        <v>1.948464</v>
      </c>
    </row>
    <row r="100" spans="24:25" x14ac:dyDescent="0.25">
      <c r="X100" s="21">
        <f t="shared" si="5"/>
        <v>1128</v>
      </c>
      <c r="Y100" s="23">
        <f t="shared" si="4"/>
        <v>1.9665119999999998</v>
      </c>
    </row>
    <row r="101" spans="24:25" x14ac:dyDescent="0.25">
      <c r="X101" s="21">
        <f t="shared" si="5"/>
        <v>1140</v>
      </c>
      <c r="Y101" s="23">
        <f t="shared" si="4"/>
        <v>1.9845599999999999</v>
      </c>
    </row>
    <row r="102" spans="24:25" x14ac:dyDescent="0.25">
      <c r="X102" s="21">
        <f t="shared" si="5"/>
        <v>1152</v>
      </c>
      <c r="Y102" s="23">
        <f t="shared" si="4"/>
        <v>2.0026079999999999</v>
      </c>
    </row>
    <row r="103" spans="24:25" x14ac:dyDescent="0.25">
      <c r="X103" s="21">
        <f t="shared" si="5"/>
        <v>1164</v>
      </c>
      <c r="Y103" s="23">
        <f t="shared" si="4"/>
        <v>2.0206559999999998</v>
      </c>
    </row>
    <row r="104" spans="24:25" x14ac:dyDescent="0.25">
      <c r="X104" s="21">
        <f t="shared" si="5"/>
        <v>1176</v>
      </c>
      <c r="Y104" s="23">
        <f t="shared" si="4"/>
        <v>2.0387040000000001</v>
      </c>
    </row>
    <row r="105" spans="24:25" x14ac:dyDescent="0.25">
      <c r="X105" s="21">
        <f t="shared" si="5"/>
        <v>1188</v>
      </c>
      <c r="Y105" s="23">
        <f t="shared" si="4"/>
        <v>2.0567519999999999</v>
      </c>
    </row>
    <row r="106" spans="24:25" x14ac:dyDescent="0.25">
      <c r="X106" s="21">
        <f t="shared" si="5"/>
        <v>1200</v>
      </c>
      <c r="Y106" s="23">
        <f t="shared" si="4"/>
        <v>2.0747999999999998</v>
      </c>
    </row>
    <row r="107" spans="24:25" x14ac:dyDescent="0.25">
      <c r="X107" s="21">
        <f t="shared" si="5"/>
        <v>1212</v>
      </c>
      <c r="Y107" s="23">
        <f t="shared" si="4"/>
        <v>2.092848</v>
      </c>
    </row>
    <row r="108" spans="24:25" x14ac:dyDescent="0.25">
      <c r="X108" s="21">
        <f t="shared" si="5"/>
        <v>1224</v>
      </c>
      <c r="Y108" s="23">
        <f t="shared" si="4"/>
        <v>2.1108959999999999</v>
      </c>
    </row>
    <row r="109" spans="24:25" x14ac:dyDescent="0.25">
      <c r="X109" s="21">
        <f t="shared" si="5"/>
        <v>1236</v>
      </c>
      <c r="Y109" s="23">
        <f t="shared" si="4"/>
        <v>2.1289439999999997</v>
      </c>
    </row>
    <row r="110" spans="24:25" x14ac:dyDescent="0.25">
      <c r="X110" s="21">
        <f t="shared" si="5"/>
        <v>1248</v>
      </c>
      <c r="Y110" s="23">
        <f t="shared" si="4"/>
        <v>2.146992</v>
      </c>
    </row>
    <row r="111" spans="24:25" x14ac:dyDescent="0.25">
      <c r="X111" s="21">
        <f t="shared" si="5"/>
        <v>1260</v>
      </c>
      <c r="Y111" s="23">
        <f t="shared" si="4"/>
        <v>2.1650399999999999</v>
      </c>
    </row>
    <row r="112" spans="24:25" x14ac:dyDescent="0.25">
      <c r="X112" s="21">
        <f t="shared" si="5"/>
        <v>1272</v>
      </c>
      <c r="Y112" s="23">
        <f t="shared" si="4"/>
        <v>2.1830879999999997</v>
      </c>
    </row>
    <row r="113" spans="24:25" x14ac:dyDescent="0.25">
      <c r="X113" s="21">
        <f t="shared" si="5"/>
        <v>1284</v>
      </c>
      <c r="Y113" s="23">
        <f t="shared" si="4"/>
        <v>2.201136</v>
      </c>
    </row>
    <row r="114" spans="24:25" x14ac:dyDescent="0.25">
      <c r="X114" s="21">
        <f t="shared" si="5"/>
        <v>1296</v>
      </c>
      <c r="Y114" s="23">
        <f t="shared" si="4"/>
        <v>2.2191839999999998</v>
      </c>
    </row>
    <row r="115" spans="24:25" x14ac:dyDescent="0.25">
      <c r="X115" s="21">
        <f t="shared" si="5"/>
        <v>1308</v>
      </c>
      <c r="Y115" s="23">
        <f t="shared" si="4"/>
        <v>2.2372319999999997</v>
      </c>
    </row>
    <row r="116" spans="24:25" x14ac:dyDescent="0.25">
      <c r="X116" s="21">
        <f t="shared" si="5"/>
        <v>1320</v>
      </c>
      <c r="Y116" s="23">
        <f t="shared" si="4"/>
        <v>2.25528</v>
      </c>
    </row>
    <row r="117" spans="24:25" x14ac:dyDescent="0.25">
      <c r="X117" s="21">
        <f t="shared" si="5"/>
        <v>1332</v>
      </c>
      <c r="Y117" s="23">
        <f t="shared" si="4"/>
        <v>2.2733279999999998</v>
      </c>
    </row>
    <row r="118" spans="24:25" x14ac:dyDescent="0.25">
      <c r="X118" s="21">
        <f t="shared" si="5"/>
        <v>1344</v>
      </c>
      <c r="Y118" s="23">
        <f t="shared" si="4"/>
        <v>2.2913760000000001</v>
      </c>
    </row>
    <row r="119" spans="24:25" x14ac:dyDescent="0.25">
      <c r="X119" s="21">
        <f t="shared" si="5"/>
        <v>1356</v>
      </c>
      <c r="Y119" s="23">
        <f t="shared" si="4"/>
        <v>2.3094239999999999</v>
      </c>
    </row>
    <row r="120" spans="24:25" x14ac:dyDescent="0.25">
      <c r="X120" s="21">
        <f t="shared" si="5"/>
        <v>1368</v>
      </c>
      <c r="Y120" s="23">
        <f t="shared" si="4"/>
        <v>2.3274719999999998</v>
      </c>
    </row>
    <row r="121" spans="24:25" x14ac:dyDescent="0.25">
      <c r="X121" s="21">
        <f t="shared" si="5"/>
        <v>1380</v>
      </c>
      <c r="Y121" s="23">
        <f t="shared" si="4"/>
        <v>2.34552</v>
      </c>
    </row>
    <row r="122" spans="24:25" x14ac:dyDescent="0.25">
      <c r="X122" s="21">
        <f t="shared" si="5"/>
        <v>1392</v>
      </c>
      <c r="Y122" s="23">
        <f t="shared" si="4"/>
        <v>2.3635679999999999</v>
      </c>
    </row>
    <row r="123" spans="24:25" x14ac:dyDescent="0.25">
      <c r="X123" s="21">
        <f t="shared" si="5"/>
        <v>1404</v>
      </c>
      <c r="Y123" s="23">
        <f t="shared" si="4"/>
        <v>2.3816159999999997</v>
      </c>
    </row>
    <row r="124" spans="24:25" x14ac:dyDescent="0.25">
      <c r="X124" s="21">
        <f t="shared" si="5"/>
        <v>1416</v>
      </c>
      <c r="Y124" s="23">
        <f t="shared" si="4"/>
        <v>2.399664</v>
      </c>
    </row>
    <row r="125" spans="24:25" x14ac:dyDescent="0.25">
      <c r="X125" s="21">
        <f t="shared" si="5"/>
        <v>1428</v>
      </c>
      <c r="Y125" s="23">
        <f t="shared" si="4"/>
        <v>2.4177119999999999</v>
      </c>
    </row>
    <row r="126" spans="24:25" x14ac:dyDescent="0.25">
      <c r="X126" s="21">
        <f t="shared" si="5"/>
        <v>1440</v>
      </c>
      <c r="Y126" s="23">
        <f t="shared" si="4"/>
        <v>2.4357599999999997</v>
      </c>
    </row>
    <row r="127" spans="24:25" x14ac:dyDescent="0.25">
      <c r="X127" s="21">
        <f t="shared" si="5"/>
        <v>1452</v>
      </c>
      <c r="Y127" s="23">
        <f t="shared" si="4"/>
        <v>2.453808</v>
      </c>
    </row>
    <row r="128" spans="24:25" x14ac:dyDescent="0.25">
      <c r="X128" s="21">
        <f t="shared" si="5"/>
        <v>1464</v>
      </c>
      <c r="Y128" s="23">
        <f t="shared" si="4"/>
        <v>2.4718559999999998</v>
      </c>
    </row>
    <row r="129" spans="24:25" x14ac:dyDescent="0.25">
      <c r="X129" s="21">
        <f t="shared" si="5"/>
        <v>1476</v>
      </c>
      <c r="Y129" s="23">
        <f t="shared" si="4"/>
        <v>2.4899039999999997</v>
      </c>
    </row>
    <row r="130" spans="24:25" x14ac:dyDescent="0.25">
      <c r="X130" s="21">
        <f t="shared" si="5"/>
        <v>1488</v>
      </c>
      <c r="Y130" s="23">
        <f t="shared" si="4"/>
        <v>2.507952</v>
      </c>
    </row>
    <row r="131" spans="24:25" x14ac:dyDescent="0.25">
      <c r="X131" s="21">
        <f t="shared" si="5"/>
        <v>1500</v>
      </c>
      <c r="Y131" s="23">
        <f t="shared" si="4"/>
        <v>2.5259999999999998</v>
      </c>
    </row>
    <row r="132" spans="24:25" x14ac:dyDescent="0.25">
      <c r="X132" s="21">
        <f t="shared" si="5"/>
        <v>1512</v>
      </c>
      <c r="Y132" s="23">
        <f t="shared" si="4"/>
        <v>2.5440480000000001</v>
      </c>
    </row>
    <row r="133" spans="24:25" x14ac:dyDescent="0.25">
      <c r="X133" s="21">
        <f t="shared" si="5"/>
        <v>1524</v>
      </c>
      <c r="Y133" s="23">
        <f t="shared" si="4"/>
        <v>2.5620959999999999</v>
      </c>
    </row>
    <row r="134" spans="24:25" x14ac:dyDescent="0.25">
      <c r="X134" s="21">
        <f t="shared" si="5"/>
        <v>1536</v>
      </c>
      <c r="Y134" s="23">
        <f t="shared" ref="Y134:Y197" si="6">IF($K$24&gt;0,IF(X134&lt;$K$21,$K$20*X134,IF(X134&lt;$K$24,($K$22*X134)+$K$23,($K$25*X134)+$K$26)),IF(X134&lt;$K$21,$K$20*X134,($K$22*X134)+$K$23))</f>
        <v>2.5801439999999998</v>
      </c>
    </row>
    <row r="135" spans="24:25" x14ac:dyDescent="0.25">
      <c r="X135" s="21">
        <f t="shared" ref="X135:X198" si="7">X134+$AC$5</f>
        <v>1548</v>
      </c>
      <c r="Y135" s="23">
        <f t="shared" si="6"/>
        <v>2.5981920000000001</v>
      </c>
    </row>
    <row r="136" spans="24:25" x14ac:dyDescent="0.25">
      <c r="X136" s="21">
        <f t="shared" si="7"/>
        <v>1560</v>
      </c>
      <c r="Y136" s="23">
        <f t="shared" si="6"/>
        <v>2.6162399999999999</v>
      </c>
    </row>
    <row r="137" spans="24:25" x14ac:dyDescent="0.25">
      <c r="X137" s="21">
        <f t="shared" si="7"/>
        <v>1572</v>
      </c>
      <c r="Y137" s="23">
        <f t="shared" si="6"/>
        <v>2.6342879999999997</v>
      </c>
    </row>
    <row r="138" spans="24:25" x14ac:dyDescent="0.25">
      <c r="X138" s="21">
        <f t="shared" si="7"/>
        <v>1584</v>
      </c>
      <c r="Y138" s="23">
        <f t="shared" si="6"/>
        <v>2.652336</v>
      </c>
    </row>
    <row r="139" spans="24:25" x14ac:dyDescent="0.25">
      <c r="X139" s="21">
        <f t="shared" si="7"/>
        <v>1596</v>
      </c>
      <c r="Y139" s="23">
        <f t="shared" si="6"/>
        <v>2.6703839999999999</v>
      </c>
    </row>
    <row r="140" spans="24:25" x14ac:dyDescent="0.25">
      <c r="X140" s="21">
        <f t="shared" si="7"/>
        <v>1608</v>
      </c>
      <c r="Y140" s="23">
        <f t="shared" si="6"/>
        <v>2.6884319999999997</v>
      </c>
    </row>
    <row r="141" spans="24:25" x14ac:dyDescent="0.25">
      <c r="X141" s="21">
        <f t="shared" si="7"/>
        <v>1620</v>
      </c>
      <c r="Y141" s="23">
        <f t="shared" si="6"/>
        <v>2.70648</v>
      </c>
    </row>
    <row r="142" spans="24:25" x14ac:dyDescent="0.25">
      <c r="X142" s="21">
        <f t="shared" si="7"/>
        <v>1632</v>
      </c>
      <c r="Y142" s="23">
        <f t="shared" si="6"/>
        <v>2.7245279999999998</v>
      </c>
    </row>
    <row r="143" spans="24:25" x14ac:dyDescent="0.25">
      <c r="X143" s="21">
        <f t="shared" si="7"/>
        <v>1644</v>
      </c>
      <c r="Y143" s="23">
        <f t="shared" si="6"/>
        <v>2.7425759999999997</v>
      </c>
    </row>
    <row r="144" spans="24:25" x14ac:dyDescent="0.25">
      <c r="X144" s="21">
        <f t="shared" si="7"/>
        <v>1656</v>
      </c>
      <c r="Y144" s="23">
        <f t="shared" si="6"/>
        <v>2.760624</v>
      </c>
    </row>
    <row r="145" spans="24:25" x14ac:dyDescent="0.25">
      <c r="X145" s="21">
        <f t="shared" si="7"/>
        <v>1668</v>
      </c>
      <c r="Y145" s="23">
        <f t="shared" si="6"/>
        <v>2.7786719999999998</v>
      </c>
    </row>
    <row r="146" spans="24:25" x14ac:dyDescent="0.25">
      <c r="X146" s="21">
        <f t="shared" si="7"/>
        <v>1680</v>
      </c>
      <c r="Y146" s="23">
        <f t="shared" si="6"/>
        <v>2.7967199999999997</v>
      </c>
    </row>
    <row r="147" spans="24:25" x14ac:dyDescent="0.25">
      <c r="X147" s="21">
        <f t="shared" si="7"/>
        <v>1692</v>
      </c>
      <c r="Y147" s="23">
        <f t="shared" si="6"/>
        <v>2.8147679999999999</v>
      </c>
    </row>
    <row r="148" spans="24:25" x14ac:dyDescent="0.25">
      <c r="X148" s="21">
        <f t="shared" si="7"/>
        <v>1704</v>
      </c>
      <c r="Y148" s="23">
        <f t="shared" si="6"/>
        <v>2.8328159999999998</v>
      </c>
    </row>
    <row r="149" spans="24:25" x14ac:dyDescent="0.25">
      <c r="X149" s="21">
        <f t="shared" si="7"/>
        <v>1716</v>
      </c>
      <c r="Y149" s="23">
        <f t="shared" si="6"/>
        <v>2.8508640000000001</v>
      </c>
    </row>
    <row r="150" spans="24:25" x14ac:dyDescent="0.25">
      <c r="X150" s="21">
        <f t="shared" si="7"/>
        <v>1728</v>
      </c>
      <c r="Y150" s="23">
        <f t="shared" si="6"/>
        <v>2.8689119999999999</v>
      </c>
    </row>
    <row r="151" spans="24:25" x14ac:dyDescent="0.25">
      <c r="X151" s="21">
        <f t="shared" si="7"/>
        <v>1740</v>
      </c>
      <c r="Y151" s="23">
        <f t="shared" si="6"/>
        <v>2.8869599999999997</v>
      </c>
    </row>
    <row r="152" spans="24:25" x14ac:dyDescent="0.25">
      <c r="X152" s="21">
        <f t="shared" si="7"/>
        <v>1752</v>
      </c>
      <c r="Y152" s="23">
        <f t="shared" si="6"/>
        <v>2.905008</v>
      </c>
    </row>
    <row r="153" spans="24:25" x14ac:dyDescent="0.25">
      <c r="X153" s="21">
        <f t="shared" si="7"/>
        <v>1764</v>
      </c>
      <c r="Y153" s="23">
        <f t="shared" si="6"/>
        <v>2.9230559999999999</v>
      </c>
    </row>
    <row r="154" spans="24:25" x14ac:dyDescent="0.25">
      <c r="X154" s="21">
        <f t="shared" si="7"/>
        <v>1776</v>
      </c>
      <c r="Y154" s="23">
        <f t="shared" si="6"/>
        <v>2.9411039999999997</v>
      </c>
    </row>
    <row r="155" spans="24:25" x14ac:dyDescent="0.25">
      <c r="X155" s="21">
        <f t="shared" si="7"/>
        <v>1788</v>
      </c>
      <c r="Y155" s="23">
        <f t="shared" si="6"/>
        <v>2.959152</v>
      </c>
    </row>
    <row r="156" spans="24:25" x14ac:dyDescent="0.25">
      <c r="X156" s="21">
        <f t="shared" si="7"/>
        <v>1800</v>
      </c>
      <c r="Y156" s="23">
        <f t="shared" si="6"/>
        <v>2.9771999999999998</v>
      </c>
    </row>
    <row r="157" spans="24:25" x14ac:dyDescent="0.25">
      <c r="X157" s="21">
        <f t="shared" si="7"/>
        <v>1812</v>
      </c>
      <c r="Y157" s="23">
        <f t="shared" si="6"/>
        <v>2.9952479999999997</v>
      </c>
    </row>
    <row r="158" spans="24:25" x14ac:dyDescent="0.25">
      <c r="X158" s="21">
        <f t="shared" si="7"/>
        <v>1824</v>
      </c>
      <c r="Y158" s="23">
        <f t="shared" si="6"/>
        <v>3.013296</v>
      </c>
    </row>
    <row r="159" spans="24:25" x14ac:dyDescent="0.25">
      <c r="X159" s="21">
        <f t="shared" si="7"/>
        <v>1836</v>
      </c>
      <c r="Y159" s="23">
        <f t="shared" si="6"/>
        <v>3.0313439999999998</v>
      </c>
    </row>
    <row r="160" spans="24:25" x14ac:dyDescent="0.25">
      <c r="X160" s="21">
        <f t="shared" si="7"/>
        <v>1848</v>
      </c>
      <c r="Y160" s="23">
        <f t="shared" si="6"/>
        <v>3.0493919999999997</v>
      </c>
    </row>
    <row r="161" spans="24:25" x14ac:dyDescent="0.25">
      <c r="X161" s="21">
        <f t="shared" si="7"/>
        <v>1860</v>
      </c>
      <c r="Y161" s="23">
        <f t="shared" si="6"/>
        <v>3.0674399999999999</v>
      </c>
    </row>
    <row r="162" spans="24:25" x14ac:dyDescent="0.25">
      <c r="X162" s="21">
        <f t="shared" si="7"/>
        <v>1872</v>
      </c>
      <c r="Y162" s="23">
        <f t="shared" si="6"/>
        <v>3.0854879999999998</v>
      </c>
    </row>
    <row r="163" spans="24:25" x14ac:dyDescent="0.25">
      <c r="X163" s="21">
        <f t="shared" si="7"/>
        <v>1884</v>
      </c>
      <c r="Y163" s="23">
        <f t="shared" si="6"/>
        <v>3.1035360000000001</v>
      </c>
    </row>
    <row r="164" spans="24:25" x14ac:dyDescent="0.25">
      <c r="X164" s="21">
        <f t="shared" si="7"/>
        <v>1896</v>
      </c>
      <c r="Y164" s="23">
        <f t="shared" si="6"/>
        <v>3.1215839999999999</v>
      </c>
    </row>
    <row r="165" spans="24:25" x14ac:dyDescent="0.25">
      <c r="X165" s="21">
        <f t="shared" si="7"/>
        <v>1908</v>
      </c>
      <c r="Y165" s="23">
        <f t="shared" si="6"/>
        <v>3.1396319999999998</v>
      </c>
    </row>
    <row r="166" spans="24:25" x14ac:dyDescent="0.25">
      <c r="X166" s="21">
        <f t="shared" si="7"/>
        <v>1920</v>
      </c>
      <c r="Y166" s="23">
        <f t="shared" si="6"/>
        <v>3.15768</v>
      </c>
    </row>
    <row r="167" spans="24:25" x14ac:dyDescent="0.25">
      <c r="X167" s="21">
        <f t="shared" si="7"/>
        <v>1932</v>
      </c>
      <c r="Y167" s="23">
        <f t="shared" si="6"/>
        <v>3.1757279999999999</v>
      </c>
    </row>
    <row r="168" spans="24:25" x14ac:dyDescent="0.25">
      <c r="X168" s="21">
        <f t="shared" si="7"/>
        <v>1944</v>
      </c>
      <c r="Y168" s="23">
        <f t="shared" si="6"/>
        <v>3.1937759999999997</v>
      </c>
    </row>
    <row r="169" spans="24:25" x14ac:dyDescent="0.25">
      <c r="X169" s="21">
        <f t="shared" si="7"/>
        <v>1956</v>
      </c>
      <c r="Y169" s="23">
        <f t="shared" si="6"/>
        <v>3.211824</v>
      </c>
    </row>
    <row r="170" spans="24:25" x14ac:dyDescent="0.25">
      <c r="X170" s="21">
        <f t="shared" si="7"/>
        <v>1968</v>
      </c>
      <c r="Y170" s="23">
        <f t="shared" si="6"/>
        <v>3.2298719999999999</v>
      </c>
    </row>
    <row r="171" spans="24:25" x14ac:dyDescent="0.25">
      <c r="X171" s="21">
        <f t="shared" si="7"/>
        <v>1980</v>
      </c>
      <c r="Y171" s="23">
        <f t="shared" si="6"/>
        <v>3.2479199999999997</v>
      </c>
    </row>
    <row r="172" spans="24:25" x14ac:dyDescent="0.25">
      <c r="X172" s="21">
        <f t="shared" si="7"/>
        <v>1992</v>
      </c>
      <c r="Y172" s="23">
        <f t="shared" si="6"/>
        <v>3.265968</v>
      </c>
    </row>
    <row r="173" spans="24:25" x14ac:dyDescent="0.25">
      <c r="X173" s="21">
        <f t="shared" si="7"/>
        <v>2004</v>
      </c>
      <c r="Y173" s="23">
        <f t="shared" si="6"/>
        <v>3.2840159999999998</v>
      </c>
    </row>
    <row r="174" spans="24:25" x14ac:dyDescent="0.25">
      <c r="X174" s="21">
        <f t="shared" si="7"/>
        <v>2016</v>
      </c>
      <c r="Y174" s="23">
        <f t="shared" si="6"/>
        <v>3.3020639999999997</v>
      </c>
    </row>
    <row r="175" spans="24:25" x14ac:dyDescent="0.25">
      <c r="X175" s="21">
        <f t="shared" si="7"/>
        <v>2028</v>
      </c>
      <c r="Y175" s="23">
        <f t="shared" si="6"/>
        <v>3.320112</v>
      </c>
    </row>
    <row r="176" spans="24:25" x14ac:dyDescent="0.25">
      <c r="X176" s="21">
        <f t="shared" si="7"/>
        <v>2040</v>
      </c>
      <c r="Y176" s="23">
        <f t="shared" si="6"/>
        <v>3.3381599999999998</v>
      </c>
    </row>
    <row r="177" spans="24:25" x14ac:dyDescent="0.25">
      <c r="X177" s="21">
        <f t="shared" si="7"/>
        <v>2052</v>
      </c>
      <c r="Y177" s="23">
        <f t="shared" si="6"/>
        <v>3.3562079999999996</v>
      </c>
    </row>
    <row r="178" spans="24:25" x14ac:dyDescent="0.25">
      <c r="X178" s="21">
        <f t="shared" si="7"/>
        <v>2064</v>
      </c>
      <c r="Y178" s="23">
        <f t="shared" si="6"/>
        <v>3.3742559999999999</v>
      </c>
    </row>
    <row r="179" spans="24:25" x14ac:dyDescent="0.25">
      <c r="X179" s="21">
        <f t="shared" si="7"/>
        <v>2076</v>
      </c>
      <c r="Y179" s="23">
        <f t="shared" si="6"/>
        <v>3.3923039999999998</v>
      </c>
    </row>
    <row r="180" spans="24:25" x14ac:dyDescent="0.25">
      <c r="X180" s="21">
        <f t="shared" si="7"/>
        <v>2088</v>
      </c>
      <c r="Y180" s="23">
        <f t="shared" si="6"/>
        <v>3.4103520000000001</v>
      </c>
    </row>
    <row r="181" spans="24:25" x14ac:dyDescent="0.25">
      <c r="X181" s="21">
        <f t="shared" si="7"/>
        <v>2100</v>
      </c>
      <c r="Y181" s="23">
        <f t="shared" si="6"/>
        <v>3.4283999999999999</v>
      </c>
    </row>
    <row r="182" spans="24:25" x14ac:dyDescent="0.25">
      <c r="X182" s="21">
        <f t="shared" si="7"/>
        <v>2112</v>
      </c>
      <c r="Y182" s="23">
        <f t="shared" si="6"/>
        <v>3.4464479999999997</v>
      </c>
    </row>
    <row r="183" spans="24:25" x14ac:dyDescent="0.25">
      <c r="X183" s="21">
        <f t="shared" si="7"/>
        <v>2124</v>
      </c>
      <c r="Y183" s="23">
        <f t="shared" si="6"/>
        <v>3.464496</v>
      </c>
    </row>
    <row r="184" spans="24:25" x14ac:dyDescent="0.25">
      <c r="X184" s="21">
        <f t="shared" si="7"/>
        <v>2136</v>
      </c>
      <c r="Y184" s="23">
        <f t="shared" si="6"/>
        <v>3.4825439999999999</v>
      </c>
    </row>
    <row r="185" spans="24:25" x14ac:dyDescent="0.25">
      <c r="X185" s="21">
        <f t="shared" si="7"/>
        <v>2148</v>
      </c>
      <c r="Y185" s="23">
        <f t="shared" si="6"/>
        <v>3.5005919999999997</v>
      </c>
    </row>
    <row r="186" spans="24:25" x14ac:dyDescent="0.25">
      <c r="X186" s="21">
        <f t="shared" si="7"/>
        <v>2160</v>
      </c>
      <c r="Y186" s="23">
        <f t="shared" si="6"/>
        <v>3.51864</v>
      </c>
    </row>
    <row r="187" spans="24:25" x14ac:dyDescent="0.25">
      <c r="X187" s="21">
        <f t="shared" si="7"/>
        <v>2172</v>
      </c>
      <c r="Y187" s="23">
        <f t="shared" si="6"/>
        <v>3.5366879999999998</v>
      </c>
    </row>
    <row r="188" spans="24:25" x14ac:dyDescent="0.25">
      <c r="X188" s="21">
        <f t="shared" si="7"/>
        <v>2184</v>
      </c>
      <c r="Y188" s="23">
        <f t="shared" si="6"/>
        <v>3.5547359999999997</v>
      </c>
    </row>
    <row r="189" spans="24:25" x14ac:dyDescent="0.25">
      <c r="X189" s="21">
        <f t="shared" si="7"/>
        <v>2196</v>
      </c>
      <c r="Y189" s="23">
        <f t="shared" si="6"/>
        <v>3.572784</v>
      </c>
    </row>
    <row r="190" spans="24:25" x14ac:dyDescent="0.25">
      <c r="X190" s="21">
        <f t="shared" si="7"/>
        <v>2208</v>
      </c>
      <c r="Y190" s="23">
        <f t="shared" si="6"/>
        <v>3.5908319999999998</v>
      </c>
    </row>
    <row r="191" spans="24:25" x14ac:dyDescent="0.25">
      <c r="X191" s="21">
        <f t="shared" si="7"/>
        <v>2220</v>
      </c>
      <c r="Y191" s="23">
        <f t="shared" si="6"/>
        <v>3.6088799999999996</v>
      </c>
    </row>
    <row r="192" spans="24:25" x14ac:dyDescent="0.25">
      <c r="X192" s="21">
        <f t="shared" si="7"/>
        <v>2232</v>
      </c>
      <c r="Y192" s="23">
        <f t="shared" si="6"/>
        <v>3.6269279999999999</v>
      </c>
    </row>
    <row r="193" spans="24:25" x14ac:dyDescent="0.25">
      <c r="X193" s="21">
        <f t="shared" si="7"/>
        <v>2244</v>
      </c>
      <c r="Y193" s="23">
        <f t="shared" si="6"/>
        <v>3.6449759999999998</v>
      </c>
    </row>
    <row r="194" spans="24:25" x14ac:dyDescent="0.25">
      <c r="X194" s="21">
        <f t="shared" si="7"/>
        <v>2256</v>
      </c>
      <c r="Y194" s="23">
        <f t="shared" si="6"/>
        <v>3.6630239999999996</v>
      </c>
    </row>
    <row r="195" spans="24:25" x14ac:dyDescent="0.25">
      <c r="X195" s="21">
        <f t="shared" si="7"/>
        <v>2268</v>
      </c>
      <c r="Y195" s="23">
        <f t="shared" si="6"/>
        <v>3.6810719999999999</v>
      </c>
    </row>
    <row r="196" spans="24:25" x14ac:dyDescent="0.25">
      <c r="X196" s="21">
        <f t="shared" si="7"/>
        <v>2280</v>
      </c>
      <c r="Y196" s="23">
        <f t="shared" si="6"/>
        <v>3.6991199999999997</v>
      </c>
    </row>
    <row r="197" spans="24:25" x14ac:dyDescent="0.25">
      <c r="X197" s="21">
        <f t="shared" si="7"/>
        <v>2292</v>
      </c>
      <c r="Y197" s="23">
        <f t="shared" si="6"/>
        <v>3.717168</v>
      </c>
    </row>
    <row r="198" spans="24:25" x14ac:dyDescent="0.25">
      <c r="X198" s="21">
        <f t="shared" si="7"/>
        <v>2304</v>
      </c>
      <c r="Y198" s="23">
        <f t="shared" ref="Y198:Y261" si="8">IF($K$24&gt;0,IF(X198&lt;$K$21,$K$20*X198,IF(X198&lt;$K$24,($K$22*X198)+$K$23,($K$25*X198)+$K$26)),IF(X198&lt;$K$21,$K$20*X198,($K$22*X198)+$K$23))</f>
        <v>3.7352159999999999</v>
      </c>
    </row>
    <row r="199" spans="24:25" x14ac:dyDescent="0.25">
      <c r="X199" s="21">
        <f t="shared" ref="X199:X262" si="9">X198+$AC$5</f>
        <v>2316</v>
      </c>
      <c r="Y199" s="23">
        <f t="shared" si="8"/>
        <v>3.7532639999999997</v>
      </c>
    </row>
    <row r="200" spans="24:25" x14ac:dyDescent="0.25">
      <c r="X200" s="21">
        <f t="shared" si="9"/>
        <v>2328</v>
      </c>
      <c r="Y200" s="23">
        <f t="shared" si="8"/>
        <v>3.771312</v>
      </c>
    </row>
    <row r="201" spans="24:25" x14ac:dyDescent="0.25">
      <c r="X201" s="21">
        <f t="shared" si="9"/>
        <v>2340</v>
      </c>
      <c r="Y201" s="23">
        <f t="shared" si="8"/>
        <v>3.7893599999999998</v>
      </c>
    </row>
    <row r="202" spans="24:25" x14ac:dyDescent="0.25">
      <c r="X202" s="21">
        <f t="shared" si="9"/>
        <v>2352</v>
      </c>
      <c r="Y202" s="23">
        <f t="shared" si="8"/>
        <v>3.8074079999999997</v>
      </c>
    </row>
    <row r="203" spans="24:25" x14ac:dyDescent="0.25">
      <c r="X203" s="21">
        <f t="shared" si="9"/>
        <v>2364</v>
      </c>
      <c r="Y203" s="23">
        <f t="shared" si="8"/>
        <v>3.825456</v>
      </c>
    </row>
    <row r="204" spans="24:25" x14ac:dyDescent="0.25">
      <c r="X204" s="21">
        <f t="shared" si="9"/>
        <v>2376</v>
      </c>
      <c r="Y204" s="23">
        <f t="shared" si="8"/>
        <v>3.8435039999999998</v>
      </c>
    </row>
    <row r="205" spans="24:25" x14ac:dyDescent="0.25">
      <c r="X205" s="21">
        <f t="shared" si="9"/>
        <v>2388</v>
      </c>
      <c r="Y205" s="23">
        <f t="shared" si="8"/>
        <v>3.8615519999999997</v>
      </c>
    </row>
    <row r="206" spans="24:25" x14ac:dyDescent="0.25">
      <c r="X206" s="21">
        <f t="shared" si="9"/>
        <v>2400</v>
      </c>
      <c r="Y206" s="23">
        <f t="shared" si="8"/>
        <v>3.8795999999999999</v>
      </c>
    </row>
    <row r="207" spans="24:25" x14ac:dyDescent="0.25">
      <c r="X207" s="21">
        <f t="shared" si="9"/>
        <v>2412</v>
      </c>
      <c r="Y207" s="23">
        <f t="shared" si="8"/>
        <v>3.8976479999999998</v>
      </c>
    </row>
    <row r="208" spans="24:25" x14ac:dyDescent="0.25">
      <c r="X208" s="21">
        <f t="shared" si="9"/>
        <v>2424</v>
      </c>
      <c r="Y208" s="23">
        <f t="shared" si="8"/>
        <v>3.9156959999999996</v>
      </c>
    </row>
    <row r="209" spans="24:25" x14ac:dyDescent="0.25">
      <c r="X209" s="21">
        <f t="shared" si="9"/>
        <v>2436</v>
      </c>
      <c r="Y209" s="23">
        <f t="shared" si="8"/>
        <v>3.9337439999999999</v>
      </c>
    </row>
    <row r="210" spans="24:25" x14ac:dyDescent="0.25">
      <c r="X210" s="21">
        <f t="shared" si="9"/>
        <v>2448</v>
      </c>
      <c r="Y210" s="23">
        <f t="shared" si="8"/>
        <v>3.9517919999999997</v>
      </c>
    </row>
    <row r="211" spans="24:25" x14ac:dyDescent="0.25">
      <c r="X211" s="21">
        <f t="shared" si="9"/>
        <v>2460</v>
      </c>
      <c r="Y211" s="23">
        <f t="shared" si="8"/>
        <v>3.9698399999999996</v>
      </c>
    </row>
    <row r="212" spans="24:25" x14ac:dyDescent="0.25">
      <c r="X212" s="21">
        <f t="shared" si="9"/>
        <v>2472</v>
      </c>
      <c r="Y212" s="23">
        <f t="shared" si="8"/>
        <v>3.9878879999999999</v>
      </c>
    </row>
    <row r="213" spans="24:25" x14ac:dyDescent="0.25">
      <c r="X213" s="21">
        <f t="shared" si="9"/>
        <v>2484</v>
      </c>
      <c r="Y213" s="23">
        <f t="shared" si="8"/>
        <v>4.0059360000000002</v>
      </c>
    </row>
    <row r="214" spans="24:25" x14ac:dyDescent="0.25">
      <c r="X214" s="21">
        <f t="shared" si="9"/>
        <v>2496</v>
      </c>
      <c r="Y214" s="23">
        <f t="shared" si="8"/>
        <v>4.0239840000000004</v>
      </c>
    </row>
    <row r="215" spans="24:25" x14ac:dyDescent="0.25">
      <c r="X215" s="21">
        <f t="shared" si="9"/>
        <v>2508</v>
      </c>
      <c r="Y215" s="23">
        <f t="shared" si="8"/>
        <v>4.0420319999999998</v>
      </c>
    </row>
    <row r="216" spans="24:25" x14ac:dyDescent="0.25">
      <c r="X216" s="21">
        <f t="shared" si="9"/>
        <v>2520</v>
      </c>
      <c r="Y216" s="23">
        <f t="shared" si="8"/>
        <v>4.0600799999999992</v>
      </c>
    </row>
    <row r="217" spans="24:25" x14ac:dyDescent="0.25">
      <c r="X217" s="21">
        <f t="shared" si="9"/>
        <v>2532</v>
      </c>
      <c r="Y217" s="23">
        <f t="shared" si="8"/>
        <v>4.0781279999999995</v>
      </c>
    </row>
    <row r="218" spans="24:25" x14ac:dyDescent="0.25">
      <c r="X218" s="21">
        <f t="shared" si="9"/>
        <v>2544</v>
      </c>
      <c r="Y218" s="23">
        <f t="shared" si="8"/>
        <v>4.0961759999999998</v>
      </c>
    </row>
    <row r="219" spans="24:25" x14ac:dyDescent="0.25">
      <c r="X219" s="21">
        <f t="shared" si="9"/>
        <v>2556</v>
      </c>
      <c r="Y219" s="23">
        <f t="shared" si="8"/>
        <v>4.1142240000000001</v>
      </c>
    </row>
    <row r="220" spans="24:25" x14ac:dyDescent="0.25">
      <c r="X220" s="21">
        <f t="shared" si="9"/>
        <v>2568</v>
      </c>
      <c r="Y220" s="23">
        <f t="shared" si="8"/>
        <v>4.1322720000000004</v>
      </c>
    </row>
    <row r="221" spans="24:25" x14ac:dyDescent="0.25">
      <c r="X221" s="21">
        <f t="shared" si="9"/>
        <v>2580</v>
      </c>
      <c r="Y221" s="23">
        <f t="shared" si="8"/>
        <v>4.1503199999999998</v>
      </c>
    </row>
    <row r="222" spans="24:25" x14ac:dyDescent="0.25">
      <c r="X222" s="21">
        <f t="shared" si="9"/>
        <v>2592</v>
      </c>
      <c r="Y222" s="23">
        <f t="shared" si="8"/>
        <v>4.1683679999999992</v>
      </c>
    </row>
    <row r="223" spans="24:25" x14ac:dyDescent="0.25">
      <c r="X223" s="21">
        <f t="shared" si="9"/>
        <v>2604</v>
      </c>
      <c r="Y223" s="23">
        <f t="shared" si="8"/>
        <v>4.1864159999999995</v>
      </c>
    </row>
    <row r="224" spans="24:25" x14ac:dyDescent="0.25">
      <c r="X224" s="21">
        <f t="shared" si="9"/>
        <v>2616</v>
      </c>
      <c r="Y224" s="23">
        <f t="shared" si="8"/>
        <v>4.2044639999999998</v>
      </c>
    </row>
    <row r="225" spans="24:25" x14ac:dyDescent="0.25">
      <c r="X225" s="21">
        <f t="shared" si="9"/>
        <v>2628</v>
      </c>
      <c r="Y225" s="23">
        <f t="shared" si="8"/>
        <v>4.222512</v>
      </c>
    </row>
    <row r="226" spans="24:25" x14ac:dyDescent="0.25">
      <c r="X226" s="21">
        <f t="shared" si="9"/>
        <v>2640</v>
      </c>
      <c r="Y226" s="23">
        <f t="shared" si="8"/>
        <v>4.2405600000000003</v>
      </c>
    </row>
    <row r="227" spans="24:25" x14ac:dyDescent="0.25">
      <c r="X227" s="21">
        <f t="shared" si="9"/>
        <v>2652</v>
      </c>
      <c r="Y227" s="23">
        <f t="shared" si="8"/>
        <v>4.2586079999999997</v>
      </c>
    </row>
    <row r="228" spans="24:25" x14ac:dyDescent="0.25">
      <c r="X228" s="21">
        <f t="shared" si="9"/>
        <v>2664</v>
      </c>
      <c r="Y228" s="23">
        <f t="shared" si="8"/>
        <v>4.2766559999999991</v>
      </c>
    </row>
    <row r="229" spans="24:25" x14ac:dyDescent="0.25">
      <c r="X229" s="21">
        <f t="shared" si="9"/>
        <v>2676</v>
      </c>
      <c r="Y229" s="23">
        <f t="shared" si="8"/>
        <v>4.2947039999999994</v>
      </c>
    </row>
    <row r="230" spans="24:25" x14ac:dyDescent="0.25">
      <c r="X230" s="21">
        <f t="shared" si="9"/>
        <v>2688</v>
      </c>
      <c r="Y230" s="23">
        <f t="shared" si="8"/>
        <v>4.3127519999999997</v>
      </c>
    </row>
    <row r="231" spans="24:25" x14ac:dyDescent="0.25">
      <c r="X231" s="21">
        <f t="shared" si="9"/>
        <v>2700</v>
      </c>
      <c r="Y231" s="23">
        <f t="shared" si="8"/>
        <v>4.3308</v>
      </c>
    </row>
    <row r="232" spans="24:25" x14ac:dyDescent="0.25">
      <c r="X232" s="21">
        <f t="shared" si="9"/>
        <v>2712</v>
      </c>
      <c r="Y232" s="23">
        <f t="shared" si="8"/>
        <v>4.3488480000000003</v>
      </c>
    </row>
    <row r="233" spans="24:25" x14ac:dyDescent="0.25">
      <c r="X233" s="21">
        <f t="shared" si="9"/>
        <v>2724</v>
      </c>
      <c r="Y233" s="23">
        <f t="shared" si="8"/>
        <v>4.3668960000000006</v>
      </c>
    </row>
    <row r="234" spans="24:25" x14ac:dyDescent="0.25">
      <c r="X234" s="21">
        <f t="shared" si="9"/>
        <v>2736</v>
      </c>
      <c r="Y234" s="23">
        <f t="shared" si="8"/>
        <v>4.3849439999999991</v>
      </c>
    </row>
    <row r="235" spans="24:25" x14ac:dyDescent="0.25">
      <c r="X235" s="21">
        <f t="shared" si="9"/>
        <v>2748</v>
      </c>
      <c r="Y235" s="23">
        <f t="shared" si="8"/>
        <v>4.4029919999999994</v>
      </c>
    </row>
    <row r="236" spans="24:25" x14ac:dyDescent="0.25">
      <c r="X236" s="21">
        <f t="shared" si="9"/>
        <v>2760</v>
      </c>
      <c r="Y236" s="23">
        <f t="shared" si="8"/>
        <v>4.4210399999999996</v>
      </c>
    </row>
    <row r="237" spans="24:25" x14ac:dyDescent="0.25">
      <c r="X237" s="21">
        <f t="shared" si="9"/>
        <v>2772</v>
      </c>
      <c r="Y237" s="23">
        <f t="shared" si="8"/>
        <v>4.4390879999999999</v>
      </c>
    </row>
    <row r="238" spans="24:25" x14ac:dyDescent="0.25">
      <c r="X238" s="21">
        <f t="shared" si="9"/>
        <v>2784</v>
      </c>
      <c r="Y238" s="23">
        <f t="shared" si="8"/>
        <v>4.4571360000000002</v>
      </c>
    </row>
    <row r="239" spans="24:25" x14ac:dyDescent="0.25">
      <c r="X239" s="21">
        <f t="shared" si="9"/>
        <v>2796</v>
      </c>
      <c r="Y239" s="23">
        <f t="shared" si="8"/>
        <v>4.4751840000000005</v>
      </c>
    </row>
    <row r="240" spans="24:25" x14ac:dyDescent="0.25">
      <c r="X240" s="21">
        <f t="shared" si="9"/>
        <v>2808</v>
      </c>
      <c r="Y240" s="23">
        <f t="shared" si="8"/>
        <v>4.493231999999999</v>
      </c>
    </row>
    <row r="241" spans="24:25" x14ac:dyDescent="0.25">
      <c r="X241" s="21">
        <f t="shared" si="9"/>
        <v>2820</v>
      </c>
      <c r="Y241" s="23">
        <f t="shared" si="8"/>
        <v>4.5112799999999993</v>
      </c>
    </row>
    <row r="242" spans="24:25" x14ac:dyDescent="0.25">
      <c r="X242" s="21">
        <f t="shared" si="9"/>
        <v>2832</v>
      </c>
      <c r="Y242" s="23">
        <f t="shared" si="8"/>
        <v>4.5293279999999996</v>
      </c>
    </row>
    <row r="243" spans="24:25" x14ac:dyDescent="0.25">
      <c r="X243" s="21">
        <f t="shared" si="9"/>
        <v>2844</v>
      </c>
      <c r="Y243" s="23">
        <f t="shared" si="8"/>
        <v>4.5473759999999999</v>
      </c>
    </row>
    <row r="244" spans="24:25" x14ac:dyDescent="0.25">
      <c r="X244" s="21">
        <f t="shared" si="9"/>
        <v>2856</v>
      </c>
      <c r="Y244" s="23">
        <f t="shared" si="8"/>
        <v>4.5654240000000001</v>
      </c>
    </row>
    <row r="245" spans="24:25" x14ac:dyDescent="0.25">
      <c r="X245" s="21">
        <f t="shared" si="9"/>
        <v>2868</v>
      </c>
      <c r="Y245" s="23">
        <f t="shared" si="8"/>
        <v>4.5834720000000004</v>
      </c>
    </row>
    <row r="246" spans="24:25" x14ac:dyDescent="0.25">
      <c r="X246" s="21">
        <f t="shared" si="9"/>
        <v>2880</v>
      </c>
      <c r="Y246" s="23">
        <f t="shared" si="8"/>
        <v>4.6015199999999989</v>
      </c>
    </row>
    <row r="247" spans="24:25" x14ac:dyDescent="0.25">
      <c r="X247" s="21">
        <f t="shared" si="9"/>
        <v>2892</v>
      </c>
      <c r="Y247" s="23">
        <f t="shared" si="8"/>
        <v>4.6195679999999992</v>
      </c>
    </row>
    <row r="248" spans="24:25" x14ac:dyDescent="0.25">
      <c r="X248" s="21">
        <f t="shared" si="9"/>
        <v>2904</v>
      </c>
      <c r="Y248" s="23">
        <f t="shared" si="8"/>
        <v>4.6376159999999995</v>
      </c>
    </row>
    <row r="249" spans="24:25" x14ac:dyDescent="0.25">
      <c r="X249" s="21">
        <f t="shared" si="9"/>
        <v>2916</v>
      </c>
      <c r="Y249" s="23">
        <f t="shared" si="8"/>
        <v>4.6556639999999998</v>
      </c>
    </row>
    <row r="250" spans="24:25" x14ac:dyDescent="0.25">
      <c r="X250" s="21">
        <f t="shared" si="9"/>
        <v>2928</v>
      </c>
      <c r="Y250" s="23">
        <f t="shared" si="8"/>
        <v>4.6737120000000001</v>
      </c>
    </row>
    <row r="251" spans="24:25" x14ac:dyDescent="0.25">
      <c r="X251" s="21">
        <f t="shared" si="9"/>
        <v>2940</v>
      </c>
      <c r="Y251" s="23">
        <f t="shared" si="8"/>
        <v>4.6917600000000004</v>
      </c>
    </row>
    <row r="252" spans="24:25" x14ac:dyDescent="0.25">
      <c r="X252" s="21">
        <f t="shared" si="9"/>
        <v>2952</v>
      </c>
      <c r="Y252" s="23">
        <f t="shared" si="8"/>
        <v>4.7098079999999989</v>
      </c>
    </row>
    <row r="253" spans="24:25" x14ac:dyDescent="0.25">
      <c r="X253" s="21">
        <f t="shared" si="9"/>
        <v>2964</v>
      </c>
      <c r="Y253" s="23">
        <f t="shared" si="8"/>
        <v>4.7278559999999992</v>
      </c>
    </row>
    <row r="254" spans="24:25" x14ac:dyDescent="0.25">
      <c r="X254" s="21">
        <f t="shared" si="9"/>
        <v>2976</v>
      </c>
      <c r="Y254" s="23">
        <f t="shared" si="8"/>
        <v>4.7459039999999995</v>
      </c>
    </row>
    <row r="255" spans="24:25" x14ac:dyDescent="0.25">
      <c r="X255" s="21">
        <f t="shared" si="9"/>
        <v>2988</v>
      </c>
      <c r="Y255" s="23">
        <f t="shared" si="8"/>
        <v>4.7639519999999997</v>
      </c>
    </row>
    <row r="256" spans="24:25" x14ac:dyDescent="0.25">
      <c r="X256" s="21">
        <f t="shared" si="9"/>
        <v>3000</v>
      </c>
      <c r="Y256" s="23">
        <f t="shared" si="8"/>
        <v>4.782</v>
      </c>
    </row>
    <row r="257" spans="24:25" x14ac:dyDescent="0.25">
      <c r="X257" s="21">
        <f t="shared" si="9"/>
        <v>3012</v>
      </c>
      <c r="Y257" s="23">
        <f t="shared" si="8"/>
        <v>4.8000480000000003</v>
      </c>
    </row>
    <row r="258" spans="24:25" x14ac:dyDescent="0.25">
      <c r="X258" s="21">
        <f t="shared" si="9"/>
        <v>3024</v>
      </c>
      <c r="Y258" s="23">
        <f t="shared" si="8"/>
        <v>4.8180960000000006</v>
      </c>
    </row>
    <row r="259" spans="24:25" x14ac:dyDescent="0.25">
      <c r="X259" s="21">
        <f t="shared" si="9"/>
        <v>3036</v>
      </c>
      <c r="Y259" s="23">
        <f t="shared" si="8"/>
        <v>4.8361439999999991</v>
      </c>
    </row>
    <row r="260" spans="24:25" x14ac:dyDescent="0.25">
      <c r="X260" s="21">
        <f t="shared" si="9"/>
        <v>3048</v>
      </c>
      <c r="Y260" s="23">
        <f t="shared" si="8"/>
        <v>4.8541919999999994</v>
      </c>
    </row>
    <row r="261" spans="24:25" x14ac:dyDescent="0.25">
      <c r="X261" s="21">
        <f t="shared" si="9"/>
        <v>3060</v>
      </c>
      <c r="Y261" s="23">
        <f t="shared" si="8"/>
        <v>4.8722399999999997</v>
      </c>
    </row>
    <row r="262" spans="24:25" x14ac:dyDescent="0.25">
      <c r="X262" s="21">
        <f t="shared" si="9"/>
        <v>3072</v>
      </c>
      <c r="Y262" s="23">
        <f t="shared" ref="Y262:Y325" si="10">IF($K$24&gt;0,IF(X262&lt;$K$21,$K$20*X262,IF(X262&lt;$K$24,($K$22*X262)+$K$23,($K$25*X262)+$K$26)),IF(X262&lt;$K$21,$K$20*X262,($K$22*X262)+$K$23))</f>
        <v>4.890288</v>
      </c>
    </row>
    <row r="263" spans="24:25" x14ac:dyDescent="0.25">
      <c r="X263" s="21">
        <f t="shared" ref="X263:X326" si="11">X262+$AC$5</f>
        <v>3084</v>
      </c>
      <c r="Y263" s="23">
        <f t="shared" si="10"/>
        <v>4.9083360000000003</v>
      </c>
    </row>
    <row r="264" spans="24:25" x14ac:dyDescent="0.25">
      <c r="X264" s="21">
        <f t="shared" si="11"/>
        <v>3096</v>
      </c>
      <c r="Y264" s="23">
        <f t="shared" si="10"/>
        <v>4.9263840000000005</v>
      </c>
    </row>
    <row r="265" spans="24:25" x14ac:dyDescent="0.25">
      <c r="X265" s="21">
        <f t="shared" si="11"/>
        <v>3108</v>
      </c>
      <c r="Y265" s="23">
        <f t="shared" si="10"/>
        <v>4.9444319999999991</v>
      </c>
    </row>
    <row r="266" spans="24:25" x14ac:dyDescent="0.25">
      <c r="X266" s="21">
        <f t="shared" si="11"/>
        <v>3120</v>
      </c>
      <c r="Y266" s="23">
        <f t="shared" si="10"/>
        <v>4.9624799999999993</v>
      </c>
    </row>
    <row r="267" spans="24:25" x14ac:dyDescent="0.25">
      <c r="X267" s="21">
        <f t="shared" si="11"/>
        <v>3132</v>
      </c>
      <c r="Y267" s="23">
        <f t="shared" si="10"/>
        <v>4.9805279999999996</v>
      </c>
    </row>
    <row r="268" spans="24:25" x14ac:dyDescent="0.25">
      <c r="X268" s="21">
        <f t="shared" si="11"/>
        <v>3144</v>
      </c>
      <c r="Y268" s="23">
        <f t="shared" si="10"/>
        <v>4.9985759999999999</v>
      </c>
    </row>
    <row r="269" spans="24:25" x14ac:dyDescent="0.25">
      <c r="X269" s="21">
        <f t="shared" si="11"/>
        <v>3156</v>
      </c>
      <c r="Y269" s="23">
        <f t="shared" si="10"/>
        <v>5.0166240000000002</v>
      </c>
    </row>
    <row r="270" spans="24:25" x14ac:dyDescent="0.25">
      <c r="X270" s="21">
        <f t="shared" si="11"/>
        <v>3168</v>
      </c>
      <c r="Y270" s="23">
        <f t="shared" si="10"/>
        <v>5.0346720000000005</v>
      </c>
    </row>
    <row r="271" spans="24:25" x14ac:dyDescent="0.25">
      <c r="X271" s="21">
        <f t="shared" si="11"/>
        <v>3180</v>
      </c>
      <c r="Y271" s="23">
        <f t="shared" si="10"/>
        <v>5.052719999999999</v>
      </c>
    </row>
    <row r="272" spans="24:25" x14ac:dyDescent="0.25">
      <c r="X272" s="21">
        <f t="shared" si="11"/>
        <v>3192</v>
      </c>
      <c r="Y272" s="23">
        <f t="shared" si="10"/>
        <v>5.0707679999999993</v>
      </c>
    </row>
    <row r="273" spans="24:25" x14ac:dyDescent="0.25">
      <c r="X273" s="21">
        <f t="shared" si="11"/>
        <v>3204</v>
      </c>
      <c r="Y273" s="23">
        <f t="shared" si="10"/>
        <v>5.0888159999999996</v>
      </c>
    </row>
    <row r="274" spans="24:25" x14ac:dyDescent="0.25">
      <c r="X274" s="21">
        <f t="shared" si="11"/>
        <v>3216</v>
      </c>
      <c r="Y274" s="23">
        <f t="shared" si="10"/>
        <v>5.1068639999999998</v>
      </c>
    </row>
    <row r="275" spans="24:25" x14ac:dyDescent="0.25">
      <c r="X275" s="21">
        <f t="shared" si="11"/>
        <v>3228</v>
      </c>
      <c r="Y275" s="23">
        <f t="shared" si="10"/>
        <v>5.1249120000000001</v>
      </c>
    </row>
    <row r="276" spans="24:25" x14ac:dyDescent="0.25">
      <c r="X276" s="21">
        <f t="shared" si="11"/>
        <v>3240</v>
      </c>
      <c r="Y276" s="23">
        <f t="shared" si="10"/>
        <v>5.1429600000000004</v>
      </c>
    </row>
    <row r="277" spans="24:25" x14ac:dyDescent="0.25">
      <c r="X277" s="21">
        <f t="shared" si="11"/>
        <v>3252</v>
      </c>
      <c r="Y277" s="23">
        <f t="shared" si="10"/>
        <v>5.1610079999999989</v>
      </c>
    </row>
    <row r="278" spans="24:25" x14ac:dyDescent="0.25">
      <c r="X278" s="21">
        <f t="shared" si="11"/>
        <v>3264</v>
      </c>
      <c r="Y278" s="23">
        <f t="shared" si="10"/>
        <v>5.1790559999999992</v>
      </c>
    </row>
    <row r="279" spans="24:25" x14ac:dyDescent="0.25">
      <c r="X279" s="21">
        <f t="shared" si="11"/>
        <v>3276</v>
      </c>
      <c r="Y279" s="23">
        <f t="shared" si="10"/>
        <v>5.1971039999999995</v>
      </c>
    </row>
    <row r="280" spans="24:25" x14ac:dyDescent="0.25">
      <c r="X280" s="21">
        <f t="shared" si="11"/>
        <v>3288</v>
      </c>
      <c r="Y280" s="23">
        <f t="shared" si="10"/>
        <v>5.2151519999999998</v>
      </c>
    </row>
    <row r="281" spans="24:25" x14ac:dyDescent="0.25">
      <c r="X281" s="21">
        <f t="shared" si="11"/>
        <v>3300</v>
      </c>
      <c r="Y281" s="23">
        <f t="shared" si="10"/>
        <v>5.2332000000000001</v>
      </c>
    </row>
    <row r="282" spans="24:25" x14ac:dyDescent="0.25">
      <c r="X282" s="21">
        <f t="shared" si="11"/>
        <v>3312</v>
      </c>
      <c r="Y282" s="23">
        <f t="shared" si="10"/>
        <v>5.2512480000000004</v>
      </c>
    </row>
    <row r="283" spans="24:25" x14ac:dyDescent="0.25">
      <c r="X283" s="21">
        <f t="shared" si="11"/>
        <v>3324</v>
      </c>
      <c r="Y283" s="23">
        <f t="shared" si="10"/>
        <v>5.2692959999999989</v>
      </c>
    </row>
    <row r="284" spans="24:25" x14ac:dyDescent="0.25">
      <c r="X284" s="21">
        <f t="shared" si="11"/>
        <v>3336</v>
      </c>
      <c r="Y284" s="23">
        <f t="shared" si="10"/>
        <v>5.2873439999999992</v>
      </c>
    </row>
    <row r="285" spans="24:25" x14ac:dyDescent="0.25">
      <c r="X285" s="21">
        <f t="shared" si="11"/>
        <v>3348</v>
      </c>
      <c r="Y285" s="23">
        <f t="shared" si="10"/>
        <v>5.3053919999999994</v>
      </c>
    </row>
    <row r="286" spans="24:25" x14ac:dyDescent="0.25">
      <c r="X286" s="21">
        <f t="shared" si="11"/>
        <v>3360</v>
      </c>
      <c r="Y286" s="23">
        <f t="shared" si="10"/>
        <v>5.3234399999999997</v>
      </c>
    </row>
    <row r="287" spans="24:25" x14ac:dyDescent="0.25">
      <c r="X287" s="21">
        <f t="shared" si="11"/>
        <v>3372</v>
      </c>
      <c r="Y287" s="23">
        <f t="shared" si="10"/>
        <v>5.341488</v>
      </c>
    </row>
    <row r="288" spans="24:25" x14ac:dyDescent="0.25">
      <c r="X288" s="21">
        <f t="shared" si="11"/>
        <v>3384</v>
      </c>
      <c r="Y288" s="23">
        <f t="shared" si="10"/>
        <v>5.3595360000000003</v>
      </c>
    </row>
    <row r="289" spans="24:25" x14ac:dyDescent="0.25">
      <c r="X289" s="21">
        <f t="shared" si="11"/>
        <v>3396</v>
      </c>
      <c r="Y289" s="23">
        <f t="shared" si="10"/>
        <v>5.3775840000000006</v>
      </c>
    </row>
    <row r="290" spans="24:25" x14ac:dyDescent="0.25">
      <c r="X290" s="21">
        <f t="shared" si="11"/>
        <v>3408</v>
      </c>
      <c r="Y290" s="23">
        <f t="shared" si="10"/>
        <v>5.3956319999999991</v>
      </c>
    </row>
    <row r="291" spans="24:25" x14ac:dyDescent="0.25">
      <c r="X291" s="21">
        <f t="shared" si="11"/>
        <v>3420</v>
      </c>
      <c r="Y291" s="23">
        <f t="shared" si="10"/>
        <v>5.4136799999999994</v>
      </c>
    </row>
    <row r="292" spans="24:25" x14ac:dyDescent="0.25">
      <c r="X292" s="21">
        <f t="shared" si="11"/>
        <v>3432</v>
      </c>
      <c r="Y292" s="23">
        <f t="shared" si="10"/>
        <v>5.4317279999999997</v>
      </c>
    </row>
    <row r="293" spans="24:25" x14ac:dyDescent="0.25">
      <c r="X293" s="21">
        <f t="shared" si="11"/>
        <v>3444</v>
      </c>
      <c r="Y293" s="23">
        <f t="shared" si="10"/>
        <v>5.449776</v>
      </c>
    </row>
    <row r="294" spans="24:25" x14ac:dyDescent="0.25">
      <c r="X294" s="21">
        <f t="shared" si="11"/>
        <v>3456</v>
      </c>
      <c r="Y294" s="23">
        <f t="shared" si="10"/>
        <v>5.4678240000000002</v>
      </c>
    </row>
    <row r="295" spans="24:25" x14ac:dyDescent="0.25">
      <c r="X295" s="21">
        <f t="shared" si="11"/>
        <v>3468</v>
      </c>
      <c r="Y295" s="23">
        <f t="shared" si="10"/>
        <v>5.4858720000000005</v>
      </c>
    </row>
    <row r="296" spans="24:25" x14ac:dyDescent="0.25">
      <c r="X296" s="21">
        <f t="shared" si="11"/>
        <v>3480</v>
      </c>
      <c r="Y296" s="23">
        <f t="shared" si="10"/>
        <v>5.503919999999999</v>
      </c>
    </row>
    <row r="297" spans="24:25" x14ac:dyDescent="0.25">
      <c r="X297" s="21">
        <f t="shared" si="11"/>
        <v>3492</v>
      </c>
      <c r="Y297" s="23">
        <f t="shared" si="10"/>
        <v>5.5219679999999993</v>
      </c>
    </row>
    <row r="298" spans="24:25" x14ac:dyDescent="0.25">
      <c r="X298" s="21">
        <f t="shared" si="11"/>
        <v>3504</v>
      </c>
      <c r="Y298" s="23">
        <f t="shared" si="10"/>
        <v>5.5400159999999996</v>
      </c>
    </row>
    <row r="299" spans="24:25" x14ac:dyDescent="0.25">
      <c r="X299" s="21">
        <f t="shared" si="11"/>
        <v>3516</v>
      </c>
      <c r="Y299" s="23">
        <f t="shared" si="10"/>
        <v>5.5580639999999999</v>
      </c>
    </row>
    <row r="300" spans="24:25" x14ac:dyDescent="0.25">
      <c r="X300" s="21">
        <f t="shared" si="11"/>
        <v>3528</v>
      </c>
      <c r="Y300" s="23">
        <f t="shared" si="10"/>
        <v>5.5761120000000002</v>
      </c>
    </row>
    <row r="301" spans="24:25" x14ac:dyDescent="0.25">
      <c r="X301" s="21">
        <f t="shared" si="11"/>
        <v>3540</v>
      </c>
      <c r="Y301" s="23">
        <f t="shared" si="10"/>
        <v>5.5941600000000005</v>
      </c>
    </row>
    <row r="302" spans="24:25" x14ac:dyDescent="0.25">
      <c r="X302" s="21">
        <f t="shared" si="11"/>
        <v>3552</v>
      </c>
      <c r="Y302" s="23">
        <f t="shared" si="10"/>
        <v>5.612207999999999</v>
      </c>
    </row>
    <row r="303" spans="24:25" x14ac:dyDescent="0.25">
      <c r="X303" s="21">
        <f t="shared" si="11"/>
        <v>3564</v>
      </c>
      <c r="Y303" s="23">
        <f t="shared" si="10"/>
        <v>5.6302559999999993</v>
      </c>
    </row>
    <row r="304" spans="24:25" x14ac:dyDescent="0.25">
      <c r="X304" s="21">
        <f t="shared" si="11"/>
        <v>3576</v>
      </c>
      <c r="Y304" s="23">
        <f t="shared" si="10"/>
        <v>5.6483039999999995</v>
      </c>
    </row>
    <row r="305" spans="24:25" x14ac:dyDescent="0.25">
      <c r="X305" s="21">
        <f t="shared" si="11"/>
        <v>3588</v>
      </c>
      <c r="Y305" s="23">
        <f t="shared" si="10"/>
        <v>5.6663519999999998</v>
      </c>
    </row>
    <row r="306" spans="24:25" x14ac:dyDescent="0.25">
      <c r="X306" s="21">
        <f t="shared" si="11"/>
        <v>3600</v>
      </c>
      <c r="Y306" s="23">
        <f t="shared" si="10"/>
        <v>5.6844000000000001</v>
      </c>
    </row>
    <row r="307" spans="24:25" x14ac:dyDescent="0.25">
      <c r="X307" s="21">
        <f t="shared" si="11"/>
        <v>3612</v>
      </c>
      <c r="Y307" s="23">
        <f t="shared" si="10"/>
        <v>5.7024480000000004</v>
      </c>
    </row>
    <row r="308" spans="24:25" x14ac:dyDescent="0.25">
      <c r="X308" s="21">
        <f t="shared" si="11"/>
        <v>3624</v>
      </c>
      <c r="Y308" s="23">
        <f t="shared" si="10"/>
        <v>5.7204959999999989</v>
      </c>
    </row>
    <row r="309" spans="24:25" x14ac:dyDescent="0.25">
      <c r="X309" s="21">
        <f t="shared" si="11"/>
        <v>3636</v>
      </c>
      <c r="Y309" s="23">
        <f t="shared" si="10"/>
        <v>5.7385439999999992</v>
      </c>
    </row>
    <row r="310" spans="24:25" x14ac:dyDescent="0.25">
      <c r="X310" s="21">
        <f t="shared" si="11"/>
        <v>3648</v>
      </c>
      <c r="Y310" s="23">
        <f t="shared" si="10"/>
        <v>5.7565919999999995</v>
      </c>
    </row>
    <row r="311" spans="24:25" x14ac:dyDescent="0.25">
      <c r="X311" s="21">
        <f t="shared" si="11"/>
        <v>3660</v>
      </c>
      <c r="Y311" s="23">
        <f t="shared" si="10"/>
        <v>5.7746399999999998</v>
      </c>
    </row>
    <row r="312" spans="24:25" x14ac:dyDescent="0.25">
      <c r="X312" s="21">
        <f t="shared" si="11"/>
        <v>3672</v>
      </c>
      <c r="Y312" s="23">
        <f t="shared" si="10"/>
        <v>5.7926880000000001</v>
      </c>
    </row>
    <row r="313" spans="24:25" x14ac:dyDescent="0.25">
      <c r="X313" s="21">
        <f t="shared" si="11"/>
        <v>3684</v>
      </c>
      <c r="Y313" s="23">
        <f t="shared" si="10"/>
        <v>5.8107360000000003</v>
      </c>
    </row>
    <row r="314" spans="24:25" x14ac:dyDescent="0.25">
      <c r="X314" s="21">
        <f t="shared" si="11"/>
        <v>3696</v>
      </c>
      <c r="Y314" s="23">
        <f t="shared" si="10"/>
        <v>5.8287839999999989</v>
      </c>
    </row>
    <row r="315" spans="24:25" x14ac:dyDescent="0.25">
      <c r="X315" s="21">
        <f t="shared" si="11"/>
        <v>3708</v>
      </c>
      <c r="Y315" s="23">
        <f t="shared" si="10"/>
        <v>5.8468319999999991</v>
      </c>
    </row>
    <row r="316" spans="24:25" x14ac:dyDescent="0.25">
      <c r="X316" s="21">
        <f t="shared" si="11"/>
        <v>3720</v>
      </c>
      <c r="Y316" s="23">
        <f t="shared" si="10"/>
        <v>5.8648799999999994</v>
      </c>
    </row>
    <row r="317" spans="24:25" x14ac:dyDescent="0.25">
      <c r="X317" s="21">
        <f t="shared" si="11"/>
        <v>3732</v>
      </c>
      <c r="Y317" s="23">
        <f t="shared" si="10"/>
        <v>5.8829279999999997</v>
      </c>
    </row>
    <row r="318" spans="24:25" x14ac:dyDescent="0.25">
      <c r="X318" s="21">
        <f t="shared" si="11"/>
        <v>3744</v>
      </c>
      <c r="Y318" s="23">
        <f t="shared" si="10"/>
        <v>5.900976</v>
      </c>
    </row>
    <row r="319" spans="24:25" x14ac:dyDescent="0.25">
      <c r="X319" s="21">
        <f t="shared" si="11"/>
        <v>3756</v>
      </c>
      <c r="Y319" s="23">
        <f t="shared" si="10"/>
        <v>5.9190240000000003</v>
      </c>
    </row>
    <row r="320" spans="24:25" x14ac:dyDescent="0.25">
      <c r="X320" s="21">
        <f t="shared" si="11"/>
        <v>3768</v>
      </c>
      <c r="Y320" s="23">
        <f t="shared" si="10"/>
        <v>5.9370720000000006</v>
      </c>
    </row>
    <row r="321" spans="24:25" x14ac:dyDescent="0.25">
      <c r="X321" s="21">
        <f t="shared" si="11"/>
        <v>3780</v>
      </c>
      <c r="Y321" s="23">
        <f t="shared" si="10"/>
        <v>5.9551199999999991</v>
      </c>
    </row>
    <row r="322" spans="24:25" x14ac:dyDescent="0.25">
      <c r="X322" s="21">
        <f t="shared" si="11"/>
        <v>3792</v>
      </c>
      <c r="Y322" s="23">
        <f t="shared" si="10"/>
        <v>5.9731679999999994</v>
      </c>
    </row>
    <row r="323" spans="24:25" x14ac:dyDescent="0.25">
      <c r="X323" s="21">
        <f t="shared" si="11"/>
        <v>3804</v>
      </c>
      <c r="Y323" s="23">
        <f t="shared" si="10"/>
        <v>5.9912159999999997</v>
      </c>
    </row>
    <row r="324" spans="24:25" x14ac:dyDescent="0.25">
      <c r="X324" s="21">
        <f t="shared" si="11"/>
        <v>3816</v>
      </c>
      <c r="Y324" s="23">
        <f t="shared" si="10"/>
        <v>6.0092639999999999</v>
      </c>
    </row>
    <row r="325" spans="24:25" x14ac:dyDescent="0.25">
      <c r="X325" s="21">
        <f t="shared" si="11"/>
        <v>3828</v>
      </c>
      <c r="Y325" s="23">
        <f t="shared" si="10"/>
        <v>6.0273120000000002</v>
      </c>
    </row>
    <row r="326" spans="24:25" x14ac:dyDescent="0.25">
      <c r="X326" s="21">
        <f t="shared" si="11"/>
        <v>3840</v>
      </c>
      <c r="Y326" s="23">
        <f t="shared" ref="Y326:Y389" si="12">IF($K$24&gt;0,IF(X326&lt;$K$21,$K$20*X326,IF(X326&lt;$K$24,($K$22*X326)+$K$23,($K$25*X326)+$K$26)),IF(X326&lt;$K$21,$K$20*X326,($K$22*X326)+$K$23))</f>
        <v>6.0453600000000005</v>
      </c>
    </row>
    <row r="327" spans="24:25" x14ac:dyDescent="0.25">
      <c r="X327" s="21">
        <f t="shared" ref="X327:X390" si="13">X326+$AC$5</f>
        <v>3852</v>
      </c>
      <c r="Y327" s="23">
        <f t="shared" si="12"/>
        <v>6.063407999999999</v>
      </c>
    </row>
    <row r="328" spans="24:25" x14ac:dyDescent="0.25">
      <c r="X328" s="21">
        <f t="shared" si="13"/>
        <v>3864</v>
      </c>
      <c r="Y328" s="23">
        <f t="shared" si="12"/>
        <v>6.0814559999999993</v>
      </c>
    </row>
    <row r="329" spans="24:25" x14ac:dyDescent="0.25">
      <c r="X329" s="21">
        <f t="shared" si="13"/>
        <v>3876</v>
      </c>
      <c r="Y329" s="23">
        <f t="shared" si="12"/>
        <v>6.0995039999999996</v>
      </c>
    </row>
    <row r="330" spans="24:25" x14ac:dyDescent="0.25">
      <c r="X330" s="21">
        <f t="shared" si="13"/>
        <v>3888</v>
      </c>
      <c r="Y330" s="23">
        <f t="shared" si="12"/>
        <v>6.1175519999999999</v>
      </c>
    </row>
    <row r="331" spans="24:25" x14ac:dyDescent="0.25">
      <c r="X331" s="21">
        <f t="shared" si="13"/>
        <v>3900</v>
      </c>
      <c r="Y331" s="23">
        <f t="shared" si="12"/>
        <v>6.1356000000000002</v>
      </c>
    </row>
    <row r="332" spans="24:25" x14ac:dyDescent="0.25">
      <c r="X332" s="21">
        <f t="shared" si="13"/>
        <v>3912</v>
      </c>
      <c r="Y332" s="23">
        <f t="shared" si="12"/>
        <v>6.1536480000000005</v>
      </c>
    </row>
    <row r="333" spans="24:25" x14ac:dyDescent="0.25">
      <c r="X333" s="21">
        <f t="shared" si="13"/>
        <v>3924</v>
      </c>
      <c r="Y333" s="23">
        <f t="shared" si="12"/>
        <v>6.171695999999999</v>
      </c>
    </row>
    <row r="334" spans="24:25" x14ac:dyDescent="0.25">
      <c r="X334" s="21">
        <f t="shared" si="13"/>
        <v>3936</v>
      </c>
      <c r="Y334" s="23">
        <f t="shared" si="12"/>
        <v>6.1897439999999992</v>
      </c>
    </row>
    <row r="335" spans="24:25" x14ac:dyDescent="0.25">
      <c r="X335" s="21">
        <f t="shared" si="13"/>
        <v>3948</v>
      </c>
      <c r="Y335" s="23">
        <f t="shared" si="12"/>
        <v>6.2077919999999995</v>
      </c>
    </row>
    <row r="336" spans="24:25" x14ac:dyDescent="0.25">
      <c r="X336" s="21">
        <f t="shared" si="13"/>
        <v>3960</v>
      </c>
      <c r="Y336" s="23">
        <f t="shared" si="12"/>
        <v>6.2258399999999998</v>
      </c>
    </row>
    <row r="337" spans="24:25" x14ac:dyDescent="0.25">
      <c r="X337" s="21">
        <f t="shared" si="13"/>
        <v>3972</v>
      </c>
      <c r="Y337" s="23">
        <f t="shared" si="12"/>
        <v>6.2438880000000001</v>
      </c>
    </row>
    <row r="338" spans="24:25" x14ac:dyDescent="0.25">
      <c r="X338" s="21">
        <f t="shared" si="13"/>
        <v>3984</v>
      </c>
      <c r="Y338" s="23">
        <f t="shared" si="12"/>
        <v>6.2619360000000004</v>
      </c>
    </row>
    <row r="339" spans="24:25" x14ac:dyDescent="0.25">
      <c r="X339" s="21">
        <f t="shared" si="13"/>
        <v>3996</v>
      </c>
      <c r="Y339" s="23">
        <f t="shared" si="12"/>
        <v>6.2799839999999989</v>
      </c>
    </row>
    <row r="340" spans="24:25" x14ac:dyDescent="0.25">
      <c r="X340" s="21">
        <f t="shared" si="13"/>
        <v>4008</v>
      </c>
      <c r="Y340" s="23">
        <f t="shared" si="12"/>
        <v>6.2980319999999992</v>
      </c>
    </row>
    <row r="341" spans="24:25" x14ac:dyDescent="0.25">
      <c r="X341" s="21">
        <f t="shared" si="13"/>
        <v>4020</v>
      </c>
      <c r="Y341" s="23">
        <f t="shared" si="12"/>
        <v>6.3160799999999995</v>
      </c>
    </row>
    <row r="342" spans="24:25" x14ac:dyDescent="0.25">
      <c r="X342" s="21">
        <f t="shared" si="13"/>
        <v>4032</v>
      </c>
      <c r="Y342" s="23">
        <f t="shared" si="12"/>
        <v>6.3341279999999998</v>
      </c>
    </row>
    <row r="343" spans="24:25" x14ac:dyDescent="0.25">
      <c r="X343" s="21">
        <f t="shared" si="13"/>
        <v>4044</v>
      </c>
      <c r="Y343" s="23">
        <f t="shared" si="12"/>
        <v>6.352176</v>
      </c>
    </row>
    <row r="344" spans="24:25" x14ac:dyDescent="0.25">
      <c r="X344" s="21">
        <f t="shared" si="13"/>
        <v>4056</v>
      </c>
      <c r="Y344" s="23">
        <f t="shared" si="12"/>
        <v>6.3702240000000003</v>
      </c>
    </row>
    <row r="345" spans="24:25" x14ac:dyDescent="0.25">
      <c r="X345" s="21">
        <f t="shared" si="13"/>
        <v>4068</v>
      </c>
      <c r="Y345" s="23">
        <f t="shared" si="12"/>
        <v>6.3882719999999988</v>
      </c>
    </row>
    <row r="346" spans="24:25" x14ac:dyDescent="0.25">
      <c r="X346" s="21">
        <f t="shared" si="13"/>
        <v>4080</v>
      </c>
      <c r="Y346" s="23">
        <f t="shared" si="12"/>
        <v>6.4063199999999991</v>
      </c>
    </row>
    <row r="347" spans="24:25" x14ac:dyDescent="0.25">
      <c r="X347" s="21">
        <f t="shared" si="13"/>
        <v>4092</v>
      </c>
      <c r="Y347" s="23">
        <f t="shared" si="12"/>
        <v>6.4243679999999994</v>
      </c>
    </row>
    <row r="348" spans="24:25" x14ac:dyDescent="0.25">
      <c r="X348" s="21">
        <f t="shared" si="13"/>
        <v>4104</v>
      </c>
      <c r="Y348" s="23">
        <f t="shared" si="12"/>
        <v>6.4424159999999997</v>
      </c>
    </row>
    <row r="349" spans="24:25" x14ac:dyDescent="0.25">
      <c r="X349" s="21">
        <f t="shared" si="13"/>
        <v>4116</v>
      </c>
      <c r="Y349" s="23">
        <f t="shared" si="12"/>
        <v>6.460464</v>
      </c>
    </row>
    <row r="350" spans="24:25" x14ac:dyDescent="0.25">
      <c r="X350" s="21">
        <f t="shared" si="13"/>
        <v>4128</v>
      </c>
      <c r="Y350" s="23">
        <f t="shared" si="12"/>
        <v>6.4785120000000003</v>
      </c>
    </row>
    <row r="351" spans="24:25" x14ac:dyDescent="0.25">
      <c r="X351" s="21">
        <f t="shared" si="13"/>
        <v>4140</v>
      </c>
      <c r="Y351" s="23">
        <f t="shared" si="12"/>
        <v>6.4965599999999988</v>
      </c>
    </row>
    <row r="352" spans="24:25" x14ac:dyDescent="0.25">
      <c r="X352" s="21">
        <f t="shared" si="13"/>
        <v>4152</v>
      </c>
      <c r="Y352" s="23">
        <f t="shared" si="12"/>
        <v>6.5146079999999991</v>
      </c>
    </row>
    <row r="353" spans="24:25" x14ac:dyDescent="0.25">
      <c r="X353" s="21">
        <f t="shared" si="13"/>
        <v>4164</v>
      </c>
      <c r="Y353" s="23">
        <f t="shared" si="12"/>
        <v>6.5326559999999994</v>
      </c>
    </row>
    <row r="354" spans="24:25" x14ac:dyDescent="0.25">
      <c r="X354" s="21">
        <f t="shared" si="13"/>
        <v>4176</v>
      </c>
      <c r="Y354" s="23">
        <f t="shared" si="12"/>
        <v>6.5507039999999996</v>
      </c>
    </row>
    <row r="355" spans="24:25" x14ac:dyDescent="0.25">
      <c r="X355" s="21">
        <f t="shared" si="13"/>
        <v>4188</v>
      </c>
      <c r="Y355" s="23">
        <f t="shared" si="12"/>
        <v>6.5687519999999999</v>
      </c>
    </row>
    <row r="356" spans="24:25" x14ac:dyDescent="0.25">
      <c r="X356" s="21">
        <f t="shared" si="13"/>
        <v>4200</v>
      </c>
      <c r="Y356" s="23">
        <f t="shared" si="12"/>
        <v>6.5868000000000002</v>
      </c>
    </row>
    <row r="357" spans="24:25" x14ac:dyDescent="0.25">
      <c r="X357" s="21">
        <f t="shared" si="13"/>
        <v>4212</v>
      </c>
      <c r="Y357" s="23">
        <f t="shared" si="12"/>
        <v>6.6048480000000005</v>
      </c>
    </row>
    <row r="358" spans="24:25" x14ac:dyDescent="0.25">
      <c r="X358" s="21">
        <f t="shared" si="13"/>
        <v>4224</v>
      </c>
      <c r="Y358" s="23">
        <f t="shared" si="12"/>
        <v>6.622895999999999</v>
      </c>
    </row>
    <row r="359" spans="24:25" x14ac:dyDescent="0.25">
      <c r="X359" s="21">
        <f t="shared" si="13"/>
        <v>4236</v>
      </c>
      <c r="Y359" s="23">
        <f t="shared" si="12"/>
        <v>6.6409439999999993</v>
      </c>
    </row>
    <row r="360" spans="24:25" x14ac:dyDescent="0.25">
      <c r="X360" s="21">
        <f t="shared" si="13"/>
        <v>4248</v>
      </c>
      <c r="Y360" s="23">
        <f t="shared" si="12"/>
        <v>6.6589919999999996</v>
      </c>
    </row>
    <row r="361" spans="24:25" x14ac:dyDescent="0.25">
      <c r="X361" s="21">
        <f t="shared" si="13"/>
        <v>4260</v>
      </c>
      <c r="Y361" s="23">
        <f t="shared" si="12"/>
        <v>6.6770399999999999</v>
      </c>
    </row>
    <row r="362" spans="24:25" x14ac:dyDescent="0.25">
      <c r="X362" s="21">
        <f t="shared" si="13"/>
        <v>4272</v>
      </c>
      <c r="Y362" s="23">
        <f t="shared" si="12"/>
        <v>6.6950880000000002</v>
      </c>
    </row>
    <row r="363" spans="24:25" x14ac:dyDescent="0.25">
      <c r="X363" s="21">
        <f t="shared" si="13"/>
        <v>4284</v>
      </c>
      <c r="Y363" s="23">
        <f t="shared" si="12"/>
        <v>6.7131360000000004</v>
      </c>
    </row>
    <row r="364" spans="24:25" x14ac:dyDescent="0.25">
      <c r="X364" s="21">
        <f t="shared" si="13"/>
        <v>4296</v>
      </c>
      <c r="Y364" s="23">
        <f t="shared" si="12"/>
        <v>6.7311839999999989</v>
      </c>
    </row>
    <row r="365" spans="24:25" x14ac:dyDescent="0.25">
      <c r="X365" s="21">
        <f t="shared" si="13"/>
        <v>4308</v>
      </c>
      <c r="Y365" s="23">
        <f t="shared" si="12"/>
        <v>6.7492319999999992</v>
      </c>
    </row>
    <row r="366" spans="24:25" x14ac:dyDescent="0.25">
      <c r="X366" s="21">
        <f t="shared" si="13"/>
        <v>4320</v>
      </c>
      <c r="Y366" s="23">
        <f t="shared" si="12"/>
        <v>6.7672799999999995</v>
      </c>
    </row>
    <row r="367" spans="24:25" x14ac:dyDescent="0.25">
      <c r="X367" s="21">
        <f t="shared" si="13"/>
        <v>4332</v>
      </c>
      <c r="Y367" s="23">
        <f t="shared" si="12"/>
        <v>6.7853279999999998</v>
      </c>
    </row>
    <row r="368" spans="24:25" x14ac:dyDescent="0.25">
      <c r="X368" s="21">
        <f t="shared" si="13"/>
        <v>4344</v>
      </c>
      <c r="Y368" s="23">
        <f t="shared" si="12"/>
        <v>6.8033760000000001</v>
      </c>
    </row>
    <row r="369" spans="24:25" x14ac:dyDescent="0.25">
      <c r="X369" s="21">
        <f t="shared" si="13"/>
        <v>4356</v>
      </c>
      <c r="Y369" s="23">
        <f t="shared" si="12"/>
        <v>6.8214240000000004</v>
      </c>
    </row>
    <row r="370" spans="24:25" x14ac:dyDescent="0.25">
      <c r="X370" s="21">
        <f t="shared" si="13"/>
        <v>4368</v>
      </c>
      <c r="Y370" s="23">
        <f t="shared" si="12"/>
        <v>6.8394719999999989</v>
      </c>
    </row>
    <row r="371" spans="24:25" x14ac:dyDescent="0.25">
      <c r="X371" s="21">
        <f t="shared" si="13"/>
        <v>4380</v>
      </c>
      <c r="Y371" s="23">
        <f t="shared" si="12"/>
        <v>6.8575199999999992</v>
      </c>
    </row>
    <row r="372" spans="24:25" x14ac:dyDescent="0.25">
      <c r="X372" s="21">
        <f t="shared" si="13"/>
        <v>4392</v>
      </c>
      <c r="Y372" s="23">
        <f t="shared" si="12"/>
        <v>6.8755679999999995</v>
      </c>
    </row>
    <row r="373" spans="24:25" x14ac:dyDescent="0.25">
      <c r="X373" s="21">
        <f t="shared" si="13"/>
        <v>4404</v>
      </c>
      <c r="Y373" s="23">
        <f t="shared" si="12"/>
        <v>6.8936159999999997</v>
      </c>
    </row>
    <row r="374" spans="24:25" x14ac:dyDescent="0.25">
      <c r="X374" s="21">
        <f t="shared" si="13"/>
        <v>4416</v>
      </c>
      <c r="Y374" s="23">
        <f t="shared" si="12"/>
        <v>6.911664</v>
      </c>
    </row>
    <row r="375" spans="24:25" x14ac:dyDescent="0.25">
      <c r="X375" s="21">
        <f t="shared" si="13"/>
        <v>4428</v>
      </c>
      <c r="Y375" s="23">
        <f t="shared" si="12"/>
        <v>6.9297120000000003</v>
      </c>
    </row>
    <row r="376" spans="24:25" x14ac:dyDescent="0.25">
      <c r="X376" s="21">
        <f t="shared" si="13"/>
        <v>4440</v>
      </c>
      <c r="Y376" s="23">
        <f t="shared" si="12"/>
        <v>6.9477599999999988</v>
      </c>
    </row>
    <row r="377" spans="24:25" x14ac:dyDescent="0.25">
      <c r="X377" s="21">
        <f t="shared" si="13"/>
        <v>4452</v>
      </c>
      <c r="Y377" s="23">
        <f t="shared" si="12"/>
        <v>6.9658079999999991</v>
      </c>
    </row>
    <row r="378" spans="24:25" x14ac:dyDescent="0.25">
      <c r="X378" s="21">
        <f t="shared" si="13"/>
        <v>4464</v>
      </c>
      <c r="Y378" s="23">
        <f t="shared" si="12"/>
        <v>6.9838559999999994</v>
      </c>
    </row>
    <row r="379" spans="24:25" x14ac:dyDescent="0.25">
      <c r="X379" s="21">
        <f t="shared" si="13"/>
        <v>4476</v>
      </c>
      <c r="Y379" s="23">
        <f t="shared" si="12"/>
        <v>7.0019039999999997</v>
      </c>
    </row>
    <row r="380" spans="24:25" x14ac:dyDescent="0.25">
      <c r="X380" s="21">
        <f t="shared" si="13"/>
        <v>4488</v>
      </c>
      <c r="Y380" s="23">
        <f t="shared" si="12"/>
        <v>7.019952</v>
      </c>
    </row>
    <row r="381" spans="24:25" x14ac:dyDescent="0.25">
      <c r="X381" s="21">
        <f t="shared" si="13"/>
        <v>4500</v>
      </c>
      <c r="Y381" s="23">
        <f t="shared" si="12"/>
        <v>7.0380000000000003</v>
      </c>
    </row>
    <row r="382" spans="24:25" x14ac:dyDescent="0.25">
      <c r="X382" s="21">
        <f t="shared" si="13"/>
        <v>4512</v>
      </c>
      <c r="Y382" s="23">
        <f t="shared" si="12"/>
        <v>7.0560479999999988</v>
      </c>
    </row>
    <row r="383" spans="24:25" x14ac:dyDescent="0.25">
      <c r="X383" s="21">
        <f t="shared" si="13"/>
        <v>4524</v>
      </c>
      <c r="Y383" s="23">
        <f t="shared" si="12"/>
        <v>7.0740959999999991</v>
      </c>
    </row>
    <row r="384" spans="24:25" x14ac:dyDescent="0.25">
      <c r="X384" s="21">
        <f t="shared" si="13"/>
        <v>4536</v>
      </c>
      <c r="Y384" s="23">
        <f t="shared" si="12"/>
        <v>7.0921439999999993</v>
      </c>
    </row>
    <row r="385" spans="24:25" x14ac:dyDescent="0.25">
      <c r="X385" s="21">
        <f t="shared" si="13"/>
        <v>4548</v>
      </c>
      <c r="Y385" s="23">
        <f t="shared" si="12"/>
        <v>7.1101919999999996</v>
      </c>
    </row>
    <row r="386" spans="24:25" x14ac:dyDescent="0.25">
      <c r="X386" s="21">
        <f t="shared" si="13"/>
        <v>4560</v>
      </c>
      <c r="Y386" s="23">
        <f t="shared" si="12"/>
        <v>7.1282399999999999</v>
      </c>
    </row>
    <row r="387" spans="24:25" x14ac:dyDescent="0.25">
      <c r="X387" s="21">
        <f t="shared" si="13"/>
        <v>4572</v>
      </c>
      <c r="Y387" s="23">
        <f t="shared" si="12"/>
        <v>7.1462880000000002</v>
      </c>
    </row>
    <row r="388" spans="24:25" x14ac:dyDescent="0.25">
      <c r="X388" s="21">
        <f t="shared" si="13"/>
        <v>4584</v>
      </c>
      <c r="Y388" s="23">
        <f t="shared" si="12"/>
        <v>7.1643360000000005</v>
      </c>
    </row>
    <row r="389" spans="24:25" x14ac:dyDescent="0.25">
      <c r="X389" s="21">
        <f t="shared" si="13"/>
        <v>4596</v>
      </c>
      <c r="Y389" s="23">
        <f t="shared" si="12"/>
        <v>7.182383999999999</v>
      </c>
    </row>
    <row r="390" spans="24:25" x14ac:dyDescent="0.25">
      <c r="X390" s="21">
        <f t="shared" si="13"/>
        <v>4608</v>
      </c>
      <c r="Y390" s="23">
        <f t="shared" ref="Y390:Y453" si="14">IF($K$24&gt;0,IF(X390&lt;$K$21,$K$20*X390,IF(X390&lt;$K$24,($K$22*X390)+$K$23,($K$25*X390)+$K$26)),IF(X390&lt;$K$21,$K$20*X390,($K$22*X390)+$K$23))</f>
        <v>7.2004319999999993</v>
      </c>
    </row>
    <row r="391" spans="24:25" x14ac:dyDescent="0.25">
      <c r="X391" s="21">
        <f t="shared" ref="X391:X454" si="15">X390+$AC$5</f>
        <v>4620</v>
      </c>
      <c r="Y391" s="23">
        <f t="shared" si="14"/>
        <v>7.2184799999999996</v>
      </c>
    </row>
    <row r="392" spans="24:25" x14ac:dyDescent="0.25">
      <c r="X392" s="21">
        <f t="shared" si="15"/>
        <v>4632</v>
      </c>
      <c r="Y392" s="23">
        <f t="shared" si="14"/>
        <v>7.2365279999999998</v>
      </c>
    </row>
    <row r="393" spans="24:25" x14ac:dyDescent="0.25">
      <c r="X393" s="21">
        <f t="shared" si="15"/>
        <v>4644</v>
      </c>
      <c r="Y393" s="23">
        <f t="shared" si="14"/>
        <v>7.2545760000000001</v>
      </c>
    </row>
    <row r="394" spans="24:25" x14ac:dyDescent="0.25">
      <c r="X394" s="21">
        <f t="shared" si="15"/>
        <v>4656</v>
      </c>
      <c r="Y394" s="23">
        <f t="shared" si="14"/>
        <v>7.2726240000000004</v>
      </c>
    </row>
    <row r="395" spans="24:25" x14ac:dyDescent="0.25">
      <c r="X395" s="21">
        <f t="shared" si="15"/>
        <v>4668</v>
      </c>
      <c r="Y395" s="23">
        <f t="shared" si="14"/>
        <v>7.2906719999999989</v>
      </c>
    </row>
    <row r="396" spans="24:25" x14ac:dyDescent="0.25">
      <c r="X396" s="21">
        <f t="shared" si="15"/>
        <v>4680</v>
      </c>
      <c r="Y396" s="23">
        <f t="shared" si="14"/>
        <v>7.3087199999999992</v>
      </c>
    </row>
    <row r="397" spans="24:25" x14ac:dyDescent="0.25">
      <c r="X397" s="21">
        <f t="shared" si="15"/>
        <v>4692</v>
      </c>
      <c r="Y397" s="23">
        <f t="shared" si="14"/>
        <v>7.3267679999999995</v>
      </c>
    </row>
    <row r="398" spans="24:25" x14ac:dyDescent="0.25">
      <c r="X398" s="21">
        <f t="shared" si="15"/>
        <v>4704</v>
      </c>
      <c r="Y398" s="23">
        <f t="shared" si="14"/>
        <v>7.3448159999999998</v>
      </c>
    </row>
    <row r="399" spans="24:25" x14ac:dyDescent="0.25">
      <c r="X399" s="21">
        <f t="shared" si="15"/>
        <v>4716</v>
      </c>
      <c r="Y399" s="23">
        <f t="shared" si="14"/>
        <v>7.3628640000000001</v>
      </c>
    </row>
    <row r="400" spans="24:25" x14ac:dyDescent="0.25">
      <c r="X400" s="21">
        <f t="shared" si="15"/>
        <v>4728</v>
      </c>
      <c r="Y400" s="23">
        <f t="shared" si="14"/>
        <v>7.3809120000000004</v>
      </c>
    </row>
    <row r="401" spans="24:25" x14ac:dyDescent="0.25">
      <c r="X401" s="21">
        <f t="shared" si="15"/>
        <v>4740</v>
      </c>
      <c r="Y401" s="23">
        <f t="shared" si="14"/>
        <v>7.3989599999999989</v>
      </c>
    </row>
    <row r="402" spans="24:25" x14ac:dyDescent="0.25">
      <c r="X402" s="21">
        <f t="shared" si="15"/>
        <v>4752</v>
      </c>
      <c r="Y402" s="23">
        <f t="shared" si="14"/>
        <v>7.4170079999999992</v>
      </c>
    </row>
    <row r="403" spans="24:25" x14ac:dyDescent="0.25">
      <c r="X403" s="21">
        <f t="shared" si="15"/>
        <v>4764</v>
      </c>
      <c r="Y403" s="23">
        <f t="shared" si="14"/>
        <v>7.4350559999999994</v>
      </c>
    </row>
    <row r="404" spans="24:25" x14ac:dyDescent="0.25">
      <c r="X404" s="21">
        <f t="shared" si="15"/>
        <v>4776</v>
      </c>
      <c r="Y404" s="23">
        <f t="shared" si="14"/>
        <v>7.4531039999999997</v>
      </c>
    </row>
    <row r="405" spans="24:25" x14ac:dyDescent="0.25">
      <c r="X405" s="21">
        <f t="shared" si="15"/>
        <v>4788</v>
      </c>
      <c r="Y405" s="23">
        <f t="shared" si="14"/>
        <v>7.471152</v>
      </c>
    </row>
    <row r="406" spans="24:25" x14ac:dyDescent="0.25">
      <c r="X406" s="21">
        <f t="shared" si="15"/>
        <v>4800</v>
      </c>
      <c r="Y406" s="23">
        <f t="shared" si="14"/>
        <v>7.4892000000000003</v>
      </c>
    </row>
    <row r="407" spans="24:25" x14ac:dyDescent="0.25">
      <c r="X407" s="21">
        <f t="shared" si="15"/>
        <v>4812</v>
      </c>
      <c r="Y407" s="23">
        <f t="shared" si="14"/>
        <v>7.5072479999999988</v>
      </c>
    </row>
    <row r="408" spans="24:25" x14ac:dyDescent="0.25">
      <c r="X408" s="21">
        <f t="shared" si="15"/>
        <v>4824</v>
      </c>
      <c r="Y408" s="23">
        <f t="shared" si="14"/>
        <v>7.5252959999999991</v>
      </c>
    </row>
    <row r="409" spans="24:25" x14ac:dyDescent="0.25">
      <c r="X409" s="21">
        <f t="shared" si="15"/>
        <v>4836</v>
      </c>
      <c r="Y409" s="23">
        <f t="shared" si="14"/>
        <v>7.5433439999999994</v>
      </c>
    </row>
    <row r="410" spans="24:25" x14ac:dyDescent="0.25">
      <c r="X410" s="21">
        <f t="shared" si="15"/>
        <v>4848</v>
      </c>
      <c r="Y410" s="23">
        <f t="shared" si="14"/>
        <v>7.5613919999999997</v>
      </c>
    </row>
    <row r="411" spans="24:25" x14ac:dyDescent="0.25">
      <c r="X411" s="21">
        <f t="shared" si="15"/>
        <v>4860</v>
      </c>
      <c r="Y411" s="23">
        <f t="shared" si="14"/>
        <v>7.57944</v>
      </c>
    </row>
    <row r="412" spans="24:25" x14ac:dyDescent="0.25">
      <c r="X412" s="21">
        <f t="shared" si="15"/>
        <v>4872</v>
      </c>
      <c r="Y412" s="23">
        <f t="shared" si="14"/>
        <v>7.5974880000000002</v>
      </c>
    </row>
    <row r="413" spans="24:25" x14ac:dyDescent="0.25">
      <c r="X413" s="21">
        <f t="shared" si="15"/>
        <v>4884</v>
      </c>
      <c r="Y413" s="23">
        <f t="shared" si="14"/>
        <v>7.6155359999999988</v>
      </c>
    </row>
    <row r="414" spans="24:25" x14ac:dyDescent="0.25">
      <c r="X414" s="21">
        <f t="shared" si="15"/>
        <v>4896</v>
      </c>
      <c r="Y414" s="23">
        <f t="shared" si="14"/>
        <v>7.633583999999999</v>
      </c>
    </row>
    <row r="415" spans="24:25" x14ac:dyDescent="0.25">
      <c r="X415" s="21">
        <f t="shared" si="15"/>
        <v>4908</v>
      </c>
      <c r="Y415" s="23">
        <f t="shared" si="14"/>
        <v>7.6516319999999993</v>
      </c>
    </row>
    <row r="416" spans="24:25" x14ac:dyDescent="0.25">
      <c r="X416" s="21">
        <f t="shared" si="15"/>
        <v>4920</v>
      </c>
      <c r="Y416" s="23">
        <f t="shared" si="14"/>
        <v>7.6696799999999996</v>
      </c>
    </row>
    <row r="417" spans="24:25" x14ac:dyDescent="0.25">
      <c r="X417" s="21">
        <f t="shared" si="15"/>
        <v>4932</v>
      </c>
      <c r="Y417" s="23">
        <f t="shared" si="14"/>
        <v>7.6877279999999999</v>
      </c>
    </row>
    <row r="418" spans="24:25" x14ac:dyDescent="0.25">
      <c r="X418" s="21">
        <f t="shared" si="15"/>
        <v>4944</v>
      </c>
      <c r="Y418" s="23">
        <f t="shared" si="14"/>
        <v>7.7057760000000002</v>
      </c>
    </row>
    <row r="419" spans="24:25" x14ac:dyDescent="0.25">
      <c r="X419" s="21">
        <f t="shared" si="15"/>
        <v>4956</v>
      </c>
      <c r="Y419" s="23">
        <f t="shared" si="14"/>
        <v>7.7238240000000005</v>
      </c>
    </row>
    <row r="420" spans="24:25" x14ac:dyDescent="0.25">
      <c r="X420" s="21">
        <f t="shared" si="15"/>
        <v>4968</v>
      </c>
      <c r="Y420" s="23">
        <f t="shared" si="14"/>
        <v>7.741871999999999</v>
      </c>
    </row>
    <row r="421" spans="24:25" x14ac:dyDescent="0.25">
      <c r="X421" s="21">
        <f t="shared" si="15"/>
        <v>4980</v>
      </c>
      <c r="Y421" s="23">
        <f t="shared" si="14"/>
        <v>7.7599199999999993</v>
      </c>
    </row>
    <row r="422" spans="24:25" x14ac:dyDescent="0.25">
      <c r="X422" s="21">
        <f t="shared" si="15"/>
        <v>4992</v>
      </c>
      <c r="Y422" s="23">
        <f t="shared" si="14"/>
        <v>7.7779679999999995</v>
      </c>
    </row>
    <row r="423" spans="24:25" x14ac:dyDescent="0.25">
      <c r="X423" s="21">
        <f t="shared" si="15"/>
        <v>5004</v>
      </c>
      <c r="Y423" s="23">
        <f t="shared" si="14"/>
        <v>7.7960159999999998</v>
      </c>
    </row>
    <row r="424" spans="24:25" x14ac:dyDescent="0.25">
      <c r="X424" s="21">
        <f t="shared" si="15"/>
        <v>5016</v>
      </c>
      <c r="Y424" s="23">
        <f t="shared" si="14"/>
        <v>7.8140640000000001</v>
      </c>
    </row>
    <row r="425" spans="24:25" x14ac:dyDescent="0.25">
      <c r="X425" s="21">
        <f t="shared" si="15"/>
        <v>5028</v>
      </c>
      <c r="Y425" s="23">
        <f t="shared" si="14"/>
        <v>7.8321120000000004</v>
      </c>
    </row>
    <row r="426" spans="24:25" x14ac:dyDescent="0.25">
      <c r="X426" s="21">
        <f t="shared" si="15"/>
        <v>5040</v>
      </c>
      <c r="Y426" s="23">
        <f t="shared" si="14"/>
        <v>7.8501599999999989</v>
      </c>
    </row>
    <row r="427" spans="24:25" x14ac:dyDescent="0.25">
      <c r="X427" s="21">
        <f t="shared" si="15"/>
        <v>5052</v>
      </c>
      <c r="Y427" s="23">
        <f t="shared" si="14"/>
        <v>7.8682079999999992</v>
      </c>
    </row>
    <row r="428" spans="24:25" x14ac:dyDescent="0.25">
      <c r="X428" s="21">
        <f t="shared" si="15"/>
        <v>5064</v>
      </c>
      <c r="Y428" s="23">
        <f t="shared" si="14"/>
        <v>7.8862559999999995</v>
      </c>
    </row>
    <row r="429" spans="24:25" x14ac:dyDescent="0.25">
      <c r="X429" s="21">
        <f t="shared" si="15"/>
        <v>5076</v>
      </c>
      <c r="Y429" s="23">
        <f t="shared" si="14"/>
        <v>7.9043039999999998</v>
      </c>
    </row>
    <row r="430" spans="24:25" x14ac:dyDescent="0.25">
      <c r="X430" s="21">
        <f t="shared" si="15"/>
        <v>5088</v>
      </c>
      <c r="Y430" s="23">
        <f t="shared" si="14"/>
        <v>7.9223520000000001</v>
      </c>
    </row>
    <row r="431" spans="24:25" x14ac:dyDescent="0.25">
      <c r="X431" s="21">
        <f t="shared" si="15"/>
        <v>5100</v>
      </c>
      <c r="Y431" s="23">
        <f t="shared" si="14"/>
        <v>7.9404000000000003</v>
      </c>
    </row>
    <row r="432" spans="24:25" x14ac:dyDescent="0.25">
      <c r="X432" s="21">
        <f t="shared" si="15"/>
        <v>5112</v>
      </c>
      <c r="Y432" s="23">
        <f t="shared" si="14"/>
        <v>7.9584479999999989</v>
      </c>
    </row>
    <row r="433" spans="24:25" x14ac:dyDescent="0.25">
      <c r="X433" s="21">
        <f t="shared" si="15"/>
        <v>5124</v>
      </c>
      <c r="Y433" s="23">
        <f t="shared" si="14"/>
        <v>7.9764959999999991</v>
      </c>
    </row>
    <row r="434" spans="24:25" x14ac:dyDescent="0.25">
      <c r="X434" s="21">
        <f t="shared" si="15"/>
        <v>5136</v>
      </c>
      <c r="Y434" s="23">
        <f t="shared" si="14"/>
        <v>7.9945439999999994</v>
      </c>
    </row>
    <row r="435" spans="24:25" x14ac:dyDescent="0.25">
      <c r="X435" s="21">
        <f t="shared" si="15"/>
        <v>5148</v>
      </c>
      <c r="Y435" s="23">
        <f t="shared" si="14"/>
        <v>8.0125919999999997</v>
      </c>
    </row>
    <row r="436" spans="24:25" x14ac:dyDescent="0.25">
      <c r="X436" s="21">
        <f t="shared" si="15"/>
        <v>5160</v>
      </c>
      <c r="Y436" s="23">
        <f t="shared" si="14"/>
        <v>8.03064</v>
      </c>
    </row>
    <row r="437" spans="24:25" x14ac:dyDescent="0.25">
      <c r="X437" s="21">
        <f t="shared" si="15"/>
        <v>5172</v>
      </c>
      <c r="Y437" s="23">
        <f t="shared" si="14"/>
        <v>8.0486880000000003</v>
      </c>
    </row>
    <row r="438" spans="24:25" x14ac:dyDescent="0.25">
      <c r="X438" s="21">
        <f t="shared" si="15"/>
        <v>5184</v>
      </c>
      <c r="Y438" s="23">
        <f t="shared" si="14"/>
        <v>8.0667359999999988</v>
      </c>
    </row>
    <row r="439" spans="24:25" x14ac:dyDescent="0.25">
      <c r="X439" s="21">
        <f t="shared" si="15"/>
        <v>5196</v>
      </c>
      <c r="Y439" s="23">
        <f t="shared" si="14"/>
        <v>8.0847839999999991</v>
      </c>
    </row>
    <row r="440" spans="24:25" x14ac:dyDescent="0.25">
      <c r="X440" s="21">
        <f t="shared" si="15"/>
        <v>5208</v>
      </c>
      <c r="Y440" s="23">
        <f t="shared" si="14"/>
        <v>8.1028319999999994</v>
      </c>
    </row>
    <row r="441" spans="24:25" x14ac:dyDescent="0.25">
      <c r="X441" s="21">
        <f t="shared" si="15"/>
        <v>5220</v>
      </c>
      <c r="Y441" s="23">
        <f t="shared" si="14"/>
        <v>8.1208799999999997</v>
      </c>
    </row>
    <row r="442" spans="24:25" x14ac:dyDescent="0.25">
      <c r="X442" s="21">
        <f t="shared" si="15"/>
        <v>5232</v>
      </c>
      <c r="Y442" s="23">
        <f t="shared" si="14"/>
        <v>8.1389279999999999</v>
      </c>
    </row>
    <row r="443" spans="24:25" x14ac:dyDescent="0.25">
      <c r="X443" s="21">
        <f t="shared" si="15"/>
        <v>5244</v>
      </c>
      <c r="Y443" s="23">
        <f t="shared" si="14"/>
        <v>8.1569760000000002</v>
      </c>
    </row>
    <row r="444" spans="24:25" x14ac:dyDescent="0.25">
      <c r="X444" s="21">
        <f t="shared" si="15"/>
        <v>5256</v>
      </c>
      <c r="Y444" s="23">
        <f t="shared" si="14"/>
        <v>8.1750239999999987</v>
      </c>
    </row>
    <row r="445" spans="24:25" x14ac:dyDescent="0.25">
      <c r="X445" s="21">
        <f t="shared" si="15"/>
        <v>5268</v>
      </c>
      <c r="Y445" s="23">
        <f t="shared" si="14"/>
        <v>8.193071999999999</v>
      </c>
    </row>
    <row r="446" spans="24:25" x14ac:dyDescent="0.25">
      <c r="X446" s="21">
        <f t="shared" si="15"/>
        <v>5280</v>
      </c>
      <c r="Y446" s="23">
        <f t="shared" si="14"/>
        <v>8.2111199999999993</v>
      </c>
    </row>
    <row r="447" spans="24:25" x14ac:dyDescent="0.25">
      <c r="X447" s="21">
        <f t="shared" si="15"/>
        <v>5292</v>
      </c>
      <c r="Y447" s="23">
        <f t="shared" si="14"/>
        <v>8.2291679999999996</v>
      </c>
    </row>
    <row r="448" spans="24:25" x14ac:dyDescent="0.25">
      <c r="X448" s="21">
        <f t="shared" si="15"/>
        <v>5304</v>
      </c>
      <c r="Y448" s="23">
        <f t="shared" si="14"/>
        <v>8.2472159999999999</v>
      </c>
    </row>
    <row r="449" spans="24:25" x14ac:dyDescent="0.25">
      <c r="X449" s="21">
        <f t="shared" si="15"/>
        <v>5316</v>
      </c>
      <c r="Y449" s="23">
        <f t="shared" si="14"/>
        <v>8.2652640000000002</v>
      </c>
    </row>
    <row r="450" spans="24:25" x14ac:dyDescent="0.25">
      <c r="X450" s="21">
        <f t="shared" si="15"/>
        <v>5328</v>
      </c>
      <c r="Y450" s="23">
        <f t="shared" si="14"/>
        <v>8.2833119999999987</v>
      </c>
    </row>
    <row r="451" spans="24:25" x14ac:dyDescent="0.25">
      <c r="X451" s="21">
        <f t="shared" si="15"/>
        <v>5340</v>
      </c>
      <c r="Y451" s="23">
        <f t="shared" si="14"/>
        <v>8.301359999999999</v>
      </c>
    </row>
    <row r="452" spans="24:25" x14ac:dyDescent="0.25">
      <c r="X452" s="21">
        <f t="shared" si="15"/>
        <v>5352</v>
      </c>
      <c r="Y452" s="23">
        <f t="shared" si="14"/>
        <v>8.3194079999999992</v>
      </c>
    </row>
    <row r="453" spans="24:25" x14ac:dyDescent="0.25">
      <c r="X453" s="21">
        <f t="shared" si="15"/>
        <v>5364</v>
      </c>
      <c r="Y453" s="23">
        <f t="shared" si="14"/>
        <v>8.3374559999999995</v>
      </c>
    </row>
    <row r="454" spans="24:25" x14ac:dyDescent="0.25">
      <c r="X454" s="21">
        <f t="shared" si="15"/>
        <v>5376</v>
      </c>
      <c r="Y454" s="23">
        <f t="shared" ref="Y454:Y506" si="16">IF($K$24&gt;0,IF(X454&lt;$K$21,$K$20*X454,IF(X454&lt;$K$24,($K$22*X454)+$K$23,($K$25*X454)+$K$26)),IF(X454&lt;$K$21,$K$20*X454,($K$22*X454)+$K$23))</f>
        <v>8.3555039999999998</v>
      </c>
    </row>
    <row r="455" spans="24:25" x14ac:dyDescent="0.25">
      <c r="X455" s="21">
        <f t="shared" ref="X455:X506" si="17">X454+$AC$5</f>
        <v>5388</v>
      </c>
      <c r="Y455" s="23">
        <f t="shared" si="16"/>
        <v>8.3735519999999983</v>
      </c>
    </row>
    <row r="456" spans="24:25" x14ac:dyDescent="0.25">
      <c r="X456" s="21">
        <f t="shared" si="17"/>
        <v>5400</v>
      </c>
      <c r="Y456" s="23">
        <f t="shared" si="16"/>
        <v>8.3915999999999986</v>
      </c>
    </row>
    <row r="457" spans="24:25" x14ac:dyDescent="0.25">
      <c r="X457" s="21">
        <f t="shared" si="17"/>
        <v>5412</v>
      </c>
      <c r="Y457" s="23">
        <f t="shared" si="16"/>
        <v>8.4096479999999989</v>
      </c>
    </row>
    <row r="458" spans="24:25" x14ac:dyDescent="0.25">
      <c r="X458" s="21">
        <f t="shared" si="17"/>
        <v>5424</v>
      </c>
      <c r="Y458" s="23">
        <f t="shared" si="16"/>
        <v>8.4276959999999992</v>
      </c>
    </row>
    <row r="459" spans="24:25" x14ac:dyDescent="0.25">
      <c r="X459" s="21">
        <f t="shared" si="17"/>
        <v>5436</v>
      </c>
      <c r="Y459" s="23">
        <f t="shared" si="16"/>
        <v>8.4457439999999995</v>
      </c>
    </row>
    <row r="460" spans="24:25" x14ac:dyDescent="0.25">
      <c r="X460" s="21">
        <f t="shared" si="17"/>
        <v>5448</v>
      </c>
      <c r="Y460" s="23">
        <f t="shared" si="16"/>
        <v>8.4637919999999998</v>
      </c>
    </row>
    <row r="461" spans="24:25" x14ac:dyDescent="0.25">
      <c r="X461" s="21">
        <f t="shared" si="17"/>
        <v>5460</v>
      </c>
      <c r="Y461" s="23">
        <f t="shared" si="16"/>
        <v>8.4818399999999983</v>
      </c>
    </row>
    <row r="462" spans="24:25" x14ac:dyDescent="0.25">
      <c r="X462" s="21">
        <f t="shared" si="17"/>
        <v>5472</v>
      </c>
      <c r="Y462" s="23">
        <f t="shared" si="16"/>
        <v>8.4998879999999986</v>
      </c>
    </row>
    <row r="463" spans="24:25" x14ac:dyDescent="0.25">
      <c r="X463" s="21">
        <f t="shared" si="17"/>
        <v>5484</v>
      </c>
      <c r="Y463" s="23">
        <f t="shared" si="16"/>
        <v>8.5179359999999988</v>
      </c>
    </row>
    <row r="464" spans="24:25" x14ac:dyDescent="0.25">
      <c r="X464" s="21">
        <f t="shared" si="17"/>
        <v>5496</v>
      </c>
      <c r="Y464" s="23">
        <f t="shared" si="16"/>
        <v>8.5359839999999991</v>
      </c>
    </row>
    <row r="465" spans="24:25" x14ac:dyDescent="0.25">
      <c r="X465" s="21">
        <f t="shared" si="17"/>
        <v>5508</v>
      </c>
      <c r="Y465" s="23">
        <f t="shared" si="16"/>
        <v>8.5540319999999994</v>
      </c>
    </row>
    <row r="466" spans="24:25" x14ac:dyDescent="0.25">
      <c r="X466" s="21">
        <f t="shared" si="17"/>
        <v>5520</v>
      </c>
      <c r="Y466" s="23">
        <f t="shared" si="16"/>
        <v>8.5720799999999997</v>
      </c>
    </row>
    <row r="467" spans="24:25" x14ac:dyDescent="0.25">
      <c r="X467" s="21">
        <f t="shared" si="17"/>
        <v>5532</v>
      </c>
      <c r="Y467" s="23">
        <f t="shared" si="16"/>
        <v>8.5901279999999982</v>
      </c>
    </row>
    <row r="468" spans="24:25" x14ac:dyDescent="0.25">
      <c r="X468" s="21">
        <f t="shared" si="17"/>
        <v>5544</v>
      </c>
      <c r="Y468" s="23">
        <f t="shared" si="16"/>
        <v>8.6081759999999985</v>
      </c>
    </row>
    <row r="469" spans="24:25" x14ac:dyDescent="0.25">
      <c r="X469" s="21">
        <f t="shared" si="17"/>
        <v>5556</v>
      </c>
      <c r="Y469" s="23">
        <f t="shared" si="16"/>
        <v>8.6262239999999988</v>
      </c>
    </row>
    <row r="470" spans="24:25" x14ac:dyDescent="0.25">
      <c r="X470" s="21">
        <f t="shared" si="17"/>
        <v>5568</v>
      </c>
      <c r="Y470" s="23">
        <f t="shared" si="16"/>
        <v>8.6442719999999991</v>
      </c>
    </row>
    <row r="471" spans="24:25" x14ac:dyDescent="0.25">
      <c r="X471" s="21">
        <f t="shared" si="17"/>
        <v>5580</v>
      </c>
      <c r="Y471" s="23">
        <f t="shared" si="16"/>
        <v>8.6623199999999994</v>
      </c>
    </row>
    <row r="472" spans="24:25" x14ac:dyDescent="0.25">
      <c r="X472" s="21">
        <f t="shared" si="17"/>
        <v>5592</v>
      </c>
      <c r="Y472" s="23">
        <f t="shared" si="16"/>
        <v>8.6803679999999996</v>
      </c>
    </row>
    <row r="473" spans="24:25" x14ac:dyDescent="0.25">
      <c r="X473" s="21">
        <f t="shared" si="17"/>
        <v>5604</v>
      </c>
      <c r="Y473" s="23">
        <f t="shared" si="16"/>
        <v>8.6984159999999999</v>
      </c>
    </row>
    <row r="474" spans="24:25" x14ac:dyDescent="0.25">
      <c r="X474" s="21">
        <f t="shared" si="17"/>
        <v>5616</v>
      </c>
      <c r="Y474" s="23">
        <f t="shared" si="16"/>
        <v>8.7164639999999984</v>
      </c>
    </row>
    <row r="475" spans="24:25" x14ac:dyDescent="0.25">
      <c r="X475" s="21">
        <f t="shared" si="17"/>
        <v>5628</v>
      </c>
      <c r="Y475" s="23">
        <f t="shared" si="16"/>
        <v>8.7345119999999987</v>
      </c>
    </row>
    <row r="476" spans="24:25" x14ac:dyDescent="0.25">
      <c r="X476" s="21">
        <f t="shared" si="17"/>
        <v>5640</v>
      </c>
      <c r="Y476" s="23">
        <f t="shared" si="16"/>
        <v>8.752559999999999</v>
      </c>
    </row>
    <row r="477" spans="24:25" x14ac:dyDescent="0.25">
      <c r="X477" s="21">
        <f t="shared" si="17"/>
        <v>5652</v>
      </c>
      <c r="Y477" s="23">
        <f t="shared" si="16"/>
        <v>8.7706079999999993</v>
      </c>
    </row>
    <row r="478" spans="24:25" x14ac:dyDescent="0.25">
      <c r="X478" s="21">
        <f t="shared" si="17"/>
        <v>5664</v>
      </c>
      <c r="Y478" s="23">
        <f t="shared" si="16"/>
        <v>8.7886559999999996</v>
      </c>
    </row>
    <row r="479" spans="24:25" x14ac:dyDescent="0.25">
      <c r="X479" s="21">
        <f t="shared" si="17"/>
        <v>5676</v>
      </c>
      <c r="Y479" s="23">
        <f t="shared" si="16"/>
        <v>8.8067039999999999</v>
      </c>
    </row>
    <row r="480" spans="24:25" x14ac:dyDescent="0.25">
      <c r="X480" s="21">
        <f t="shared" si="17"/>
        <v>5688</v>
      </c>
      <c r="Y480" s="23">
        <f t="shared" si="16"/>
        <v>8.8247519999999984</v>
      </c>
    </row>
    <row r="481" spans="24:25" x14ac:dyDescent="0.25">
      <c r="X481" s="21">
        <f t="shared" si="17"/>
        <v>5700</v>
      </c>
      <c r="Y481" s="23">
        <f t="shared" si="16"/>
        <v>8.8427999999999987</v>
      </c>
    </row>
    <row r="482" spans="24:25" x14ac:dyDescent="0.25">
      <c r="X482" s="21">
        <f t="shared" si="17"/>
        <v>5712</v>
      </c>
      <c r="Y482" s="23">
        <f t="shared" si="16"/>
        <v>8.8608479999999989</v>
      </c>
    </row>
    <row r="483" spans="24:25" x14ac:dyDescent="0.25">
      <c r="X483" s="21">
        <f t="shared" si="17"/>
        <v>5724</v>
      </c>
      <c r="Y483" s="23">
        <f t="shared" si="16"/>
        <v>8.8788959999999992</v>
      </c>
    </row>
    <row r="484" spans="24:25" x14ac:dyDescent="0.25">
      <c r="X484" s="21">
        <f t="shared" si="17"/>
        <v>5736</v>
      </c>
      <c r="Y484" s="23">
        <f t="shared" si="16"/>
        <v>8.8969439999999995</v>
      </c>
    </row>
    <row r="485" spans="24:25" x14ac:dyDescent="0.25">
      <c r="X485" s="21">
        <f t="shared" si="17"/>
        <v>5748</v>
      </c>
      <c r="Y485" s="23">
        <f t="shared" si="16"/>
        <v>8.9149919999999998</v>
      </c>
    </row>
    <row r="486" spans="24:25" x14ac:dyDescent="0.25">
      <c r="X486" s="21">
        <f t="shared" si="17"/>
        <v>5760</v>
      </c>
      <c r="Y486" s="23">
        <f t="shared" si="16"/>
        <v>8.9330399999999983</v>
      </c>
    </row>
    <row r="487" spans="24:25" x14ac:dyDescent="0.25">
      <c r="X487" s="21">
        <f t="shared" si="17"/>
        <v>5772</v>
      </c>
      <c r="Y487" s="23">
        <f t="shared" si="16"/>
        <v>8.9510879999999986</v>
      </c>
    </row>
    <row r="488" spans="24:25" x14ac:dyDescent="0.25">
      <c r="X488" s="21">
        <f t="shared" si="17"/>
        <v>5784</v>
      </c>
      <c r="Y488" s="23">
        <f t="shared" si="16"/>
        <v>8.9691359999999989</v>
      </c>
    </row>
    <row r="489" spans="24:25" x14ac:dyDescent="0.25">
      <c r="X489" s="21">
        <f t="shared" si="17"/>
        <v>5796</v>
      </c>
      <c r="Y489" s="23">
        <f t="shared" si="16"/>
        <v>8.9871839999999992</v>
      </c>
    </row>
    <row r="490" spans="24:25" x14ac:dyDescent="0.25">
      <c r="X490" s="21">
        <f t="shared" si="17"/>
        <v>5808</v>
      </c>
      <c r="Y490" s="23">
        <f t="shared" si="16"/>
        <v>9.0052319999999995</v>
      </c>
    </row>
    <row r="491" spans="24:25" x14ac:dyDescent="0.25">
      <c r="X491" s="21">
        <f t="shared" si="17"/>
        <v>5820</v>
      </c>
      <c r="Y491" s="23">
        <f t="shared" si="16"/>
        <v>9.0232799999999997</v>
      </c>
    </row>
    <row r="492" spans="24:25" x14ac:dyDescent="0.25">
      <c r="X492" s="21">
        <f t="shared" si="17"/>
        <v>5832</v>
      </c>
      <c r="Y492" s="23">
        <f t="shared" si="16"/>
        <v>9.0413279999999983</v>
      </c>
    </row>
    <row r="493" spans="24:25" x14ac:dyDescent="0.25">
      <c r="X493" s="21">
        <f t="shared" si="17"/>
        <v>5844</v>
      </c>
      <c r="Y493" s="23">
        <f t="shared" si="16"/>
        <v>9.0593759999999985</v>
      </c>
    </row>
    <row r="494" spans="24:25" x14ac:dyDescent="0.25">
      <c r="X494" s="21">
        <f t="shared" si="17"/>
        <v>5856</v>
      </c>
      <c r="Y494" s="23">
        <f t="shared" si="16"/>
        <v>9.0774239999999988</v>
      </c>
    </row>
    <row r="495" spans="24:25" x14ac:dyDescent="0.25">
      <c r="X495" s="21">
        <f t="shared" si="17"/>
        <v>5868</v>
      </c>
      <c r="Y495" s="23">
        <f t="shared" si="16"/>
        <v>9.0954719999999991</v>
      </c>
    </row>
    <row r="496" spans="24:25" x14ac:dyDescent="0.25">
      <c r="X496" s="21">
        <f t="shared" si="17"/>
        <v>5880</v>
      </c>
      <c r="Y496" s="23">
        <f t="shared" si="16"/>
        <v>9.1135199999999994</v>
      </c>
    </row>
    <row r="497" spans="24:25" x14ac:dyDescent="0.25">
      <c r="X497" s="21">
        <f t="shared" si="17"/>
        <v>5892</v>
      </c>
      <c r="Y497" s="23">
        <f t="shared" si="16"/>
        <v>9.1315679999999997</v>
      </c>
    </row>
    <row r="498" spans="24:25" x14ac:dyDescent="0.25">
      <c r="X498" s="21">
        <f t="shared" si="17"/>
        <v>5904</v>
      </c>
      <c r="Y498" s="23">
        <f t="shared" si="16"/>
        <v>9.1496159999999982</v>
      </c>
    </row>
    <row r="499" spans="24:25" x14ac:dyDescent="0.25">
      <c r="X499" s="21">
        <f t="shared" si="17"/>
        <v>5916</v>
      </c>
      <c r="Y499" s="23">
        <f t="shared" si="16"/>
        <v>9.1676639999999985</v>
      </c>
    </row>
    <row r="500" spans="24:25" x14ac:dyDescent="0.25">
      <c r="X500" s="21">
        <f t="shared" si="17"/>
        <v>5928</v>
      </c>
      <c r="Y500" s="23">
        <f t="shared" si="16"/>
        <v>9.1857119999999988</v>
      </c>
    </row>
    <row r="501" spans="24:25" x14ac:dyDescent="0.25">
      <c r="X501" s="21">
        <f t="shared" si="17"/>
        <v>5940</v>
      </c>
      <c r="Y501" s="23">
        <f t="shared" si="16"/>
        <v>9.2037599999999991</v>
      </c>
    </row>
    <row r="502" spans="24:25" x14ac:dyDescent="0.25">
      <c r="X502" s="21">
        <f t="shared" si="17"/>
        <v>5952</v>
      </c>
      <c r="Y502" s="23">
        <f t="shared" si="16"/>
        <v>9.2218079999999993</v>
      </c>
    </row>
    <row r="503" spans="24:25" x14ac:dyDescent="0.25">
      <c r="X503" s="21">
        <f t="shared" si="17"/>
        <v>5964</v>
      </c>
      <c r="Y503" s="23">
        <f t="shared" si="16"/>
        <v>9.2398559999999996</v>
      </c>
    </row>
    <row r="504" spans="24:25" x14ac:dyDescent="0.25">
      <c r="X504" s="21">
        <f t="shared" si="17"/>
        <v>5976</v>
      </c>
      <c r="Y504" s="23">
        <f t="shared" si="16"/>
        <v>9.2579039999999999</v>
      </c>
    </row>
    <row r="505" spans="24:25" x14ac:dyDescent="0.25">
      <c r="X505" s="21">
        <f t="shared" si="17"/>
        <v>5988</v>
      </c>
      <c r="Y505" s="23">
        <f t="shared" si="16"/>
        <v>9.2759519999999984</v>
      </c>
    </row>
    <row r="506" spans="24:25" ht="16.5" thickBot="1" x14ac:dyDescent="0.3">
      <c r="X506" s="22">
        <f t="shared" si="17"/>
        <v>6000</v>
      </c>
      <c r="Y506" s="23">
        <f t="shared" si="16"/>
        <v>9.2939999999999987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1F00-000000000000}"/>
  </hyperlinks>
  <pageMargins left="0.7" right="0.7" top="0.75" bottom="0.75" header="0.3" footer="0.3"/>
  <pageSetup scale="57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9" tint="-0.249977111117893"/>
    <pageSetUpPr fitToPage="1"/>
  </sheetPr>
  <dimension ref="A1:AC506"/>
  <sheetViews>
    <sheetView zoomScale="80" zoomScaleNormal="80" workbookViewId="0">
      <selection activeCell="J7" sqref="J7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87</v>
      </c>
      <c r="K2" s="160" t="str">
        <f>VLOOKUP(J2,'Calcul financement'!B5:F100,2,FALSE)</f>
        <v>Arts plastiques</v>
      </c>
      <c r="L2" s="160"/>
      <c r="M2" s="160"/>
      <c r="N2" s="161"/>
    </row>
    <row r="4" spans="9:29" ht="16.5" thickBot="1" x14ac:dyDescent="0.3">
      <c r="J4" s="16">
        <f>MAX(IF(K24=0,IF(K21=0,1000,K21*4),K24*2),K9:K15)</f>
        <v>2527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4.1734369999999998</v>
      </c>
      <c r="K5" s="164" t="str">
        <f>CONCATENATE("ÉTC seront financés par les ",J4," PES ","du programme ",LEFT(J2,6))</f>
        <v>ÉTC seront financés par les 2527 PES du programme 510.A0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6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6</v>
      </c>
      <c r="Y7" s="23">
        <f t="shared" si="0"/>
        <v>9.2700000000000005E-3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12</v>
      </c>
      <c r="Y8" s="23">
        <f t="shared" si="0"/>
        <v>1.8540000000000001E-2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2527</v>
      </c>
      <c r="L9" s="53">
        <f>IF(K9&gt;0,IF($K$24&gt;0,IF(K9&lt;$K$21,$K$20*K9,IF(K9&lt;$K$24,($K$22*K9)+$K$23,($K$25*K9)+$K$26)),IF(K9&lt;$K$21,$K$20*K9,($K$22*K9)+$K$23)),"")</f>
        <v>4.1734369999999998</v>
      </c>
      <c r="M9" s="54">
        <f>IF(K9&gt;0,L9/K9*1000,"")</f>
        <v>1.6515381875741986</v>
      </c>
      <c r="X9" s="21">
        <f t="shared" si="1"/>
        <v>18</v>
      </c>
      <c r="Y9" s="23">
        <f t="shared" si="0"/>
        <v>2.7809999999999998E-2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2227</v>
      </c>
      <c r="L10" s="53">
        <f t="shared" ref="L10:L15" si="2">IF(K10&gt;0,IF($K$24&gt;0,IF(K10&lt;$K$21,$K$20*K10,IF(K10&lt;$K$24,($K$22*K10)+$K$23,($K$25*K10)+$K$26)),IF(K10&lt;$K$21,$K$20*K10,($K$22*K10)+$K$23)),"")</f>
        <v>3.7741370000000001</v>
      </c>
      <c r="M10" s="54">
        <f t="shared" ref="M10:M15" si="3">IF(K10&gt;0,L10/K10*1000,"")</f>
        <v>1.6947180062864842</v>
      </c>
      <c r="X10" s="21">
        <f t="shared" si="1"/>
        <v>24</v>
      </c>
      <c r="Y10" s="23">
        <f t="shared" si="0"/>
        <v>3.7080000000000002E-2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2135</v>
      </c>
      <c r="L11" s="53">
        <f t="shared" si="2"/>
        <v>3.6516850000000001</v>
      </c>
      <c r="M11" s="54">
        <f t="shared" si="3"/>
        <v>1.7103911007025763</v>
      </c>
      <c r="X11" s="21">
        <f t="shared" si="1"/>
        <v>30</v>
      </c>
      <c r="Y11" s="23">
        <f t="shared" si="0"/>
        <v>4.6349999999999995E-2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2096</v>
      </c>
      <c r="L12" s="53">
        <f t="shared" si="2"/>
        <v>3.5997759999999999</v>
      </c>
      <c r="M12" s="54">
        <f t="shared" si="3"/>
        <v>1.7174503816793891</v>
      </c>
      <c r="X12" s="21">
        <f t="shared" si="1"/>
        <v>36</v>
      </c>
      <c r="Y12" s="23">
        <f t="shared" si="0"/>
        <v>5.5619999999999996E-2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42</v>
      </c>
      <c r="Y13" s="23">
        <f t="shared" si="0"/>
        <v>6.4890000000000003E-2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48</v>
      </c>
      <c r="Y14" s="23">
        <f t="shared" si="0"/>
        <v>7.4160000000000004E-2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54</v>
      </c>
      <c r="Y15" s="23">
        <f t="shared" si="0"/>
        <v>8.342999999999999E-2</v>
      </c>
    </row>
    <row r="16" spans="9:29" x14ac:dyDescent="0.25">
      <c r="K16" s="10"/>
      <c r="L16" s="10"/>
      <c r="X16" s="21">
        <f t="shared" si="1"/>
        <v>60</v>
      </c>
      <c r="Y16" s="23">
        <f t="shared" si="0"/>
        <v>9.2699999999999991E-2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66</v>
      </c>
      <c r="Y17" s="23">
        <f t="shared" si="0"/>
        <v>0.10196999999999999</v>
      </c>
    </row>
    <row r="18" spans="1:25" x14ac:dyDescent="0.25">
      <c r="X18" s="21">
        <f t="shared" si="1"/>
        <v>72</v>
      </c>
      <c r="Y18" s="23">
        <f t="shared" si="0"/>
        <v>0.11123999999999999</v>
      </c>
    </row>
    <row r="19" spans="1:25" x14ac:dyDescent="0.25">
      <c r="X19" s="21">
        <f t="shared" si="1"/>
        <v>78</v>
      </c>
      <c r="Y19" s="23">
        <f t="shared" si="0"/>
        <v>0.12050999999999999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84</v>
      </c>
      <c r="Y20" s="23">
        <f t="shared" si="0"/>
        <v>0.12978000000000001</v>
      </c>
    </row>
    <row r="21" spans="1:25" x14ac:dyDescent="0.25">
      <c r="J21" s="2" t="s">
        <v>123</v>
      </c>
      <c r="K21" s="18">
        <f>VLOOKUP($J$2,Tableau_fin[],8,FALSE)</f>
        <v>210</v>
      </c>
      <c r="X21" s="21">
        <f t="shared" si="1"/>
        <v>90</v>
      </c>
      <c r="Y21" s="23">
        <f t="shared" si="0"/>
        <v>0.13905000000000001</v>
      </c>
    </row>
    <row r="22" spans="1:25" x14ac:dyDescent="0.25">
      <c r="J22" s="26" t="s">
        <v>119</v>
      </c>
      <c r="K22" s="18">
        <f>VLOOKUP($J$2,Tableau_fin[],9,FALSE)</f>
        <v>1.3309999999999999E-3</v>
      </c>
      <c r="X22" s="21">
        <f t="shared" si="1"/>
        <v>96</v>
      </c>
      <c r="Y22" s="23">
        <f t="shared" si="0"/>
        <v>0.14832000000000001</v>
      </c>
    </row>
    <row r="23" spans="1:25" x14ac:dyDescent="0.25">
      <c r="J23" s="26" t="s">
        <v>120</v>
      </c>
      <c r="K23" s="18">
        <f>VLOOKUP($J$2,Tableau_fin[],10,FALSE)</f>
        <v>0.81</v>
      </c>
      <c r="X23" s="21">
        <f t="shared" si="1"/>
        <v>102</v>
      </c>
      <c r="Y23" s="23">
        <f t="shared" si="0"/>
        <v>0.15758999999999998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108</v>
      </c>
      <c r="Y24" s="23">
        <f t="shared" si="0"/>
        <v>0.16685999999999998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114</v>
      </c>
      <c r="Y25" s="23">
        <f t="shared" si="0"/>
        <v>0.17612999999999998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120</v>
      </c>
      <c r="Y26" s="23">
        <f t="shared" si="0"/>
        <v>0.18539999999999998</v>
      </c>
    </row>
    <row r="27" spans="1:25" x14ac:dyDescent="0.25">
      <c r="X27" s="21">
        <f t="shared" si="1"/>
        <v>126</v>
      </c>
      <c r="Y27" s="23">
        <f t="shared" si="0"/>
        <v>0.19466999999999998</v>
      </c>
    </row>
    <row r="28" spans="1:25" x14ac:dyDescent="0.25">
      <c r="X28" s="21">
        <f t="shared" si="1"/>
        <v>132</v>
      </c>
      <c r="Y28" s="23">
        <f t="shared" si="0"/>
        <v>0.20393999999999998</v>
      </c>
    </row>
    <row r="29" spans="1:25" x14ac:dyDescent="0.25">
      <c r="X29" s="21">
        <f t="shared" si="1"/>
        <v>138</v>
      </c>
      <c r="Y29" s="23">
        <f t="shared" si="0"/>
        <v>0.21320999999999998</v>
      </c>
    </row>
    <row r="30" spans="1:25" x14ac:dyDescent="0.25">
      <c r="X30" s="21">
        <f t="shared" si="1"/>
        <v>144</v>
      </c>
      <c r="Y30" s="23">
        <f t="shared" si="0"/>
        <v>0.22247999999999998</v>
      </c>
    </row>
    <row r="31" spans="1:25" x14ac:dyDescent="0.25">
      <c r="A31" s="29"/>
      <c r="B31" s="10"/>
      <c r="C31" s="10"/>
      <c r="X31" s="21">
        <f t="shared" si="1"/>
        <v>150</v>
      </c>
      <c r="Y31" s="23">
        <f t="shared" si="0"/>
        <v>0.23174999999999998</v>
      </c>
    </row>
    <row r="32" spans="1:25" x14ac:dyDescent="0.25">
      <c r="B32" s="10"/>
      <c r="C32" s="10"/>
      <c r="X32" s="21">
        <f t="shared" si="1"/>
        <v>156</v>
      </c>
      <c r="Y32" s="23">
        <f t="shared" si="0"/>
        <v>0.24101999999999998</v>
      </c>
    </row>
    <row r="33" spans="2:25" x14ac:dyDescent="0.25">
      <c r="B33" s="10"/>
      <c r="C33" s="10"/>
      <c r="X33" s="21">
        <f t="shared" si="1"/>
        <v>162</v>
      </c>
      <c r="Y33" s="23">
        <f t="shared" si="0"/>
        <v>0.25029000000000001</v>
      </c>
    </row>
    <row r="34" spans="2:25" x14ac:dyDescent="0.25">
      <c r="X34" s="21">
        <f t="shared" si="1"/>
        <v>168</v>
      </c>
      <c r="Y34" s="23">
        <f t="shared" si="0"/>
        <v>0.25956000000000001</v>
      </c>
    </row>
    <row r="35" spans="2:25" x14ac:dyDescent="0.25">
      <c r="X35" s="21">
        <f t="shared" si="1"/>
        <v>174</v>
      </c>
      <c r="Y35" s="23">
        <f t="shared" si="0"/>
        <v>0.26883000000000001</v>
      </c>
    </row>
    <row r="36" spans="2:25" x14ac:dyDescent="0.25">
      <c r="X36" s="21">
        <f t="shared" si="1"/>
        <v>180</v>
      </c>
      <c r="Y36" s="23">
        <f t="shared" si="0"/>
        <v>0.27810000000000001</v>
      </c>
    </row>
    <row r="37" spans="2:25" x14ac:dyDescent="0.25">
      <c r="X37" s="21">
        <f t="shared" si="1"/>
        <v>186</v>
      </c>
      <c r="Y37" s="23">
        <f t="shared" si="0"/>
        <v>0.28737000000000001</v>
      </c>
    </row>
    <row r="38" spans="2:25" x14ac:dyDescent="0.25">
      <c r="X38" s="21">
        <f t="shared" si="1"/>
        <v>192</v>
      </c>
      <c r="Y38" s="23">
        <f t="shared" si="0"/>
        <v>0.29664000000000001</v>
      </c>
    </row>
    <row r="39" spans="2:25" x14ac:dyDescent="0.25">
      <c r="X39" s="21">
        <f t="shared" si="1"/>
        <v>198</v>
      </c>
      <c r="Y39" s="23">
        <f t="shared" si="0"/>
        <v>0.30590999999999996</v>
      </c>
    </row>
    <row r="40" spans="2:25" x14ac:dyDescent="0.25">
      <c r="X40" s="21">
        <f t="shared" si="1"/>
        <v>204</v>
      </c>
      <c r="Y40" s="23">
        <f t="shared" si="0"/>
        <v>0.31517999999999996</v>
      </c>
    </row>
    <row r="41" spans="2:25" x14ac:dyDescent="0.25">
      <c r="X41" s="21">
        <f t="shared" si="1"/>
        <v>210</v>
      </c>
      <c r="Y41" s="23">
        <f t="shared" si="0"/>
        <v>1.08951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216</v>
      </c>
      <c r="Y42" s="23">
        <f t="shared" si="0"/>
        <v>1.097496</v>
      </c>
    </row>
    <row r="43" spans="2:25" x14ac:dyDescent="0.25">
      <c r="X43" s="21">
        <f t="shared" si="1"/>
        <v>222</v>
      </c>
      <c r="Y43" s="23">
        <f t="shared" si="0"/>
        <v>1.1054820000000001</v>
      </c>
    </row>
    <row r="44" spans="2:25" x14ac:dyDescent="0.25">
      <c r="X44" s="21">
        <f t="shared" si="1"/>
        <v>228</v>
      </c>
      <c r="Y44" s="23">
        <f t="shared" si="0"/>
        <v>1.1134680000000001</v>
      </c>
    </row>
    <row r="45" spans="2:25" x14ac:dyDescent="0.25">
      <c r="X45" s="21">
        <f t="shared" si="1"/>
        <v>234</v>
      </c>
      <c r="Y45" s="23">
        <f t="shared" si="0"/>
        <v>1.121454</v>
      </c>
    </row>
    <row r="46" spans="2:25" x14ac:dyDescent="0.25">
      <c r="X46" s="21">
        <f t="shared" si="1"/>
        <v>240</v>
      </c>
      <c r="Y46" s="23">
        <f t="shared" si="0"/>
        <v>1.12944</v>
      </c>
    </row>
    <row r="47" spans="2:25" x14ac:dyDescent="0.25">
      <c r="X47" s="21">
        <f t="shared" si="1"/>
        <v>246</v>
      </c>
      <c r="Y47" s="23">
        <f t="shared" si="0"/>
        <v>1.137426</v>
      </c>
    </row>
    <row r="48" spans="2:25" x14ac:dyDescent="0.25">
      <c r="X48" s="21">
        <f t="shared" si="1"/>
        <v>252</v>
      </c>
      <c r="Y48" s="23">
        <f t="shared" si="0"/>
        <v>1.1454120000000001</v>
      </c>
    </row>
    <row r="49" spans="24:25" x14ac:dyDescent="0.25">
      <c r="X49" s="21">
        <f t="shared" si="1"/>
        <v>258</v>
      </c>
      <c r="Y49" s="23">
        <f t="shared" si="0"/>
        <v>1.1533980000000001</v>
      </c>
    </row>
    <row r="50" spans="24:25" x14ac:dyDescent="0.25">
      <c r="X50" s="21">
        <f t="shared" si="1"/>
        <v>264</v>
      </c>
      <c r="Y50" s="23">
        <f t="shared" si="0"/>
        <v>1.161384</v>
      </c>
    </row>
    <row r="51" spans="24:25" x14ac:dyDescent="0.25">
      <c r="X51" s="21">
        <f t="shared" si="1"/>
        <v>270</v>
      </c>
      <c r="Y51" s="23">
        <f t="shared" si="0"/>
        <v>1.16937</v>
      </c>
    </row>
    <row r="52" spans="24:25" x14ac:dyDescent="0.25">
      <c r="X52" s="21">
        <f t="shared" si="1"/>
        <v>276</v>
      </c>
      <c r="Y52" s="23">
        <f t="shared" si="0"/>
        <v>1.1773560000000001</v>
      </c>
    </row>
    <row r="53" spans="24:25" x14ac:dyDescent="0.25">
      <c r="X53" s="21">
        <f t="shared" si="1"/>
        <v>282</v>
      </c>
      <c r="Y53" s="23">
        <f t="shared" si="0"/>
        <v>1.1853420000000001</v>
      </c>
    </row>
    <row r="54" spans="24:25" x14ac:dyDescent="0.25">
      <c r="X54" s="21">
        <f t="shared" si="1"/>
        <v>288</v>
      </c>
      <c r="Y54" s="23">
        <f t="shared" si="0"/>
        <v>1.1933280000000002</v>
      </c>
    </row>
    <row r="55" spans="24:25" x14ac:dyDescent="0.25">
      <c r="X55" s="21">
        <f t="shared" si="1"/>
        <v>294</v>
      </c>
      <c r="Y55" s="23">
        <f t="shared" si="0"/>
        <v>1.201314</v>
      </c>
    </row>
    <row r="56" spans="24:25" x14ac:dyDescent="0.25">
      <c r="X56" s="21">
        <f t="shared" si="1"/>
        <v>300</v>
      </c>
      <c r="Y56" s="23">
        <f t="shared" si="0"/>
        <v>1.2093</v>
      </c>
    </row>
    <row r="57" spans="24:25" x14ac:dyDescent="0.25">
      <c r="X57" s="21">
        <f t="shared" si="1"/>
        <v>306</v>
      </c>
      <c r="Y57" s="23">
        <f t="shared" si="0"/>
        <v>1.2172860000000001</v>
      </c>
    </row>
    <row r="58" spans="24:25" x14ac:dyDescent="0.25">
      <c r="X58" s="21">
        <f t="shared" si="1"/>
        <v>312</v>
      </c>
      <c r="Y58" s="23">
        <f t="shared" si="0"/>
        <v>1.2252719999999999</v>
      </c>
    </row>
    <row r="59" spans="24:25" x14ac:dyDescent="0.25">
      <c r="X59" s="21">
        <f t="shared" si="1"/>
        <v>318</v>
      </c>
      <c r="Y59" s="23">
        <f t="shared" si="0"/>
        <v>1.233258</v>
      </c>
    </row>
    <row r="60" spans="24:25" x14ac:dyDescent="0.25">
      <c r="X60" s="21">
        <f t="shared" si="1"/>
        <v>324</v>
      </c>
      <c r="Y60" s="23">
        <f t="shared" si="0"/>
        <v>1.241244</v>
      </c>
    </row>
    <row r="61" spans="24:25" x14ac:dyDescent="0.25">
      <c r="X61" s="21">
        <f t="shared" si="1"/>
        <v>330</v>
      </c>
      <c r="Y61" s="23">
        <f t="shared" si="0"/>
        <v>1.2492300000000001</v>
      </c>
    </row>
    <row r="62" spans="24:25" x14ac:dyDescent="0.25">
      <c r="X62" s="21">
        <f t="shared" si="1"/>
        <v>336</v>
      </c>
      <c r="Y62" s="23">
        <f t="shared" si="0"/>
        <v>1.2572160000000001</v>
      </c>
    </row>
    <row r="63" spans="24:25" x14ac:dyDescent="0.25">
      <c r="X63" s="21">
        <f t="shared" si="1"/>
        <v>342</v>
      </c>
      <c r="Y63" s="23">
        <f t="shared" si="0"/>
        <v>1.2652019999999999</v>
      </c>
    </row>
    <row r="64" spans="24:25" x14ac:dyDescent="0.25">
      <c r="X64" s="21">
        <f t="shared" si="1"/>
        <v>348</v>
      </c>
      <c r="Y64" s="23">
        <f t="shared" si="0"/>
        <v>1.273188</v>
      </c>
    </row>
    <row r="65" spans="24:25" x14ac:dyDescent="0.25">
      <c r="X65" s="21">
        <f t="shared" si="1"/>
        <v>354</v>
      </c>
      <c r="Y65" s="23">
        <f t="shared" si="0"/>
        <v>1.281174</v>
      </c>
    </row>
    <row r="66" spans="24:25" x14ac:dyDescent="0.25">
      <c r="X66" s="21">
        <f t="shared" si="1"/>
        <v>360</v>
      </c>
      <c r="Y66" s="23">
        <f t="shared" si="0"/>
        <v>1.2891600000000001</v>
      </c>
    </row>
    <row r="67" spans="24:25" x14ac:dyDescent="0.25">
      <c r="X67" s="21">
        <f t="shared" si="1"/>
        <v>366</v>
      </c>
      <c r="Y67" s="23">
        <f t="shared" si="0"/>
        <v>1.2971460000000001</v>
      </c>
    </row>
    <row r="68" spans="24:25" x14ac:dyDescent="0.25">
      <c r="X68" s="21">
        <f t="shared" si="1"/>
        <v>372</v>
      </c>
      <c r="Y68" s="23">
        <f t="shared" si="0"/>
        <v>1.305132</v>
      </c>
    </row>
    <row r="69" spans="24:25" x14ac:dyDescent="0.25">
      <c r="X69" s="21">
        <f t="shared" si="1"/>
        <v>378</v>
      </c>
      <c r="Y69" s="23">
        <f t="shared" si="0"/>
        <v>1.313118</v>
      </c>
    </row>
    <row r="70" spans="24:25" x14ac:dyDescent="0.25">
      <c r="X70" s="21">
        <f t="shared" si="1"/>
        <v>384</v>
      </c>
      <c r="Y70" s="23">
        <f t="shared" ref="Y70:Y133" si="4">IF($K$24&gt;0,IF(X70&lt;$K$21,$K$20*X70,IF(X70&lt;$K$24,($K$22*X70)+$K$23,($K$25*X70)+$K$26)),IF(X70&lt;$K$21,$K$20*X70,($K$22*X70)+$K$23))</f>
        <v>1.3211040000000001</v>
      </c>
    </row>
    <row r="71" spans="24:25" x14ac:dyDescent="0.25">
      <c r="X71" s="21">
        <f t="shared" ref="X71:X134" si="5">X70+$AC$5</f>
        <v>390</v>
      </c>
      <c r="Y71" s="23">
        <f t="shared" si="4"/>
        <v>1.3290899999999999</v>
      </c>
    </row>
    <row r="72" spans="24:25" x14ac:dyDescent="0.25">
      <c r="X72" s="21">
        <f t="shared" si="5"/>
        <v>396</v>
      </c>
      <c r="Y72" s="23">
        <f t="shared" si="4"/>
        <v>1.3370760000000002</v>
      </c>
    </row>
    <row r="73" spans="24:25" x14ac:dyDescent="0.25">
      <c r="X73" s="21">
        <f t="shared" si="5"/>
        <v>402</v>
      </c>
      <c r="Y73" s="23">
        <f t="shared" si="4"/>
        <v>1.345062</v>
      </c>
    </row>
    <row r="74" spans="24:25" x14ac:dyDescent="0.25">
      <c r="X74" s="21">
        <f t="shared" si="5"/>
        <v>408</v>
      </c>
      <c r="Y74" s="23">
        <f t="shared" si="4"/>
        <v>1.353048</v>
      </c>
    </row>
    <row r="75" spans="24:25" x14ac:dyDescent="0.25">
      <c r="X75" s="21">
        <f t="shared" si="5"/>
        <v>414</v>
      </c>
      <c r="Y75" s="23">
        <f t="shared" si="4"/>
        <v>1.3610340000000001</v>
      </c>
    </row>
    <row r="76" spans="24:25" x14ac:dyDescent="0.25">
      <c r="X76" s="21">
        <f t="shared" si="5"/>
        <v>420</v>
      </c>
      <c r="Y76" s="23">
        <f t="shared" si="4"/>
        <v>1.3690199999999999</v>
      </c>
    </row>
    <row r="77" spans="24:25" x14ac:dyDescent="0.25">
      <c r="X77" s="21">
        <f t="shared" si="5"/>
        <v>426</v>
      </c>
      <c r="Y77" s="23">
        <f t="shared" si="4"/>
        <v>1.3770060000000002</v>
      </c>
    </row>
    <row r="78" spans="24:25" x14ac:dyDescent="0.25">
      <c r="X78" s="21">
        <f t="shared" si="5"/>
        <v>432</v>
      </c>
      <c r="Y78" s="23">
        <f t="shared" si="4"/>
        <v>1.384992</v>
      </c>
    </row>
    <row r="79" spans="24:25" x14ac:dyDescent="0.25">
      <c r="X79" s="21">
        <f t="shared" si="5"/>
        <v>438</v>
      </c>
      <c r="Y79" s="23">
        <f t="shared" si="4"/>
        <v>1.392978</v>
      </c>
    </row>
    <row r="80" spans="24:25" x14ac:dyDescent="0.25">
      <c r="X80" s="21">
        <f t="shared" si="5"/>
        <v>444</v>
      </c>
      <c r="Y80" s="23">
        <f t="shared" si="4"/>
        <v>1.4009640000000001</v>
      </c>
    </row>
    <row r="81" spans="24:25" x14ac:dyDescent="0.25">
      <c r="X81" s="21">
        <f t="shared" si="5"/>
        <v>450</v>
      </c>
      <c r="Y81" s="23">
        <f t="shared" si="4"/>
        <v>1.4089499999999999</v>
      </c>
    </row>
    <row r="82" spans="24:25" x14ac:dyDescent="0.25">
      <c r="X82" s="21">
        <f t="shared" si="5"/>
        <v>456</v>
      </c>
      <c r="Y82" s="23">
        <f t="shared" si="4"/>
        <v>1.416936</v>
      </c>
    </row>
    <row r="83" spans="24:25" x14ac:dyDescent="0.25">
      <c r="X83" s="21">
        <f t="shared" si="5"/>
        <v>462</v>
      </c>
      <c r="Y83" s="23">
        <f t="shared" si="4"/>
        <v>1.424922</v>
      </c>
    </row>
    <row r="84" spans="24:25" x14ac:dyDescent="0.25">
      <c r="X84" s="21">
        <f t="shared" si="5"/>
        <v>468</v>
      </c>
      <c r="Y84" s="23">
        <f t="shared" si="4"/>
        <v>1.4329080000000001</v>
      </c>
    </row>
    <row r="85" spans="24:25" x14ac:dyDescent="0.25">
      <c r="X85" s="21">
        <f t="shared" si="5"/>
        <v>474</v>
      </c>
      <c r="Y85" s="23">
        <f t="shared" si="4"/>
        <v>1.4408940000000001</v>
      </c>
    </row>
    <row r="86" spans="24:25" x14ac:dyDescent="0.25">
      <c r="X86" s="21">
        <f t="shared" si="5"/>
        <v>480</v>
      </c>
      <c r="Y86" s="23">
        <f t="shared" si="4"/>
        <v>1.4488799999999999</v>
      </c>
    </row>
    <row r="87" spans="24:25" x14ac:dyDescent="0.25">
      <c r="X87" s="21">
        <f t="shared" si="5"/>
        <v>486</v>
      </c>
      <c r="Y87" s="23">
        <f t="shared" si="4"/>
        <v>1.456866</v>
      </c>
    </row>
    <row r="88" spans="24:25" x14ac:dyDescent="0.25">
      <c r="X88" s="21">
        <f t="shared" si="5"/>
        <v>492</v>
      </c>
      <c r="Y88" s="23">
        <f t="shared" si="4"/>
        <v>1.464852</v>
      </c>
    </row>
    <row r="89" spans="24:25" x14ac:dyDescent="0.25">
      <c r="X89" s="21">
        <f t="shared" si="5"/>
        <v>498</v>
      </c>
      <c r="Y89" s="23">
        <f t="shared" si="4"/>
        <v>1.4728379999999999</v>
      </c>
    </row>
    <row r="90" spans="24:25" x14ac:dyDescent="0.25">
      <c r="X90" s="21">
        <f t="shared" si="5"/>
        <v>504</v>
      </c>
      <c r="Y90" s="23">
        <f t="shared" si="4"/>
        <v>1.4808240000000001</v>
      </c>
    </row>
    <row r="91" spans="24:25" x14ac:dyDescent="0.25">
      <c r="X91" s="21">
        <f t="shared" si="5"/>
        <v>510</v>
      </c>
      <c r="Y91" s="23">
        <f t="shared" si="4"/>
        <v>1.48881</v>
      </c>
    </row>
    <row r="92" spans="24:25" x14ac:dyDescent="0.25">
      <c r="X92" s="21">
        <f t="shared" si="5"/>
        <v>516</v>
      </c>
      <c r="Y92" s="23">
        <f t="shared" si="4"/>
        <v>1.496796</v>
      </c>
    </row>
    <row r="93" spans="24:25" x14ac:dyDescent="0.25">
      <c r="X93" s="21">
        <f t="shared" si="5"/>
        <v>522</v>
      </c>
      <c r="Y93" s="23">
        <f t="shared" si="4"/>
        <v>1.5047820000000001</v>
      </c>
    </row>
    <row r="94" spans="24:25" x14ac:dyDescent="0.25">
      <c r="X94" s="21">
        <f t="shared" si="5"/>
        <v>528</v>
      </c>
      <c r="Y94" s="23">
        <f t="shared" si="4"/>
        <v>1.5127679999999999</v>
      </c>
    </row>
    <row r="95" spans="24:25" x14ac:dyDescent="0.25">
      <c r="X95" s="21">
        <f t="shared" si="5"/>
        <v>534</v>
      </c>
      <c r="Y95" s="23">
        <f t="shared" si="4"/>
        <v>1.5207540000000002</v>
      </c>
    </row>
    <row r="96" spans="24:25" x14ac:dyDescent="0.25">
      <c r="X96" s="21">
        <f t="shared" si="5"/>
        <v>540</v>
      </c>
      <c r="Y96" s="23">
        <f t="shared" si="4"/>
        <v>1.52874</v>
      </c>
    </row>
    <row r="97" spans="24:25" x14ac:dyDescent="0.25">
      <c r="X97" s="21">
        <f t="shared" si="5"/>
        <v>546</v>
      </c>
      <c r="Y97" s="23">
        <f t="shared" si="4"/>
        <v>1.536726</v>
      </c>
    </row>
    <row r="98" spans="24:25" x14ac:dyDescent="0.25">
      <c r="X98" s="21">
        <f t="shared" si="5"/>
        <v>552</v>
      </c>
      <c r="Y98" s="23">
        <f t="shared" si="4"/>
        <v>1.5447120000000001</v>
      </c>
    </row>
    <row r="99" spans="24:25" x14ac:dyDescent="0.25">
      <c r="X99" s="21">
        <f t="shared" si="5"/>
        <v>558</v>
      </c>
      <c r="Y99" s="23">
        <f t="shared" si="4"/>
        <v>1.5526979999999999</v>
      </c>
    </row>
    <row r="100" spans="24:25" x14ac:dyDescent="0.25">
      <c r="X100" s="21">
        <f t="shared" si="5"/>
        <v>564</v>
      </c>
      <c r="Y100" s="23">
        <f t="shared" si="4"/>
        <v>1.5606840000000002</v>
      </c>
    </row>
    <row r="101" spans="24:25" x14ac:dyDescent="0.25">
      <c r="X101" s="21">
        <f t="shared" si="5"/>
        <v>570</v>
      </c>
      <c r="Y101" s="23">
        <f t="shared" si="4"/>
        <v>1.56867</v>
      </c>
    </row>
    <row r="102" spans="24:25" x14ac:dyDescent="0.25">
      <c r="X102" s="21">
        <f t="shared" si="5"/>
        <v>576</v>
      </c>
      <c r="Y102" s="23">
        <f t="shared" si="4"/>
        <v>1.5766560000000001</v>
      </c>
    </row>
    <row r="103" spans="24:25" x14ac:dyDescent="0.25">
      <c r="X103" s="21">
        <f t="shared" si="5"/>
        <v>582</v>
      </c>
      <c r="Y103" s="23">
        <f t="shared" si="4"/>
        <v>1.5846420000000001</v>
      </c>
    </row>
    <row r="104" spans="24:25" x14ac:dyDescent="0.25">
      <c r="X104" s="21">
        <f t="shared" si="5"/>
        <v>588</v>
      </c>
      <c r="Y104" s="23">
        <f t="shared" si="4"/>
        <v>1.5926279999999999</v>
      </c>
    </row>
    <row r="105" spans="24:25" x14ac:dyDescent="0.25">
      <c r="X105" s="21">
        <f t="shared" si="5"/>
        <v>594</v>
      </c>
      <c r="Y105" s="23">
        <f t="shared" si="4"/>
        <v>1.600614</v>
      </c>
    </row>
    <row r="106" spans="24:25" x14ac:dyDescent="0.25">
      <c r="X106" s="21">
        <f t="shared" si="5"/>
        <v>600</v>
      </c>
      <c r="Y106" s="23">
        <f t="shared" si="4"/>
        <v>1.6086</v>
      </c>
    </row>
    <row r="107" spans="24:25" x14ac:dyDescent="0.25">
      <c r="X107" s="21">
        <f t="shared" si="5"/>
        <v>606</v>
      </c>
      <c r="Y107" s="23">
        <f t="shared" si="4"/>
        <v>1.6165859999999999</v>
      </c>
    </row>
    <row r="108" spans="24:25" x14ac:dyDescent="0.25">
      <c r="X108" s="21">
        <f t="shared" si="5"/>
        <v>612</v>
      </c>
      <c r="Y108" s="23">
        <f t="shared" si="4"/>
        <v>1.6245720000000001</v>
      </c>
    </row>
    <row r="109" spans="24:25" x14ac:dyDescent="0.25">
      <c r="X109" s="21">
        <f t="shared" si="5"/>
        <v>618</v>
      </c>
      <c r="Y109" s="23">
        <f t="shared" si="4"/>
        <v>1.632558</v>
      </c>
    </row>
    <row r="110" spans="24:25" x14ac:dyDescent="0.25">
      <c r="X110" s="21">
        <f t="shared" si="5"/>
        <v>624</v>
      </c>
      <c r="Y110" s="23">
        <f t="shared" si="4"/>
        <v>1.640544</v>
      </c>
    </row>
    <row r="111" spans="24:25" x14ac:dyDescent="0.25">
      <c r="X111" s="21">
        <f t="shared" si="5"/>
        <v>630</v>
      </c>
      <c r="Y111" s="23">
        <f t="shared" si="4"/>
        <v>1.6485300000000001</v>
      </c>
    </row>
    <row r="112" spans="24:25" x14ac:dyDescent="0.25">
      <c r="X112" s="21">
        <f t="shared" si="5"/>
        <v>636</v>
      </c>
      <c r="Y112" s="23">
        <f t="shared" si="4"/>
        <v>1.6565159999999999</v>
      </c>
    </row>
    <row r="113" spans="24:25" x14ac:dyDescent="0.25">
      <c r="X113" s="21">
        <f t="shared" si="5"/>
        <v>642</v>
      </c>
      <c r="Y113" s="23">
        <f t="shared" si="4"/>
        <v>1.6645020000000001</v>
      </c>
    </row>
    <row r="114" spans="24:25" x14ac:dyDescent="0.25">
      <c r="X114" s="21">
        <f t="shared" si="5"/>
        <v>648</v>
      </c>
      <c r="Y114" s="23">
        <f t="shared" si="4"/>
        <v>1.672488</v>
      </c>
    </row>
    <row r="115" spans="24:25" x14ac:dyDescent="0.25">
      <c r="X115" s="21">
        <f t="shared" si="5"/>
        <v>654</v>
      </c>
      <c r="Y115" s="23">
        <f t="shared" si="4"/>
        <v>1.680474</v>
      </c>
    </row>
    <row r="116" spans="24:25" x14ac:dyDescent="0.25">
      <c r="X116" s="21">
        <f t="shared" si="5"/>
        <v>660</v>
      </c>
      <c r="Y116" s="23">
        <f t="shared" si="4"/>
        <v>1.6884600000000001</v>
      </c>
    </row>
    <row r="117" spans="24:25" x14ac:dyDescent="0.25">
      <c r="X117" s="21">
        <f t="shared" si="5"/>
        <v>666</v>
      </c>
      <c r="Y117" s="23">
        <f t="shared" si="4"/>
        <v>1.6964459999999999</v>
      </c>
    </row>
    <row r="118" spans="24:25" x14ac:dyDescent="0.25">
      <c r="X118" s="21">
        <f t="shared" si="5"/>
        <v>672</v>
      </c>
      <c r="Y118" s="23">
        <f t="shared" si="4"/>
        <v>1.7044320000000002</v>
      </c>
    </row>
    <row r="119" spans="24:25" x14ac:dyDescent="0.25">
      <c r="X119" s="21">
        <f t="shared" si="5"/>
        <v>678</v>
      </c>
      <c r="Y119" s="23">
        <f t="shared" si="4"/>
        <v>1.712418</v>
      </c>
    </row>
    <row r="120" spans="24:25" x14ac:dyDescent="0.25">
      <c r="X120" s="21">
        <f t="shared" si="5"/>
        <v>684</v>
      </c>
      <c r="Y120" s="23">
        <f t="shared" si="4"/>
        <v>1.720404</v>
      </c>
    </row>
    <row r="121" spans="24:25" x14ac:dyDescent="0.25">
      <c r="X121" s="21">
        <f t="shared" si="5"/>
        <v>690</v>
      </c>
      <c r="Y121" s="23">
        <f t="shared" si="4"/>
        <v>1.7283900000000001</v>
      </c>
    </row>
    <row r="122" spans="24:25" x14ac:dyDescent="0.25">
      <c r="X122" s="21">
        <f t="shared" si="5"/>
        <v>696</v>
      </c>
      <c r="Y122" s="23">
        <f t="shared" si="4"/>
        <v>1.7363759999999999</v>
      </c>
    </row>
    <row r="123" spans="24:25" x14ac:dyDescent="0.25">
      <c r="X123" s="21">
        <f t="shared" si="5"/>
        <v>702</v>
      </c>
      <c r="Y123" s="23">
        <f t="shared" si="4"/>
        <v>1.744362</v>
      </c>
    </row>
    <row r="124" spans="24:25" x14ac:dyDescent="0.25">
      <c r="X124" s="21">
        <f t="shared" si="5"/>
        <v>708</v>
      </c>
      <c r="Y124" s="23">
        <f t="shared" si="4"/>
        <v>1.752348</v>
      </c>
    </row>
    <row r="125" spans="24:25" x14ac:dyDescent="0.25">
      <c r="X125" s="21">
        <f t="shared" si="5"/>
        <v>714</v>
      </c>
      <c r="Y125" s="23">
        <f t="shared" si="4"/>
        <v>1.7603339999999998</v>
      </c>
    </row>
    <row r="126" spans="24:25" x14ac:dyDescent="0.25">
      <c r="X126" s="21">
        <f t="shared" si="5"/>
        <v>720</v>
      </c>
      <c r="Y126" s="23">
        <f t="shared" si="4"/>
        <v>1.7683200000000001</v>
      </c>
    </row>
    <row r="127" spans="24:25" x14ac:dyDescent="0.25">
      <c r="X127" s="21">
        <f t="shared" si="5"/>
        <v>726</v>
      </c>
      <c r="Y127" s="23">
        <f t="shared" si="4"/>
        <v>1.7763059999999999</v>
      </c>
    </row>
    <row r="128" spans="24:25" x14ac:dyDescent="0.25">
      <c r="X128" s="21">
        <f t="shared" si="5"/>
        <v>732</v>
      </c>
      <c r="Y128" s="23">
        <f t="shared" si="4"/>
        <v>1.784292</v>
      </c>
    </row>
    <row r="129" spans="24:25" x14ac:dyDescent="0.25">
      <c r="X129" s="21">
        <f t="shared" si="5"/>
        <v>738</v>
      </c>
      <c r="Y129" s="23">
        <f t="shared" si="4"/>
        <v>1.792278</v>
      </c>
    </row>
    <row r="130" spans="24:25" x14ac:dyDescent="0.25">
      <c r="X130" s="21">
        <f t="shared" si="5"/>
        <v>744</v>
      </c>
      <c r="Y130" s="23">
        <f t="shared" si="4"/>
        <v>1.8002639999999999</v>
      </c>
    </row>
    <row r="131" spans="24:25" x14ac:dyDescent="0.25">
      <c r="X131" s="21">
        <f t="shared" si="5"/>
        <v>750</v>
      </c>
      <c r="Y131" s="23">
        <f t="shared" si="4"/>
        <v>1.8082500000000001</v>
      </c>
    </row>
    <row r="132" spans="24:25" x14ac:dyDescent="0.25">
      <c r="X132" s="21">
        <f t="shared" si="5"/>
        <v>756</v>
      </c>
      <c r="Y132" s="23">
        <f t="shared" si="4"/>
        <v>1.816236</v>
      </c>
    </row>
    <row r="133" spans="24:25" x14ac:dyDescent="0.25">
      <c r="X133" s="21">
        <f t="shared" si="5"/>
        <v>762</v>
      </c>
      <c r="Y133" s="23">
        <f t="shared" si="4"/>
        <v>1.824222</v>
      </c>
    </row>
    <row r="134" spans="24:25" x14ac:dyDescent="0.25">
      <c r="X134" s="21">
        <f t="shared" si="5"/>
        <v>768</v>
      </c>
      <c r="Y134" s="23">
        <f t="shared" ref="Y134:Y197" si="6">IF($K$24&gt;0,IF(X134&lt;$K$21,$K$20*X134,IF(X134&lt;$K$24,($K$22*X134)+$K$23,($K$25*X134)+$K$26)),IF(X134&lt;$K$21,$K$20*X134,($K$22*X134)+$K$23))</f>
        <v>1.8322080000000001</v>
      </c>
    </row>
    <row r="135" spans="24:25" x14ac:dyDescent="0.25">
      <c r="X135" s="21">
        <f t="shared" ref="X135:X198" si="7">X134+$AC$5</f>
        <v>774</v>
      </c>
      <c r="Y135" s="23">
        <f t="shared" si="6"/>
        <v>1.8401940000000001</v>
      </c>
    </row>
    <row r="136" spans="24:25" x14ac:dyDescent="0.25">
      <c r="X136" s="21">
        <f t="shared" si="7"/>
        <v>780</v>
      </c>
      <c r="Y136" s="23">
        <f t="shared" si="6"/>
        <v>1.8481799999999999</v>
      </c>
    </row>
    <row r="137" spans="24:25" x14ac:dyDescent="0.25">
      <c r="X137" s="21">
        <f t="shared" si="7"/>
        <v>786</v>
      </c>
      <c r="Y137" s="23">
        <f t="shared" si="6"/>
        <v>1.856166</v>
      </c>
    </row>
    <row r="138" spans="24:25" x14ac:dyDescent="0.25">
      <c r="X138" s="21">
        <f t="shared" si="7"/>
        <v>792</v>
      </c>
      <c r="Y138" s="23">
        <f t="shared" si="6"/>
        <v>1.864152</v>
      </c>
    </row>
    <row r="139" spans="24:25" x14ac:dyDescent="0.25">
      <c r="X139" s="21">
        <f t="shared" si="7"/>
        <v>798</v>
      </c>
      <c r="Y139" s="23">
        <f t="shared" si="6"/>
        <v>1.8721380000000001</v>
      </c>
    </row>
    <row r="140" spans="24:25" x14ac:dyDescent="0.25">
      <c r="X140" s="21">
        <f t="shared" si="7"/>
        <v>804</v>
      </c>
      <c r="Y140" s="23">
        <f t="shared" si="6"/>
        <v>1.8801239999999999</v>
      </c>
    </row>
    <row r="141" spans="24:25" x14ac:dyDescent="0.25">
      <c r="X141" s="21">
        <f t="shared" si="7"/>
        <v>810</v>
      </c>
      <c r="Y141" s="23">
        <f t="shared" si="6"/>
        <v>1.88811</v>
      </c>
    </row>
    <row r="142" spans="24:25" x14ac:dyDescent="0.25">
      <c r="X142" s="21">
        <f t="shared" si="7"/>
        <v>816</v>
      </c>
      <c r="Y142" s="23">
        <f t="shared" si="6"/>
        <v>1.896096</v>
      </c>
    </row>
    <row r="143" spans="24:25" x14ac:dyDescent="0.25">
      <c r="X143" s="21">
        <f t="shared" si="7"/>
        <v>822</v>
      </c>
      <c r="Y143" s="23">
        <f t="shared" si="6"/>
        <v>1.9040820000000001</v>
      </c>
    </row>
    <row r="144" spans="24:25" x14ac:dyDescent="0.25">
      <c r="X144" s="21">
        <f t="shared" si="7"/>
        <v>828</v>
      </c>
      <c r="Y144" s="23">
        <f t="shared" si="6"/>
        <v>1.9120680000000001</v>
      </c>
    </row>
    <row r="145" spans="24:25" x14ac:dyDescent="0.25">
      <c r="X145" s="21">
        <f t="shared" si="7"/>
        <v>834</v>
      </c>
      <c r="Y145" s="23">
        <f t="shared" si="6"/>
        <v>1.9200539999999999</v>
      </c>
    </row>
    <row r="146" spans="24:25" x14ac:dyDescent="0.25">
      <c r="X146" s="21">
        <f t="shared" si="7"/>
        <v>840</v>
      </c>
      <c r="Y146" s="23">
        <f t="shared" si="6"/>
        <v>1.92804</v>
      </c>
    </row>
    <row r="147" spans="24:25" x14ac:dyDescent="0.25">
      <c r="X147" s="21">
        <f t="shared" si="7"/>
        <v>846</v>
      </c>
      <c r="Y147" s="23">
        <f t="shared" si="6"/>
        <v>1.936026</v>
      </c>
    </row>
    <row r="148" spans="24:25" x14ac:dyDescent="0.25">
      <c r="X148" s="21">
        <f t="shared" si="7"/>
        <v>852</v>
      </c>
      <c r="Y148" s="23">
        <f t="shared" si="6"/>
        <v>1.9440120000000001</v>
      </c>
    </row>
    <row r="149" spans="24:25" x14ac:dyDescent="0.25">
      <c r="X149" s="21">
        <f t="shared" si="7"/>
        <v>858</v>
      </c>
      <c r="Y149" s="23">
        <f t="shared" si="6"/>
        <v>1.9519979999999999</v>
      </c>
    </row>
    <row r="150" spans="24:25" x14ac:dyDescent="0.25">
      <c r="X150" s="21">
        <f t="shared" si="7"/>
        <v>864</v>
      </c>
      <c r="Y150" s="23">
        <f t="shared" si="6"/>
        <v>1.9599839999999999</v>
      </c>
    </row>
    <row r="151" spans="24:25" x14ac:dyDescent="0.25">
      <c r="X151" s="21">
        <f t="shared" si="7"/>
        <v>870</v>
      </c>
      <c r="Y151" s="23">
        <f t="shared" si="6"/>
        <v>1.96797</v>
      </c>
    </row>
    <row r="152" spans="24:25" x14ac:dyDescent="0.25">
      <c r="X152" s="21">
        <f t="shared" si="7"/>
        <v>876</v>
      </c>
      <c r="Y152" s="23">
        <f t="shared" si="6"/>
        <v>1.975956</v>
      </c>
    </row>
    <row r="153" spans="24:25" x14ac:dyDescent="0.25">
      <c r="X153" s="21">
        <f t="shared" si="7"/>
        <v>882</v>
      </c>
      <c r="Y153" s="23">
        <f t="shared" si="6"/>
        <v>1.9839420000000001</v>
      </c>
    </row>
    <row r="154" spans="24:25" x14ac:dyDescent="0.25">
      <c r="X154" s="21">
        <f t="shared" si="7"/>
        <v>888</v>
      </c>
      <c r="Y154" s="23">
        <f t="shared" si="6"/>
        <v>1.9919279999999999</v>
      </c>
    </row>
    <row r="155" spans="24:25" x14ac:dyDescent="0.25">
      <c r="X155" s="21">
        <f t="shared" si="7"/>
        <v>894</v>
      </c>
      <c r="Y155" s="23">
        <f t="shared" si="6"/>
        <v>1.999914</v>
      </c>
    </row>
    <row r="156" spans="24:25" x14ac:dyDescent="0.25">
      <c r="X156" s="21">
        <f t="shared" si="7"/>
        <v>900</v>
      </c>
      <c r="Y156" s="23">
        <f t="shared" si="6"/>
        <v>2.0079000000000002</v>
      </c>
    </row>
    <row r="157" spans="24:25" x14ac:dyDescent="0.25">
      <c r="X157" s="21">
        <f t="shared" si="7"/>
        <v>906</v>
      </c>
      <c r="Y157" s="23">
        <f t="shared" si="6"/>
        <v>2.0158860000000001</v>
      </c>
    </row>
    <row r="158" spans="24:25" x14ac:dyDescent="0.25">
      <c r="X158" s="21">
        <f t="shared" si="7"/>
        <v>912</v>
      </c>
      <c r="Y158" s="23">
        <f t="shared" si="6"/>
        <v>2.0238719999999999</v>
      </c>
    </row>
    <row r="159" spans="24:25" x14ac:dyDescent="0.25">
      <c r="X159" s="21">
        <f t="shared" si="7"/>
        <v>918</v>
      </c>
      <c r="Y159" s="23">
        <f t="shared" si="6"/>
        <v>2.0318579999999997</v>
      </c>
    </row>
    <row r="160" spans="24:25" x14ac:dyDescent="0.25">
      <c r="X160" s="21">
        <f t="shared" si="7"/>
        <v>924</v>
      </c>
      <c r="Y160" s="23">
        <f t="shared" si="6"/>
        <v>2.039844</v>
      </c>
    </row>
    <row r="161" spans="24:25" x14ac:dyDescent="0.25">
      <c r="X161" s="21">
        <f t="shared" si="7"/>
        <v>930</v>
      </c>
      <c r="Y161" s="23">
        <f t="shared" si="6"/>
        <v>2.0478300000000003</v>
      </c>
    </row>
    <row r="162" spans="24:25" x14ac:dyDescent="0.25">
      <c r="X162" s="21">
        <f t="shared" si="7"/>
        <v>936</v>
      </c>
      <c r="Y162" s="23">
        <f t="shared" si="6"/>
        <v>2.0558160000000001</v>
      </c>
    </row>
    <row r="163" spans="24:25" x14ac:dyDescent="0.25">
      <c r="X163" s="21">
        <f t="shared" si="7"/>
        <v>942</v>
      </c>
      <c r="Y163" s="23">
        <f t="shared" si="6"/>
        <v>2.0638019999999999</v>
      </c>
    </row>
    <row r="164" spans="24:25" x14ac:dyDescent="0.25">
      <c r="X164" s="21">
        <f t="shared" si="7"/>
        <v>948</v>
      </c>
      <c r="Y164" s="23">
        <f t="shared" si="6"/>
        <v>2.0717879999999997</v>
      </c>
    </row>
    <row r="165" spans="24:25" x14ac:dyDescent="0.25">
      <c r="X165" s="21">
        <f t="shared" si="7"/>
        <v>954</v>
      </c>
      <c r="Y165" s="23">
        <f t="shared" si="6"/>
        <v>2.079774</v>
      </c>
    </row>
    <row r="166" spans="24:25" x14ac:dyDescent="0.25">
      <c r="X166" s="21">
        <f t="shared" si="7"/>
        <v>960</v>
      </c>
      <c r="Y166" s="23">
        <f t="shared" si="6"/>
        <v>2.0877600000000003</v>
      </c>
    </row>
    <row r="167" spans="24:25" x14ac:dyDescent="0.25">
      <c r="X167" s="21">
        <f t="shared" si="7"/>
        <v>966</v>
      </c>
      <c r="Y167" s="23">
        <f t="shared" si="6"/>
        <v>2.0957460000000001</v>
      </c>
    </row>
    <row r="168" spans="24:25" x14ac:dyDescent="0.25">
      <c r="X168" s="21">
        <f t="shared" si="7"/>
        <v>972</v>
      </c>
      <c r="Y168" s="23">
        <f t="shared" si="6"/>
        <v>2.1037319999999999</v>
      </c>
    </row>
    <row r="169" spans="24:25" x14ac:dyDescent="0.25">
      <c r="X169" s="21">
        <f t="shared" si="7"/>
        <v>978</v>
      </c>
      <c r="Y169" s="23">
        <f t="shared" si="6"/>
        <v>2.1117179999999998</v>
      </c>
    </row>
    <row r="170" spans="24:25" x14ac:dyDescent="0.25">
      <c r="X170" s="21">
        <f t="shared" si="7"/>
        <v>984</v>
      </c>
      <c r="Y170" s="23">
        <f t="shared" si="6"/>
        <v>2.119704</v>
      </c>
    </row>
    <row r="171" spans="24:25" x14ac:dyDescent="0.25">
      <c r="X171" s="21">
        <f t="shared" si="7"/>
        <v>990</v>
      </c>
      <c r="Y171" s="23">
        <f t="shared" si="6"/>
        <v>2.1276900000000003</v>
      </c>
    </row>
    <row r="172" spans="24:25" x14ac:dyDescent="0.25">
      <c r="X172" s="21">
        <f t="shared" si="7"/>
        <v>996</v>
      </c>
      <c r="Y172" s="23">
        <f t="shared" si="6"/>
        <v>2.1356760000000001</v>
      </c>
    </row>
    <row r="173" spans="24:25" x14ac:dyDescent="0.25">
      <c r="X173" s="21">
        <f t="shared" si="7"/>
        <v>1002</v>
      </c>
      <c r="Y173" s="23">
        <f t="shared" si="6"/>
        <v>2.143662</v>
      </c>
    </row>
    <row r="174" spans="24:25" x14ac:dyDescent="0.25">
      <c r="X174" s="21">
        <f t="shared" si="7"/>
        <v>1008</v>
      </c>
      <c r="Y174" s="23">
        <f t="shared" si="6"/>
        <v>2.1516479999999998</v>
      </c>
    </row>
    <row r="175" spans="24:25" x14ac:dyDescent="0.25">
      <c r="X175" s="21">
        <f t="shared" si="7"/>
        <v>1014</v>
      </c>
      <c r="Y175" s="23">
        <f t="shared" si="6"/>
        <v>2.1596340000000001</v>
      </c>
    </row>
    <row r="176" spans="24:25" x14ac:dyDescent="0.25">
      <c r="X176" s="21">
        <f t="shared" si="7"/>
        <v>1020</v>
      </c>
      <c r="Y176" s="23">
        <f t="shared" si="6"/>
        <v>2.1676199999999999</v>
      </c>
    </row>
    <row r="177" spans="24:25" x14ac:dyDescent="0.25">
      <c r="X177" s="21">
        <f t="shared" si="7"/>
        <v>1026</v>
      </c>
      <c r="Y177" s="23">
        <f t="shared" si="6"/>
        <v>2.1756060000000002</v>
      </c>
    </row>
    <row r="178" spans="24:25" x14ac:dyDescent="0.25">
      <c r="X178" s="21">
        <f t="shared" si="7"/>
        <v>1032</v>
      </c>
      <c r="Y178" s="23">
        <f t="shared" si="6"/>
        <v>2.183592</v>
      </c>
    </row>
    <row r="179" spans="24:25" x14ac:dyDescent="0.25">
      <c r="X179" s="21">
        <f t="shared" si="7"/>
        <v>1038</v>
      </c>
      <c r="Y179" s="23">
        <f t="shared" si="6"/>
        <v>2.1915779999999998</v>
      </c>
    </row>
    <row r="180" spans="24:25" x14ac:dyDescent="0.25">
      <c r="X180" s="21">
        <f t="shared" si="7"/>
        <v>1044</v>
      </c>
      <c r="Y180" s="23">
        <f t="shared" si="6"/>
        <v>2.1995640000000001</v>
      </c>
    </row>
    <row r="181" spans="24:25" x14ac:dyDescent="0.25">
      <c r="X181" s="21">
        <f t="shared" si="7"/>
        <v>1050</v>
      </c>
      <c r="Y181" s="23">
        <f t="shared" si="6"/>
        <v>2.2075499999999999</v>
      </c>
    </row>
    <row r="182" spans="24:25" x14ac:dyDescent="0.25">
      <c r="X182" s="21">
        <f t="shared" si="7"/>
        <v>1056</v>
      </c>
      <c r="Y182" s="23">
        <f t="shared" si="6"/>
        <v>2.2155360000000002</v>
      </c>
    </row>
    <row r="183" spans="24:25" x14ac:dyDescent="0.25">
      <c r="X183" s="21">
        <f t="shared" si="7"/>
        <v>1062</v>
      </c>
      <c r="Y183" s="23">
        <f t="shared" si="6"/>
        <v>2.223522</v>
      </c>
    </row>
    <row r="184" spans="24:25" x14ac:dyDescent="0.25">
      <c r="X184" s="21">
        <f t="shared" si="7"/>
        <v>1068</v>
      </c>
      <c r="Y184" s="23">
        <f t="shared" si="6"/>
        <v>2.2315079999999998</v>
      </c>
    </row>
    <row r="185" spans="24:25" x14ac:dyDescent="0.25">
      <c r="X185" s="21">
        <f t="shared" si="7"/>
        <v>1074</v>
      </c>
      <c r="Y185" s="23">
        <f t="shared" si="6"/>
        <v>2.2394939999999997</v>
      </c>
    </row>
    <row r="186" spans="24:25" x14ac:dyDescent="0.25">
      <c r="X186" s="21">
        <f t="shared" si="7"/>
        <v>1080</v>
      </c>
      <c r="Y186" s="23">
        <f t="shared" si="6"/>
        <v>2.2474799999999999</v>
      </c>
    </row>
    <row r="187" spans="24:25" x14ac:dyDescent="0.25">
      <c r="X187" s="21">
        <f t="shared" si="7"/>
        <v>1086</v>
      </c>
      <c r="Y187" s="23">
        <f t="shared" si="6"/>
        <v>2.2554660000000002</v>
      </c>
    </row>
    <row r="188" spans="24:25" x14ac:dyDescent="0.25">
      <c r="X188" s="21">
        <f t="shared" si="7"/>
        <v>1092</v>
      </c>
      <c r="Y188" s="23">
        <f t="shared" si="6"/>
        <v>2.263452</v>
      </c>
    </row>
    <row r="189" spans="24:25" x14ac:dyDescent="0.25">
      <c r="X189" s="21">
        <f t="shared" si="7"/>
        <v>1098</v>
      </c>
      <c r="Y189" s="23">
        <f t="shared" si="6"/>
        <v>2.2714379999999998</v>
      </c>
    </row>
    <row r="190" spans="24:25" x14ac:dyDescent="0.25">
      <c r="X190" s="21">
        <f t="shared" si="7"/>
        <v>1104</v>
      </c>
      <c r="Y190" s="23">
        <f t="shared" si="6"/>
        <v>2.2794239999999997</v>
      </c>
    </row>
    <row r="191" spans="24:25" x14ac:dyDescent="0.25">
      <c r="X191" s="21">
        <f t="shared" si="7"/>
        <v>1110</v>
      </c>
      <c r="Y191" s="23">
        <f t="shared" si="6"/>
        <v>2.2874099999999999</v>
      </c>
    </row>
    <row r="192" spans="24:25" x14ac:dyDescent="0.25">
      <c r="X192" s="21">
        <f t="shared" si="7"/>
        <v>1116</v>
      </c>
      <c r="Y192" s="23">
        <f t="shared" si="6"/>
        <v>2.2953960000000002</v>
      </c>
    </row>
    <row r="193" spans="24:25" x14ac:dyDescent="0.25">
      <c r="X193" s="21">
        <f t="shared" si="7"/>
        <v>1122</v>
      </c>
      <c r="Y193" s="23">
        <f t="shared" si="6"/>
        <v>2.303382</v>
      </c>
    </row>
    <row r="194" spans="24:25" x14ac:dyDescent="0.25">
      <c r="X194" s="21">
        <f t="shared" si="7"/>
        <v>1128</v>
      </c>
      <c r="Y194" s="23">
        <f t="shared" si="6"/>
        <v>2.3113679999999999</v>
      </c>
    </row>
    <row r="195" spans="24:25" x14ac:dyDescent="0.25">
      <c r="X195" s="21">
        <f t="shared" si="7"/>
        <v>1134</v>
      </c>
      <c r="Y195" s="23">
        <f t="shared" si="6"/>
        <v>2.3193539999999997</v>
      </c>
    </row>
    <row r="196" spans="24:25" x14ac:dyDescent="0.25">
      <c r="X196" s="21">
        <f t="shared" si="7"/>
        <v>1140</v>
      </c>
      <c r="Y196" s="23">
        <f t="shared" si="6"/>
        <v>2.32734</v>
      </c>
    </row>
    <row r="197" spans="24:25" x14ac:dyDescent="0.25">
      <c r="X197" s="21">
        <f t="shared" si="7"/>
        <v>1146</v>
      </c>
      <c r="Y197" s="23">
        <f t="shared" si="6"/>
        <v>2.3353260000000002</v>
      </c>
    </row>
    <row r="198" spans="24:25" x14ac:dyDescent="0.25">
      <c r="X198" s="21">
        <f t="shared" si="7"/>
        <v>1152</v>
      </c>
      <c r="Y198" s="23">
        <f t="shared" ref="Y198:Y261" si="8">IF($K$24&gt;0,IF(X198&lt;$K$21,$K$20*X198,IF(X198&lt;$K$24,($K$22*X198)+$K$23,($K$25*X198)+$K$26)),IF(X198&lt;$K$21,$K$20*X198,($K$22*X198)+$K$23))</f>
        <v>2.3433120000000001</v>
      </c>
    </row>
    <row r="199" spans="24:25" x14ac:dyDescent="0.25">
      <c r="X199" s="21">
        <f t="shared" ref="X199:X262" si="9">X198+$AC$5</f>
        <v>1158</v>
      </c>
      <c r="Y199" s="23">
        <f t="shared" si="8"/>
        <v>2.3512979999999999</v>
      </c>
    </row>
    <row r="200" spans="24:25" x14ac:dyDescent="0.25">
      <c r="X200" s="21">
        <f t="shared" si="9"/>
        <v>1164</v>
      </c>
      <c r="Y200" s="23">
        <f t="shared" si="8"/>
        <v>2.3592839999999997</v>
      </c>
    </row>
    <row r="201" spans="24:25" x14ac:dyDescent="0.25">
      <c r="X201" s="21">
        <f t="shared" si="9"/>
        <v>1170</v>
      </c>
      <c r="Y201" s="23">
        <f t="shared" si="8"/>
        <v>2.36727</v>
      </c>
    </row>
    <row r="202" spans="24:25" x14ac:dyDescent="0.25">
      <c r="X202" s="21">
        <f t="shared" si="9"/>
        <v>1176</v>
      </c>
      <c r="Y202" s="23">
        <f t="shared" si="8"/>
        <v>2.3752560000000003</v>
      </c>
    </row>
    <row r="203" spans="24:25" x14ac:dyDescent="0.25">
      <c r="X203" s="21">
        <f t="shared" si="9"/>
        <v>1182</v>
      </c>
      <c r="Y203" s="23">
        <f t="shared" si="8"/>
        <v>2.3832420000000001</v>
      </c>
    </row>
    <row r="204" spans="24:25" x14ac:dyDescent="0.25">
      <c r="X204" s="21">
        <f t="shared" si="9"/>
        <v>1188</v>
      </c>
      <c r="Y204" s="23">
        <f t="shared" si="8"/>
        <v>2.3912279999999999</v>
      </c>
    </row>
    <row r="205" spans="24:25" x14ac:dyDescent="0.25">
      <c r="X205" s="21">
        <f t="shared" si="9"/>
        <v>1194</v>
      </c>
      <c r="Y205" s="23">
        <f t="shared" si="8"/>
        <v>2.3992139999999997</v>
      </c>
    </row>
    <row r="206" spans="24:25" x14ac:dyDescent="0.25">
      <c r="X206" s="21">
        <f t="shared" si="9"/>
        <v>1200</v>
      </c>
      <c r="Y206" s="23">
        <f t="shared" si="8"/>
        <v>2.4072</v>
      </c>
    </row>
    <row r="207" spans="24:25" x14ac:dyDescent="0.25">
      <c r="X207" s="21">
        <f t="shared" si="9"/>
        <v>1206</v>
      </c>
      <c r="Y207" s="23">
        <f t="shared" si="8"/>
        <v>2.4151860000000003</v>
      </c>
    </row>
    <row r="208" spans="24:25" x14ac:dyDescent="0.25">
      <c r="X208" s="21">
        <f t="shared" si="9"/>
        <v>1212</v>
      </c>
      <c r="Y208" s="23">
        <f t="shared" si="8"/>
        <v>2.4231720000000001</v>
      </c>
    </row>
    <row r="209" spans="24:25" x14ac:dyDescent="0.25">
      <c r="X209" s="21">
        <f t="shared" si="9"/>
        <v>1218</v>
      </c>
      <c r="Y209" s="23">
        <f t="shared" si="8"/>
        <v>2.4311579999999999</v>
      </c>
    </row>
    <row r="210" spans="24:25" x14ac:dyDescent="0.25">
      <c r="X210" s="21">
        <f t="shared" si="9"/>
        <v>1224</v>
      </c>
      <c r="Y210" s="23">
        <f t="shared" si="8"/>
        <v>2.4391439999999998</v>
      </c>
    </row>
    <row r="211" spans="24:25" x14ac:dyDescent="0.25">
      <c r="X211" s="21">
        <f t="shared" si="9"/>
        <v>1230</v>
      </c>
      <c r="Y211" s="23">
        <f t="shared" si="8"/>
        <v>2.44713</v>
      </c>
    </row>
    <row r="212" spans="24:25" x14ac:dyDescent="0.25">
      <c r="X212" s="21">
        <f t="shared" si="9"/>
        <v>1236</v>
      </c>
      <c r="Y212" s="23">
        <f t="shared" si="8"/>
        <v>2.4551160000000003</v>
      </c>
    </row>
    <row r="213" spans="24:25" x14ac:dyDescent="0.25">
      <c r="X213" s="21">
        <f t="shared" si="9"/>
        <v>1242</v>
      </c>
      <c r="Y213" s="23">
        <f t="shared" si="8"/>
        <v>2.4631020000000001</v>
      </c>
    </row>
    <row r="214" spans="24:25" x14ac:dyDescent="0.25">
      <c r="X214" s="21">
        <f t="shared" si="9"/>
        <v>1248</v>
      </c>
      <c r="Y214" s="23">
        <f t="shared" si="8"/>
        <v>2.471088</v>
      </c>
    </row>
    <row r="215" spans="24:25" x14ac:dyDescent="0.25">
      <c r="X215" s="21">
        <f t="shared" si="9"/>
        <v>1254</v>
      </c>
      <c r="Y215" s="23">
        <f t="shared" si="8"/>
        <v>2.4790739999999998</v>
      </c>
    </row>
    <row r="216" spans="24:25" x14ac:dyDescent="0.25">
      <c r="X216" s="21">
        <f t="shared" si="9"/>
        <v>1260</v>
      </c>
      <c r="Y216" s="23">
        <f t="shared" si="8"/>
        <v>2.48706</v>
      </c>
    </row>
    <row r="217" spans="24:25" x14ac:dyDescent="0.25">
      <c r="X217" s="21">
        <f t="shared" si="9"/>
        <v>1266</v>
      </c>
      <c r="Y217" s="23">
        <f t="shared" si="8"/>
        <v>2.4950459999999999</v>
      </c>
    </row>
    <row r="218" spans="24:25" x14ac:dyDescent="0.25">
      <c r="X218" s="21">
        <f t="shared" si="9"/>
        <v>1272</v>
      </c>
      <c r="Y218" s="23">
        <f t="shared" si="8"/>
        <v>2.5030320000000001</v>
      </c>
    </row>
    <row r="219" spans="24:25" x14ac:dyDescent="0.25">
      <c r="X219" s="21">
        <f t="shared" si="9"/>
        <v>1278</v>
      </c>
      <c r="Y219" s="23">
        <f t="shared" si="8"/>
        <v>2.511018</v>
      </c>
    </row>
    <row r="220" spans="24:25" x14ac:dyDescent="0.25">
      <c r="X220" s="21">
        <f t="shared" si="9"/>
        <v>1284</v>
      </c>
      <c r="Y220" s="23">
        <f t="shared" si="8"/>
        <v>2.5190039999999998</v>
      </c>
    </row>
    <row r="221" spans="24:25" x14ac:dyDescent="0.25">
      <c r="X221" s="21">
        <f t="shared" si="9"/>
        <v>1290</v>
      </c>
      <c r="Y221" s="23">
        <f t="shared" si="8"/>
        <v>2.5269900000000001</v>
      </c>
    </row>
    <row r="222" spans="24:25" x14ac:dyDescent="0.25">
      <c r="X222" s="21">
        <f t="shared" si="9"/>
        <v>1296</v>
      </c>
      <c r="Y222" s="23">
        <f t="shared" si="8"/>
        <v>2.5349759999999999</v>
      </c>
    </row>
    <row r="223" spans="24:25" x14ac:dyDescent="0.25">
      <c r="X223" s="21">
        <f t="shared" si="9"/>
        <v>1302</v>
      </c>
      <c r="Y223" s="23">
        <f t="shared" si="8"/>
        <v>2.5429620000000002</v>
      </c>
    </row>
    <row r="224" spans="24:25" x14ac:dyDescent="0.25">
      <c r="X224" s="21">
        <f t="shared" si="9"/>
        <v>1308</v>
      </c>
      <c r="Y224" s="23">
        <f t="shared" si="8"/>
        <v>2.550948</v>
      </c>
    </row>
    <row r="225" spans="24:25" x14ac:dyDescent="0.25">
      <c r="X225" s="21">
        <f t="shared" si="9"/>
        <v>1314</v>
      </c>
      <c r="Y225" s="23">
        <f t="shared" si="8"/>
        <v>2.5589339999999998</v>
      </c>
    </row>
    <row r="226" spans="24:25" x14ac:dyDescent="0.25">
      <c r="X226" s="21">
        <f t="shared" si="9"/>
        <v>1320</v>
      </c>
      <c r="Y226" s="23">
        <f t="shared" si="8"/>
        <v>2.5669199999999996</v>
      </c>
    </row>
    <row r="227" spans="24:25" x14ac:dyDescent="0.25">
      <c r="X227" s="21">
        <f t="shared" si="9"/>
        <v>1326</v>
      </c>
      <c r="Y227" s="23">
        <f t="shared" si="8"/>
        <v>2.5749059999999999</v>
      </c>
    </row>
    <row r="228" spans="24:25" x14ac:dyDescent="0.25">
      <c r="X228" s="21">
        <f t="shared" si="9"/>
        <v>1332</v>
      </c>
      <c r="Y228" s="23">
        <f t="shared" si="8"/>
        <v>2.5828920000000002</v>
      </c>
    </row>
    <row r="229" spans="24:25" x14ac:dyDescent="0.25">
      <c r="X229" s="21">
        <f t="shared" si="9"/>
        <v>1338</v>
      </c>
      <c r="Y229" s="23">
        <f t="shared" si="8"/>
        <v>2.590878</v>
      </c>
    </row>
    <row r="230" spans="24:25" x14ac:dyDescent="0.25">
      <c r="X230" s="21">
        <f t="shared" si="9"/>
        <v>1344</v>
      </c>
      <c r="Y230" s="23">
        <f t="shared" si="8"/>
        <v>2.5988639999999998</v>
      </c>
    </row>
    <row r="231" spans="24:25" x14ac:dyDescent="0.25">
      <c r="X231" s="21">
        <f t="shared" si="9"/>
        <v>1350</v>
      </c>
      <c r="Y231" s="23">
        <f t="shared" si="8"/>
        <v>2.6068499999999997</v>
      </c>
    </row>
    <row r="232" spans="24:25" x14ac:dyDescent="0.25">
      <c r="X232" s="21">
        <f t="shared" si="9"/>
        <v>1356</v>
      </c>
      <c r="Y232" s="23">
        <f t="shared" si="8"/>
        <v>2.6148359999999999</v>
      </c>
    </row>
    <row r="233" spans="24:25" x14ac:dyDescent="0.25">
      <c r="X233" s="21">
        <f t="shared" si="9"/>
        <v>1362</v>
      </c>
      <c r="Y233" s="23">
        <f t="shared" si="8"/>
        <v>2.6228220000000002</v>
      </c>
    </row>
    <row r="234" spans="24:25" x14ac:dyDescent="0.25">
      <c r="X234" s="21">
        <f t="shared" si="9"/>
        <v>1368</v>
      </c>
      <c r="Y234" s="23">
        <f t="shared" si="8"/>
        <v>2.630808</v>
      </c>
    </row>
    <row r="235" spans="24:25" x14ac:dyDescent="0.25">
      <c r="X235" s="21">
        <f t="shared" si="9"/>
        <v>1374</v>
      </c>
      <c r="Y235" s="23">
        <f t="shared" si="8"/>
        <v>2.6387939999999999</v>
      </c>
    </row>
    <row r="236" spans="24:25" x14ac:dyDescent="0.25">
      <c r="X236" s="21">
        <f t="shared" si="9"/>
        <v>1380</v>
      </c>
      <c r="Y236" s="23">
        <f t="shared" si="8"/>
        <v>2.6467799999999997</v>
      </c>
    </row>
    <row r="237" spans="24:25" x14ac:dyDescent="0.25">
      <c r="X237" s="21">
        <f t="shared" si="9"/>
        <v>1386</v>
      </c>
      <c r="Y237" s="23">
        <f t="shared" si="8"/>
        <v>2.654766</v>
      </c>
    </row>
    <row r="238" spans="24:25" x14ac:dyDescent="0.25">
      <c r="X238" s="21">
        <f t="shared" si="9"/>
        <v>1392</v>
      </c>
      <c r="Y238" s="23">
        <f t="shared" si="8"/>
        <v>2.6627520000000002</v>
      </c>
    </row>
    <row r="239" spans="24:25" x14ac:dyDescent="0.25">
      <c r="X239" s="21">
        <f t="shared" si="9"/>
        <v>1398</v>
      </c>
      <c r="Y239" s="23">
        <f t="shared" si="8"/>
        <v>2.6707380000000001</v>
      </c>
    </row>
    <row r="240" spans="24:25" x14ac:dyDescent="0.25">
      <c r="X240" s="21">
        <f t="shared" si="9"/>
        <v>1404</v>
      </c>
      <c r="Y240" s="23">
        <f t="shared" si="8"/>
        <v>2.6787239999999999</v>
      </c>
    </row>
    <row r="241" spans="24:25" x14ac:dyDescent="0.25">
      <c r="X241" s="21">
        <f t="shared" si="9"/>
        <v>1410</v>
      </c>
      <c r="Y241" s="23">
        <f t="shared" si="8"/>
        <v>2.6867099999999997</v>
      </c>
    </row>
    <row r="242" spans="24:25" x14ac:dyDescent="0.25">
      <c r="X242" s="21">
        <f t="shared" si="9"/>
        <v>1416</v>
      </c>
      <c r="Y242" s="23">
        <f t="shared" si="8"/>
        <v>2.694696</v>
      </c>
    </row>
    <row r="243" spans="24:25" x14ac:dyDescent="0.25">
      <c r="X243" s="21">
        <f t="shared" si="9"/>
        <v>1422</v>
      </c>
      <c r="Y243" s="23">
        <f t="shared" si="8"/>
        <v>2.7026820000000003</v>
      </c>
    </row>
    <row r="244" spans="24:25" x14ac:dyDescent="0.25">
      <c r="X244" s="21">
        <f t="shared" si="9"/>
        <v>1428</v>
      </c>
      <c r="Y244" s="23">
        <f t="shared" si="8"/>
        <v>2.7106680000000001</v>
      </c>
    </row>
    <row r="245" spans="24:25" x14ac:dyDescent="0.25">
      <c r="X245" s="21">
        <f t="shared" si="9"/>
        <v>1434</v>
      </c>
      <c r="Y245" s="23">
        <f t="shared" si="8"/>
        <v>2.7186539999999999</v>
      </c>
    </row>
    <row r="246" spans="24:25" x14ac:dyDescent="0.25">
      <c r="X246" s="21">
        <f t="shared" si="9"/>
        <v>1440</v>
      </c>
      <c r="Y246" s="23">
        <f t="shared" si="8"/>
        <v>2.7266399999999997</v>
      </c>
    </row>
    <row r="247" spans="24:25" x14ac:dyDescent="0.25">
      <c r="X247" s="21">
        <f t="shared" si="9"/>
        <v>1446</v>
      </c>
      <c r="Y247" s="23">
        <f t="shared" si="8"/>
        <v>2.734626</v>
      </c>
    </row>
    <row r="248" spans="24:25" x14ac:dyDescent="0.25">
      <c r="X248" s="21">
        <f t="shared" si="9"/>
        <v>1452</v>
      </c>
      <c r="Y248" s="23">
        <f t="shared" si="8"/>
        <v>2.7426120000000003</v>
      </c>
    </row>
    <row r="249" spans="24:25" x14ac:dyDescent="0.25">
      <c r="X249" s="21">
        <f t="shared" si="9"/>
        <v>1458</v>
      </c>
      <c r="Y249" s="23">
        <f t="shared" si="8"/>
        <v>2.7505980000000001</v>
      </c>
    </row>
    <row r="250" spans="24:25" x14ac:dyDescent="0.25">
      <c r="X250" s="21">
        <f t="shared" si="9"/>
        <v>1464</v>
      </c>
      <c r="Y250" s="23">
        <f t="shared" si="8"/>
        <v>2.7585839999999999</v>
      </c>
    </row>
    <row r="251" spans="24:25" x14ac:dyDescent="0.25">
      <c r="X251" s="21">
        <f t="shared" si="9"/>
        <v>1470</v>
      </c>
      <c r="Y251" s="23">
        <f t="shared" si="8"/>
        <v>2.7665699999999998</v>
      </c>
    </row>
    <row r="252" spans="24:25" x14ac:dyDescent="0.25">
      <c r="X252" s="21">
        <f t="shared" si="9"/>
        <v>1476</v>
      </c>
      <c r="Y252" s="23">
        <f t="shared" si="8"/>
        <v>2.774556</v>
      </c>
    </row>
    <row r="253" spans="24:25" x14ac:dyDescent="0.25">
      <c r="X253" s="21">
        <f t="shared" si="9"/>
        <v>1482</v>
      </c>
      <c r="Y253" s="23">
        <f t="shared" si="8"/>
        <v>2.7825419999999998</v>
      </c>
    </row>
    <row r="254" spans="24:25" x14ac:dyDescent="0.25">
      <c r="X254" s="21">
        <f t="shared" si="9"/>
        <v>1488</v>
      </c>
      <c r="Y254" s="23">
        <f t="shared" si="8"/>
        <v>2.7905280000000001</v>
      </c>
    </row>
    <row r="255" spans="24:25" x14ac:dyDescent="0.25">
      <c r="X255" s="21">
        <f t="shared" si="9"/>
        <v>1494</v>
      </c>
      <c r="Y255" s="23">
        <f t="shared" si="8"/>
        <v>2.7985139999999999</v>
      </c>
    </row>
    <row r="256" spans="24:25" x14ac:dyDescent="0.25">
      <c r="X256" s="21">
        <f t="shared" si="9"/>
        <v>1500</v>
      </c>
      <c r="Y256" s="23">
        <f t="shared" si="8"/>
        <v>2.8064999999999998</v>
      </c>
    </row>
    <row r="257" spans="24:25" x14ac:dyDescent="0.25">
      <c r="X257" s="21">
        <f t="shared" si="9"/>
        <v>1506</v>
      </c>
      <c r="Y257" s="23">
        <f t="shared" si="8"/>
        <v>2.814486</v>
      </c>
    </row>
    <row r="258" spans="24:25" x14ac:dyDescent="0.25">
      <c r="X258" s="21">
        <f t="shared" si="9"/>
        <v>1512</v>
      </c>
      <c r="Y258" s="23">
        <f t="shared" si="8"/>
        <v>2.8224719999999999</v>
      </c>
    </row>
    <row r="259" spans="24:25" x14ac:dyDescent="0.25">
      <c r="X259" s="21">
        <f t="shared" si="9"/>
        <v>1518</v>
      </c>
      <c r="Y259" s="23">
        <f t="shared" si="8"/>
        <v>2.8304580000000001</v>
      </c>
    </row>
    <row r="260" spans="24:25" x14ac:dyDescent="0.25">
      <c r="X260" s="21">
        <f t="shared" si="9"/>
        <v>1524</v>
      </c>
      <c r="Y260" s="23">
        <f t="shared" si="8"/>
        <v>2.838444</v>
      </c>
    </row>
    <row r="261" spans="24:25" x14ac:dyDescent="0.25">
      <c r="X261" s="21">
        <f t="shared" si="9"/>
        <v>1530</v>
      </c>
      <c r="Y261" s="23">
        <f t="shared" si="8"/>
        <v>2.8464299999999998</v>
      </c>
    </row>
    <row r="262" spans="24:25" x14ac:dyDescent="0.25">
      <c r="X262" s="21">
        <f t="shared" si="9"/>
        <v>1536</v>
      </c>
      <c r="Y262" s="23">
        <f t="shared" ref="Y262:Y325" si="10">IF($K$24&gt;0,IF(X262&lt;$K$21,$K$20*X262,IF(X262&lt;$K$24,($K$22*X262)+$K$23,($K$25*X262)+$K$26)),IF(X262&lt;$K$21,$K$20*X262,($K$22*X262)+$K$23))</f>
        <v>2.8544160000000001</v>
      </c>
    </row>
    <row r="263" spans="24:25" x14ac:dyDescent="0.25">
      <c r="X263" s="21">
        <f t="shared" ref="X263:X326" si="11">X262+$AC$5</f>
        <v>1542</v>
      </c>
      <c r="Y263" s="23">
        <f t="shared" si="10"/>
        <v>2.8624019999999999</v>
      </c>
    </row>
    <row r="264" spans="24:25" x14ac:dyDescent="0.25">
      <c r="X264" s="21">
        <f t="shared" si="11"/>
        <v>1548</v>
      </c>
      <c r="Y264" s="23">
        <f t="shared" si="10"/>
        <v>2.8703880000000002</v>
      </c>
    </row>
    <row r="265" spans="24:25" x14ac:dyDescent="0.25">
      <c r="X265" s="21">
        <f t="shared" si="11"/>
        <v>1554</v>
      </c>
      <c r="Y265" s="23">
        <f t="shared" si="10"/>
        <v>2.878374</v>
      </c>
    </row>
    <row r="266" spans="24:25" x14ac:dyDescent="0.25">
      <c r="X266" s="21">
        <f t="shared" si="11"/>
        <v>1560</v>
      </c>
      <c r="Y266" s="23">
        <f t="shared" si="10"/>
        <v>2.8863599999999998</v>
      </c>
    </row>
    <row r="267" spans="24:25" x14ac:dyDescent="0.25">
      <c r="X267" s="21">
        <f t="shared" si="11"/>
        <v>1566</v>
      </c>
      <c r="Y267" s="23">
        <f t="shared" si="10"/>
        <v>2.8943460000000001</v>
      </c>
    </row>
    <row r="268" spans="24:25" x14ac:dyDescent="0.25">
      <c r="X268" s="21">
        <f t="shared" si="11"/>
        <v>1572</v>
      </c>
      <c r="Y268" s="23">
        <f t="shared" si="10"/>
        <v>2.9023319999999999</v>
      </c>
    </row>
    <row r="269" spans="24:25" x14ac:dyDescent="0.25">
      <c r="X269" s="21">
        <f t="shared" si="11"/>
        <v>1578</v>
      </c>
      <c r="Y269" s="23">
        <f t="shared" si="10"/>
        <v>2.9103179999999997</v>
      </c>
    </row>
    <row r="270" spans="24:25" x14ac:dyDescent="0.25">
      <c r="X270" s="21">
        <f t="shared" si="11"/>
        <v>1584</v>
      </c>
      <c r="Y270" s="23">
        <f t="shared" si="10"/>
        <v>2.918304</v>
      </c>
    </row>
    <row r="271" spans="24:25" x14ac:dyDescent="0.25">
      <c r="X271" s="21">
        <f t="shared" si="11"/>
        <v>1590</v>
      </c>
      <c r="Y271" s="23">
        <f t="shared" si="10"/>
        <v>2.9262899999999998</v>
      </c>
    </row>
    <row r="272" spans="24:25" x14ac:dyDescent="0.25">
      <c r="X272" s="21">
        <f t="shared" si="11"/>
        <v>1596</v>
      </c>
      <c r="Y272" s="23">
        <f t="shared" si="10"/>
        <v>2.9342760000000001</v>
      </c>
    </row>
    <row r="273" spans="24:25" x14ac:dyDescent="0.25">
      <c r="X273" s="21">
        <f t="shared" si="11"/>
        <v>1602</v>
      </c>
      <c r="Y273" s="23">
        <f t="shared" si="10"/>
        <v>2.9422619999999999</v>
      </c>
    </row>
    <row r="274" spans="24:25" x14ac:dyDescent="0.25">
      <c r="X274" s="21">
        <f t="shared" si="11"/>
        <v>1608</v>
      </c>
      <c r="Y274" s="23">
        <f t="shared" si="10"/>
        <v>2.9502479999999998</v>
      </c>
    </row>
    <row r="275" spans="24:25" x14ac:dyDescent="0.25">
      <c r="X275" s="21">
        <f t="shared" si="11"/>
        <v>1614</v>
      </c>
      <c r="Y275" s="23">
        <f t="shared" si="10"/>
        <v>2.958234</v>
      </c>
    </row>
    <row r="276" spans="24:25" x14ac:dyDescent="0.25">
      <c r="X276" s="21">
        <f t="shared" si="11"/>
        <v>1620</v>
      </c>
      <c r="Y276" s="23">
        <f t="shared" si="10"/>
        <v>2.9662199999999999</v>
      </c>
    </row>
    <row r="277" spans="24:25" x14ac:dyDescent="0.25">
      <c r="X277" s="21">
        <f t="shared" si="11"/>
        <v>1626</v>
      </c>
      <c r="Y277" s="23">
        <f t="shared" si="10"/>
        <v>2.9742060000000001</v>
      </c>
    </row>
    <row r="278" spans="24:25" x14ac:dyDescent="0.25">
      <c r="X278" s="21">
        <f t="shared" si="11"/>
        <v>1632</v>
      </c>
      <c r="Y278" s="23">
        <f t="shared" si="10"/>
        <v>2.982192</v>
      </c>
    </row>
    <row r="279" spans="24:25" x14ac:dyDescent="0.25">
      <c r="X279" s="21">
        <f t="shared" si="11"/>
        <v>1638</v>
      </c>
      <c r="Y279" s="23">
        <f t="shared" si="10"/>
        <v>2.9901779999999998</v>
      </c>
    </row>
    <row r="280" spans="24:25" x14ac:dyDescent="0.25">
      <c r="X280" s="21">
        <f t="shared" si="11"/>
        <v>1644</v>
      </c>
      <c r="Y280" s="23">
        <f t="shared" si="10"/>
        <v>2.9981640000000001</v>
      </c>
    </row>
    <row r="281" spans="24:25" x14ac:dyDescent="0.25">
      <c r="X281" s="21">
        <f t="shared" si="11"/>
        <v>1650</v>
      </c>
      <c r="Y281" s="23">
        <f t="shared" si="10"/>
        <v>3.0061499999999999</v>
      </c>
    </row>
    <row r="282" spans="24:25" x14ac:dyDescent="0.25">
      <c r="X282" s="21">
        <f t="shared" si="11"/>
        <v>1656</v>
      </c>
      <c r="Y282" s="23">
        <f t="shared" si="10"/>
        <v>3.0141360000000001</v>
      </c>
    </row>
    <row r="283" spans="24:25" x14ac:dyDescent="0.25">
      <c r="X283" s="21">
        <f t="shared" si="11"/>
        <v>1662</v>
      </c>
      <c r="Y283" s="23">
        <f t="shared" si="10"/>
        <v>3.022122</v>
      </c>
    </row>
    <row r="284" spans="24:25" x14ac:dyDescent="0.25">
      <c r="X284" s="21">
        <f t="shared" si="11"/>
        <v>1668</v>
      </c>
      <c r="Y284" s="23">
        <f t="shared" si="10"/>
        <v>3.0301079999999998</v>
      </c>
    </row>
    <row r="285" spans="24:25" x14ac:dyDescent="0.25">
      <c r="X285" s="21">
        <f t="shared" si="11"/>
        <v>1674</v>
      </c>
      <c r="Y285" s="23">
        <f t="shared" si="10"/>
        <v>3.0380940000000001</v>
      </c>
    </row>
    <row r="286" spans="24:25" x14ac:dyDescent="0.25">
      <c r="X286" s="21">
        <f t="shared" si="11"/>
        <v>1680</v>
      </c>
      <c r="Y286" s="23">
        <f t="shared" si="10"/>
        <v>3.0460799999999999</v>
      </c>
    </row>
    <row r="287" spans="24:25" x14ac:dyDescent="0.25">
      <c r="X287" s="21">
        <f t="shared" si="11"/>
        <v>1686</v>
      </c>
      <c r="Y287" s="23">
        <f t="shared" si="10"/>
        <v>3.0540659999999997</v>
      </c>
    </row>
    <row r="288" spans="24:25" x14ac:dyDescent="0.25">
      <c r="X288" s="21">
        <f t="shared" si="11"/>
        <v>1692</v>
      </c>
      <c r="Y288" s="23">
        <f t="shared" si="10"/>
        <v>3.062052</v>
      </c>
    </row>
    <row r="289" spans="24:25" x14ac:dyDescent="0.25">
      <c r="X289" s="21">
        <f t="shared" si="11"/>
        <v>1698</v>
      </c>
      <c r="Y289" s="23">
        <f t="shared" si="10"/>
        <v>3.0700379999999998</v>
      </c>
    </row>
    <row r="290" spans="24:25" x14ac:dyDescent="0.25">
      <c r="X290" s="21">
        <f t="shared" si="11"/>
        <v>1704</v>
      </c>
      <c r="Y290" s="23">
        <f t="shared" si="10"/>
        <v>3.0780240000000001</v>
      </c>
    </row>
    <row r="291" spans="24:25" x14ac:dyDescent="0.25">
      <c r="X291" s="21">
        <f t="shared" si="11"/>
        <v>1710</v>
      </c>
      <c r="Y291" s="23">
        <f t="shared" si="10"/>
        <v>3.0860099999999999</v>
      </c>
    </row>
    <row r="292" spans="24:25" x14ac:dyDescent="0.25">
      <c r="X292" s="21">
        <f t="shared" si="11"/>
        <v>1716</v>
      </c>
      <c r="Y292" s="23">
        <f t="shared" si="10"/>
        <v>3.0939959999999997</v>
      </c>
    </row>
    <row r="293" spans="24:25" x14ac:dyDescent="0.25">
      <c r="X293" s="21">
        <f t="shared" si="11"/>
        <v>1722</v>
      </c>
      <c r="Y293" s="23">
        <f t="shared" si="10"/>
        <v>3.101982</v>
      </c>
    </row>
    <row r="294" spans="24:25" x14ac:dyDescent="0.25">
      <c r="X294" s="21">
        <f t="shared" si="11"/>
        <v>1728</v>
      </c>
      <c r="Y294" s="23">
        <f t="shared" si="10"/>
        <v>3.1099679999999998</v>
      </c>
    </row>
    <row r="295" spans="24:25" x14ac:dyDescent="0.25">
      <c r="X295" s="21">
        <f t="shared" si="11"/>
        <v>1734</v>
      </c>
      <c r="Y295" s="23">
        <f t="shared" si="10"/>
        <v>3.1179540000000001</v>
      </c>
    </row>
    <row r="296" spans="24:25" x14ac:dyDescent="0.25">
      <c r="X296" s="21">
        <f t="shared" si="11"/>
        <v>1740</v>
      </c>
      <c r="Y296" s="23">
        <f t="shared" si="10"/>
        <v>3.1259399999999999</v>
      </c>
    </row>
    <row r="297" spans="24:25" x14ac:dyDescent="0.25">
      <c r="X297" s="21">
        <f t="shared" si="11"/>
        <v>1746</v>
      </c>
      <c r="Y297" s="23">
        <f t="shared" si="10"/>
        <v>3.1339259999999998</v>
      </c>
    </row>
    <row r="298" spans="24:25" x14ac:dyDescent="0.25">
      <c r="X298" s="21">
        <f t="shared" si="11"/>
        <v>1752</v>
      </c>
      <c r="Y298" s="23">
        <f t="shared" si="10"/>
        <v>3.141912</v>
      </c>
    </row>
    <row r="299" spans="24:25" x14ac:dyDescent="0.25">
      <c r="X299" s="21">
        <f t="shared" si="11"/>
        <v>1758</v>
      </c>
      <c r="Y299" s="23">
        <f t="shared" si="10"/>
        <v>3.1498979999999999</v>
      </c>
    </row>
    <row r="300" spans="24:25" x14ac:dyDescent="0.25">
      <c r="X300" s="21">
        <f t="shared" si="11"/>
        <v>1764</v>
      </c>
      <c r="Y300" s="23">
        <f t="shared" si="10"/>
        <v>3.1578840000000001</v>
      </c>
    </row>
    <row r="301" spans="24:25" x14ac:dyDescent="0.25">
      <c r="X301" s="21">
        <f t="shared" si="11"/>
        <v>1770</v>
      </c>
      <c r="Y301" s="23">
        <f t="shared" si="10"/>
        <v>3.16587</v>
      </c>
    </row>
    <row r="302" spans="24:25" x14ac:dyDescent="0.25">
      <c r="X302" s="21">
        <f t="shared" si="11"/>
        <v>1776</v>
      </c>
      <c r="Y302" s="23">
        <f t="shared" si="10"/>
        <v>3.1738559999999998</v>
      </c>
    </row>
    <row r="303" spans="24:25" x14ac:dyDescent="0.25">
      <c r="X303" s="21">
        <f t="shared" si="11"/>
        <v>1782</v>
      </c>
      <c r="Y303" s="23">
        <f t="shared" si="10"/>
        <v>3.1818420000000001</v>
      </c>
    </row>
    <row r="304" spans="24:25" x14ac:dyDescent="0.25">
      <c r="X304" s="21">
        <f t="shared" si="11"/>
        <v>1788</v>
      </c>
      <c r="Y304" s="23">
        <f t="shared" si="10"/>
        <v>3.1898279999999999</v>
      </c>
    </row>
    <row r="305" spans="24:25" x14ac:dyDescent="0.25">
      <c r="X305" s="21">
        <f t="shared" si="11"/>
        <v>1794</v>
      </c>
      <c r="Y305" s="23">
        <f t="shared" si="10"/>
        <v>3.1978140000000002</v>
      </c>
    </row>
    <row r="306" spans="24:25" x14ac:dyDescent="0.25">
      <c r="X306" s="21">
        <f t="shared" si="11"/>
        <v>1800</v>
      </c>
      <c r="Y306" s="23">
        <f t="shared" si="10"/>
        <v>3.2058</v>
      </c>
    </row>
    <row r="307" spans="24:25" x14ac:dyDescent="0.25">
      <c r="X307" s="21">
        <f t="shared" si="11"/>
        <v>1806</v>
      </c>
      <c r="Y307" s="23">
        <f t="shared" si="10"/>
        <v>3.2137859999999998</v>
      </c>
    </row>
    <row r="308" spans="24:25" x14ac:dyDescent="0.25">
      <c r="X308" s="21">
        <f t="shared" si="11"/>
        <v>1812</v>
      </c>
      <c r="Y308" s="23">
        <f t="shared" si="10"/>
        <v>3.2217720000000001</v>
      </c>
    </row>
    <row r="309" spans="24:25" x14ac:dyDescent="0.25">
      <c r="X309" s="21">
        <f t="shared" si="11"/>
        <v>1818</v>
      </c>
      <c r="Y309" s="23">
        <f t="shared" si="10"/>
        <v>3.2297579999999999</v>
      </c>
    </row>
    <row r="310" spans="24:25" x14ac:dyDescent="0.25">
      <c r="X310" s="21">
        <f t="shared" si="11"/>
        <v>1824</v>
      </c>
      <c r="Y310" s="23">
        <f t="shared" si="10"/>
        <v>3.2377439999999997</v>
      </c>
    </row>
    <row r="311" spans="24:25" x14ac:dyDescent="0.25">
      <c r="X311" s="21">
        <f t="shared" si="11"/>
        <v>1830</v>
      </c>
      <c r="Y311" s="23">
        <f t="shared" si="10"/>
        <v>3.24573</v>
      </c>
    </row>
    <row r="312" spans="24:25" x14ac:dyDescent="0.25">
      <c r="X312" s="21">
        <f t="shared" si="11"/>
        <v>1836</v>
      </c>
      <c r="Y312" s="23">
        <f t="shared" si="10"/>
        <v>3.2537159999999998</v>
      </c>
    </row>
    <row r="313" spans="24:25" x14ac:dyDescent="0.25">
      <c r="X313" s="21">
        <f t="shared" si="11"/>
        <v>1842</v>
      </c>
      <c r="Y313" s="23">
        <f t="shared" si="10"/>
        <v>3.2617020000000001</v>
      </c>
    </row>
    <row r="314" spans="24:25" x14ac:dyDescent="0.25">
      <c r="X314" s="21">
        <f t="shared" si="11"/>
        <v>1848</v>
      </c>
      <c r="Y314" s="23">
        <f t="shared" si="10"/>
        <v>3.2696879999999999</v>
      </c>
    </row>
    <row r="315" spans="24:25" x14ac:dyDescent="0.25">
      <c r="X315" s="21">
        <f t="shared" si="11"/>
        <v>1854</v>
      </c>
      <c r="Y315" s="23">
        <f t="shared" si="10"/>
        <v>3.2776739999999998</v>
      </c>
    </row>
    <row r="316" spans="24:25" x14ac:dyDescent="0.25">
      <c r="X316" s="21">
        <f t="shared" si="11"/>
        <v>1860</v>
      </c>
      <c r="Y316" s="23">
        <f t="shared" si="10"/>
        <v>3.28566</v>
      </c>
    </row>
    <row r="317" spans="24:25" x14ac:dyDescent="0.25">
      <c r="X317" s="21">
        <f t="shared" si="11"/>
        <v>1866</v>
      </c>
      <c r="Y317" s="23">
        <f t="shared" si="10"/>
        <v>3.2936459999999999</v>
      </c>
    </row>
    <row r="318" spans="24:25" x14ac:dyDescent="0.25">
      <c r="X318" s="21">
        <f t="shared" si="11"/>
        <v>1872</v>
      </c>
      <c r="Y318" s="23">
        <f t="shared" si="10"/>
        <v>3.3016320000000001</v>
      </c>
    </row>
    <row r="319" spans="24:25" x14ac:dyDescent="0.25">
      <c r="X319" s="21">
        <f t="shared" si="11"/>
        <v>1878</v>
      </c>
      <c r="Y319" s="23">
        <f t="shared" si="10"/>
        <v>3.3096179999999999</v>
      </c>
    </row>
    <row r="320" spans="24:25" x14ac:dyDescent="0.25">
      <c r="X320" s="21">
        <f t="shared" si="11"/>
        <v>1884</v>
      </c>
      <c r="Y320" s="23">
        <f t="shared" si="10"/>
        <v>3.3176039999999998</v>
      </c>
    </row>
    <row r="321" spans="24:25" x14ac:dyDescent="0.25">
      <c r="X321" s="21">
        <f t="shared" si="11"/>
        <v>1890</v>
      </c>
      <c r="Y321" s="23">
        <f t="shared" si="10"/>
        <v>3.32559</v>
      </c>
    </row>
    <row r="322" spans="24:25" x14ac:dyDescent="0.25">
      <c r="X322" s="21">
        <f t="shared" si="11"/>
        <v>1896</v>
      </c>
      <c r="Y322" s="23">
        <f t="shared" si="10"/>
        <v>3.3335759999999999</v>
      </c>
    </row>
    <row r="323" spans="24:25" x14ac:dyDescent="0.25">
      <c r="X323" s="21">
        <f t="shared" si="11"/>
        <v>1902</v>
      </c>
      <c r="Y323" s="23">
        <f t="shared" si="10"/>
        <v>3.3415620000000001</v>
      </c>
    </row>
    <row r="324" spans="24:25" x14ac:dyDescent="0.25">
      <c r="X324" s="21">
        <f t="shared" si="11"/>
        <v>1908</v>
      </c>
      <c r="Y324" s="23">
        <f t="shared" si="10"/>
        <v>3.349548</v>
      </c>
    </row>
    <row r="325" spans="24:25" x14ac:dyDescent="0.25">
      <c r="X325" s="21">
        <f t="shared" si="11"/>
        <v>1914</v>
      </c>
      <c r="Y325" s="23">
        <f t="shared" si="10"/>
        <v>3.3575339999999998</v>
      </c>
    </row>
    <row r="326" spans="24:25" x14ac:dyDescent="0.25">
      <c r="X326" s="21">
        <f t="shared" si="11"/>
        <v>1920</v>
      </c>
      <c r="Y326" s="23">
        <f t="shared" ref="Y326:Y389" si="12">IF($K$24&gt;0,IF(X326&lt;$K$21,$K$20*X326,IF(X326&lt;$K$24,($K$22*X326)+$K$23,($K$25*X326)+$K$26)),IF(X326&lt;$K$21,$K$20*X326,($K$22*X326)+$K$23))</f>
        <v>3.3655200000000001</v>
      </c>
    </row>
    <row r="327" spans="24:25" x14ac:dyDescent="0.25">
      <c r="X327" s="21">
        <f t="shared" ref="X327:X390" si="13">X326+$AC$5</f>
        <v>1926</v>
      </c>
      <c r="Y327" s="23">
        <f t="shared" si="12"/>
        <v>3.3735059999999999</v>
      </c>
    </row>
    <row r="328" spans="24:25" x14ac:dyDescent="0.25">
      <c r="X328" s="21">
        <f t="shared" si="13"/>
        <v>1932</v>
      </c>
      <c r="Y328" s="23">
        <f t="shared" si="12"/>
        <v>3.3814919999999997</v>
      </c>
    </row>
    <row r="329" spans="24:25" x14ac:dyDescent="0.25">
      <c r="X329" s="21">
        <f t="shared" si="13"/>
        <v>1938</v>
      </c>
      <c r="Y329" s="23">
        <f t="shared" si="12"/>
        <v>3.389478</v>
      </c>
    </row>
    <row r="330" spans="24:25" x14ac:dyDescent="0.25">
      <c r="X330" s="21">
        <f t="shared" si="13"/>
        <v>1944</v>
      </c>
      <c r="Y330" s="23">
        <f t="shared" si="12"/>
        <v>3.3974639999999998</v>
      </c>
    </row>
    <row r="331" spans="24:25" x14ac:dyDescent="0.25">
      <c r="X331" s="21">
        <f t="shared" si="13"/>
        <v>1950</v>
      </c>
      <c r="Y331" s="23">
        <f t="shared" si="12"/>
        <v>3.4054500000000001</v>
      </c>
    </row>
    <row r="332" spans="24:25" x14ac:dyDescent="0.25">
      <c r="X332" s="21">
        <f t="shared" si="13"/>
        <v>1956</v>
      </c>
      <c r="Y332" s="23">
        <f t="shared" si="12"/>
        <v>3.4134359999999999</v>
      </c>
    </row>
    <row r="333" spans="24:25" x14ac:dyDescent="0.25">
      <c r="X333" s="21">
        <f t="shared" si="13"/>
        <v>1962</v>
      </c>
      <c r="Y333" s="23">
        <f t="shared" si="12"/>
        <v>3.4214219999999997</v>
      </c>
    </row>
    <row r="334" spans="24:25" x14ac:dyDescent="0.25">
      <c r="X334" s="21">
        <f t="shared" si="13"/>
        <v>1968</v>
      </c>
      <c r="Y334" s="23">
        <f t="shared" si="12"/>
        <v>3.429408</v>
      </c>
    </row>
    <row r="335" spans="24:25" x14ac:dyDescent="0.25">
      <c r="X335" s="21">
        <f t="shared" si="13"/>
        <v>1974</v>
      </c>
      <c r="Y335" s="23">
        <f t="shared" si="12"/>
        <v>3.4373939999999998</v>
      </c>
    </row>
    <row r="336" spans="24:25" x14ac:dyDescent="0.25">
      <c r="X336" s="21">
        <f t="shared" si="13"/>
        <v>1980</v>
      </c>
      <c r="Y336" s="23">
        <f t="shared" si="12"/>
        <v>3.4453800000000001</v>
      </c>
    </row>
    <row r="337" spans="24:25" x14ac:dyDescent="0.25">
      <c r="X337" s="21">
        <f t="shared" si="13"/>
        <v>1986</v>
      </c>
      <c r="Y337" s="23">
        <f t="shared" si="12"/>
        <v>3.4533659999999999</v>
      </c>
    </row>
    <row r="338" spans="24:25" x14ac:dyDescent="0.25">
      <c r="X338" s="21">
        <f t="shared" si="13"/>
        <v>1992</v>
      </c>
      <c r="Y338" s="23">
        <f t="shared" si="12"/>
        <v>3.4613519999999998</v>
      </c>
    </row>
    <row r="339" spans="24:25" x14ac:dyDescent="0.25">
      <c r="X339" s="21">
        <f t="shared" si="13"/>
        <v>1998</v>
      </c>
      <c r="Y339" s="23">
        <f t="shared" si="12"/>
        <v>3.469338</v>
      </c>
    </row>
    <row r="340" spans="24:25" x14ac:dyDescent="0.25">
      <c r="X340" s="21">
        <f t="shared" si="13"/>
        <v>2004</v>
      </c>
      <c r="Y340" s="23">
        <f t="shared" si="12"/>
        <v>3.4773239999999999</v>
      </c>
    </row>
    <row r="341" spans="24:25" x14ac:dyDescent="0.25">
      <c r="X341" s="21">
        <f t="shared" si="13"/>
        <v>2010</v>
      </c>
      <c r="Y341" s="23">
        <f t="shared" si="12"/>
        <v>3.4853100000000001</v>
      </c>
    </row>
    <row r="342" spans="24:25" x14ac:dyDescent="0.25">
      <c r="X342" s="21">
        <f t="shared" si="13"/>
        <v>2016</v>
      </c>
      <c r="Y342" s="23">
        <f t="shared" si="12"/>
        <v>3.493296</v>
      </c>
    </row>
    <row r="343" spans="24:25" x14ac:dyDescent="0.25">
      <c r="X343" s="21">
        <f t="shared" si="13"/>
        <v>2022</v>
      </c>
      <c r="Y343" s="23">
        <f t="shared" si="12"/>
        <v>3.5012819999999998</v>
      </c>
    </row>
    <row r="344" spans="24:25" x14ac:dyDescent="0.25">
      <c r="X344" s="21">
        <f t="shared" si="13"/>
        <v>2028</v>
      </c>
      <c r="Y344" s="23">
        <f t="shared" si="12"/>
        <v>3.5092680000000001</v>
      </c>
    </row>
    <row r="345" spans="24:25" x14ac:dyDescent="0.25">
      <c r="X345" s="21">
        <f t="shared" si="13"/>
        <v>2034</v>
      </c>
      <c r="Y345" s="23">
        <f t="shared" si="12"/>
        <v>3.5172539999999999</v>
      </c>
    </row>
    <row r="346" spans="24:25" x14ac:dyDescent="0.25">
      <c r="X346" s="21">
        <f t="shared" si="13"/>
        <v>2040</v>
      </c>
      <c r="Y346" s="23">
        <f t="shared" si="12"/>
        <v>3.5252399999999997</v>
      </c>
    </row>
    <row r="347" spans="24:25" x14ac:dyDescent="0.25">
      <c r="X347" s="21">
        <f t="shared" si="13"/>
        <v>2046</v>
      </c>
      <c r="Y347" s="23">
        <f t="shared" si="12"/>
        <v>3.533226</v>
      </c>
    </row>
    <row r="348" spans="24:25" x14ac:dyDescent="0.25">
      <c r="X348" s="21">
        <f t="shared" si="13"/>
        <v>2052</v>
      </c>
      <c r="Y348" s="23">
        <f t="shared" si="12"/>
        <v>3.5412119999999998</v>
      </c>
    </row>
    <row r="349" spans="24:25" x14ac:dyDescent="0.25">
      <c r="X349" s="21">
        <f t="shared" si="13"/>
        <v>2058</v>
      </c>
      <c r="Y349" s="23">
        <f t="shared" si="12"/>
        <v>3.5491980000000001</v>
      </c>
    </row>
    <row r="350" spans="24:25" x14ac:dyDescent="0.25">
      <c r="X350" s="21">
        <f t="shared" si="13"/>
        <v>2064</v>
      </c>
      <c r="Y350" s="23">
        <f t="shared" si="12"/>
        <v>3.5571839999999999</v>
      </c>
    </row>
    <row r="351" spans="24:25" x14ac:dyDescent="0.25">
      <c r="X351" s="21">
        <f t="shared" si="13"/>
        <v>2070</v>
      </c>
      <c r="Y351" s="23">
        <f t="shared" si="12"/>
        <v>3.5651699999999997</v>
      </c>
    </row>
    <row r="352" spans="24:25" x14ac:dyDescent="0.25">
      <c r="X352" s="21">
        <f t="shared" si="13"/>
        <v>2076</v>
      </c>
      <c r="Y352" s="23">
        <f t="shared" si="12"/>
        <v>3.573156</v>
      </c>
    </row>
    <row r="353" spans="24:25" x14ac:dyDescent="0.25">
      <c r="X353" s="21">
        <f t="shared" si="13"/>
        <v>2082</v>
      </c>
      <c r="Y353" s="23">
        <f t="shared" si="12"/>
        <v>3.5811419999999998</v>
      </c>
    </row>
    <row r="354" spans="24:25" x14ac:dyDescent="0.25">
      <c r="X354" s="21">
        <f t="shared" si="13"/>
        <v>2088</v>
      </c>
      <c r="Y354" s="23">
        <f t="shared" si="12"/>
        <v>3.5891280000000001</v>
      </c>
    </row>
    <row r="355" spans="24:25" x14ac:dyDescent="0.25">
      <c r="X355" s="21">
        <f t="shared" si="13"/>
        <v>2094</v>
      </c>
      <c r="Y355" s="23">
        <f t="shared" si="12"/>
        <v>3.5971139999999999</v>
      </c>
    </row>
    <row r="356" spans="24:25" x14ac:dyDescent="0.25">
      <c r="X356" s="21">
        <f t="shared" si="13"/>
        <v>2100</v>
      </c>
      <c r="Y356" s="23">
        <f t="shared" si="12"/>
        <v>3.6050999999999997</v>
      </c>
    </row>
    <row r="357" spans="24:25" x14ac:dyDescent="0.25">
      <c r="X357" s="21">
        <f t="shared" si="13"/>
        <v>2106</v>
      </c>
      <c r="Y357" s="23">
        <f t="shared" si="12"/>
        <v>3.613086</v>
      </c>
    </row>
    <row r="358" spans="24:25" x14ac:dyDescent="0.25">
      <c r="X358" s="21">
        <f t="shared" si="13"/>
        <v>2112</v>
      </c>
      <c r="Y358" s="23">
        <f t="shared" si="12"/>
        <v>3.6210719999999998</v>
      </c>
    </row>
    <row r="359" spans="24:25" x14ac:dyDescent="0.25">
      <c r="X359" s="21">
        <f t="shared" si="13"/>
        <v>2118</v>
      </c>
      <c r="Y359" s="23">
        <f t="shared" si="12"/>
        <v>3.6290580000000001</v>
      </c>
    </row>
    <row r="360" spans="24:25" x14ac:dyDescent="0.25">
      <c r="X360" s="21">
        <f t="shared" si="13"/>
        <v>2124</v>
      </c>
      <c r="Y360" s="23">
        <f t="shared" si="12"/>
        <v>3.6370439999999999</v>
      </c>
    </row>
    <row r="361" spans="24:25" x14ac:dyDescent="0.25">
      <c r="X361" s="21">
        <f t="shared" si="13"/>
        <v>2130</v>
      </c>
      <c r="Y361" s="23">
        <f t="shared" si="12"/>
        <v>3.6450299999999998</v>
      </c>
    </row>
    <row r="362" spans="24:25" x14ac:dyDescent="0.25">
      <c r="X362" s="21">
        <f t="shared" si="13"/>
        <v>2136</v>
      </c>
      <c r="Y362" s="23">
        <f t="shared" si="12"/>
        <v>3.653016</v>
      </c>
    </row>
    <row r="363" spans="24:25" x14ac:dyDescent="0.25">
      <c r="X363" s="21">
        <f t="shared" si="13"/>
        <v>2142</v>
      </c>
      <c r="Y363" s="23">
        <f t="shared" si="12"/>
        <v>3.6610019999999999</v>
      </c>
    </row>
    <row r="364" spans="24:25" x14ac:dyDescent="0.25">
      <c r="X364" s="21">
        <f t="shared" si="13"/>
        <v>2148</v>
      </c>
      <c r="Y364" s="23">
        <f t="shared" si="12"/>
        <v>3.6689879999999997</v>
      </c>
    </row>
    <row r="365" spans="24:25" x14ac:dyDescent="0.25">
      <c r="X365" s="21">
        <f t="shared" si="13"/>
        <v>2154</v>
      </c>
      <c r="Y365" s="23">
        <f t="shared" si="12"/>
        <v>3.676974</v>
      </c>
    </row>
    <row r="366" spans="24:25" x14ac:dyDescent="0.25">
      <c r="X366" s="21">
        <f t="shared" si="13"/>
        <v>2160</v>
      </c>
      <c r="Y366" s="23">
        <f t="shared" si="12"/>
        <v>3.6849599999999998</v>
      </c>
    </row>
    <row r="367" spans="24:25" x14ac:dyDescent="0.25">
      <c r="X367" s="21">
        <f t="shared" si="13"/>
        <v>2166</v>
      </c>
      <c r="Y367" s="23">
        <f t="shared" si="12"/>
        <v>3.6929460000000001</v>
      </c>
    </row>
    <row r="368" spans="24:25" x14ac:dyDescent="0.25">
      <c r="X368" s="21">
        <f t="shared" si="13"/>
        <v>2172</v>
      </c>
      <c r="Y368" s="23">
        <f t="shared" si="12"/>
        <v>3.7009319999999999</v>
      </c>
    </row>
    <row r="369" spans="24:25" x14ac:dyDescent="0.25">
      <c r="X369" s="21">
        <f t="shared" si="13"/>
        <v>2178</v>
      </c>
      <c r="Y369" s="23">
        <f t="shared" si="12"/>
        <v>3.7089179999999997</v>
      </c>
    </row>
    <row r="370" spans="24:25" x14ac:dyDescent="0.25">
      <c r="X370" s="21">
        <f t="shared" si="13"/>
        <v>2184</v>
      </c>
      <c r="Y370" s="23">
        <f t="shared" si="12"/>
        <v>3.716904</v>
      </c>
    </row>
    <row r="371" spans="24:25" x14ac:dyDescent="0.25">
      <c r="X371" s="21">
        <f t="shared" si="13"/>
        <v>2190</v>
      </c>
      <c r="Y371" s="23">
        <f t="shared" si="12"/>
        <v>3.7248899999999998</v>
      </c>
    </row>
    <row r="372" spans="24:25" x14ac:dyDescent="0.25">
      <c r="X372" s="21">
        <f t="shared" si="13"/>
        <v>2196</v>
      </c>
      <c r="Y372" s="23">
        <f t="shared" si="12"/>
        <v>3.7328760000000001</v>
      </c>
    </row>
    <row r="373" spans="24:25" x14ac:dyDescent="0.25">
      <c r="X373" s="21">
        <f t="shared" si="13"/>
        <v>2202</v>
      </c>
      <c r="Y373" s="23">
        <f t="shared" si="12"/>
        <v>3.7408619999999999</v>
      </c>
    </row>
    <row r="374" spans="24:25" x14ac:dyDescent="0.25">
      <c r="X374" s="21">
        <f t="shared" si="13"/>
        <v>2208</v>
      </c>
      <c r="Y374" s="23">
        <f t="shared" si="12"/>
        <v>3.7488479999999997</v>
      </c>
    </row>
    <row r="375" spans="24:25" x14ac:dyDescent="0.25">
      <c r="X375" s="21">
        <f t="shared" si="13"/>
        <v>2214</v>
      </c>
      <c r="Y375" s="23">
        <f t="shared" si="12"/>
        <v>3.756834</v>
      </c>
    </row>
    <row r="376" spans="24:25" x14ac:dyDescent="0.25">
      <c r="X376" s="21">
        <f t="shared" si="13"/>
        <v>2220</v>
      </c>
      <c r="Y376" s="23">
        <f t="shared" si="12"/>
        <v>3.7648199999999998</v>
      </c>
    </row>
    <row r="377" spans="24:25" x14ac:dyDescent="0.25">
      <c r="X377" s="21">
        <f t="shared" si="13"/>
        <v>2226</v>
      </c>
      <c r="Y377" s="23">
        <f t="shared" si="12"/>
        <v>3.7728060000000001</v>
      </c>
    </row>
    <row r="378" spans="24:25" x14ac:dyDescent="0.25">
      <c r="X378" s="21">
        <f t="shared" si="13"/>
        <v>2232</v>
      </c>
      <c r="Y378" s="23">
        <f t="shared" si="12"/>
        <v>3.7807919999999999</v>
      </c>
    </row>
    <row r="379" spans="24:25" x14ac:dyDescent="0.25">
      <c r="X379" s="21">
        <f t="shared" si="13"/>
        <v>2238</v>
      </c>
      <c r="Y379" s="23">
        <f t="shared" si="12"/>
        <v>3.7887779999999998</v>
      </c>
    </row>
    <row r="380" spans="24:25" x14ac:dyDescent="0.25">
      <c r="X380" s="21">
        <f t="shared" si="13"/>
        <v>2244</v>
      </c>
      <c r="Y380" s="23">
        <f t="shared" si="12"/>
        <v>3.796764</v>
      </c>
    </row>
    <row r="381" spans="24:25" x14ac:dyDescent="0.25">
      <c r="X381" s="21">
        <f t="shared" si="13"/>
        <v>2250</v>
      </c>
      <c r="Y381" s="23">
        <f t="shared" si="12"/>
        <v>3.8047499999999999</v>
      </c>
    </row>
    <row r="382" spans="24:25" x14ac:dyDescent="0.25">
      <c r="X382" s="21">
        <f t="shared" si="13"/>
        <v>2256</v>
      </c>
      <c r="Y382" s="23">
        <f t="shared" si="12"/>
        <v>3.8127360000000001</v>
      </c>
    </row>
    <row r="383" spans="24:25" x14ac:dyDescent="0.25">
      <c r="X383" s="21">
        <f t="shared" si="13"/>
        <v>2262</v>
      </c>
      <c r="Y383" s="23">
        <f t="shared" si="12"/>
        <v>3.820722</v>
      </c>
    </row>
    <row r="384" spans="24:25" x14ac:dyDescent="0.25">
      <c r="X384" s="21">
        <f t="shared" si="13"/>
        <v>2268</v>
      </c>
      <c r="Y384" s="23">
        <f t="shared" si="12"/>
        <v>3.8287079999999998</v>
      </c>
    </row>
    <row r="385" spans="24:25" x14ac:dyDescent="0.25">
      <c r="X385" s="21">
        <f t="shared" si="13"/>
        <v>2274</v>
      </c>
      <c r="Y385" s="23">
        <f t="shared" si="12"/>
        <v>3.836694</v>
      </c>
    </row>
    <row r="386" spans="24:25" x14ac:dyDescent="0.25">
      <c r="X386" s="21">
        <f t="shared" si="13"/>
        <v>2280</v>
      </c>
      <c r="Y386" s="23">
        <f t="shared" si="12"/>
        <v>3.8446799999999999</v>
      </c>
    </row>
    <row r="387" spans="24:25" x14ac:dyDescent="0.25">
      <c r="X387" s="21">
        <f t="shared" si="13"/>
        <v>2286</v>
      </c>
      <c r="Y387" s="23">
        <f t="shared" si="12"/>
        <v>3.8526659999999997</v>
      </c>
    </row>
    <row r="388" spans="24:25" x14ac:dyDescent="0.25">
      <c r="X388" s="21">
        <f t="shared" si="13"/>
        <v>2292</v>
      </c>
      <c r="Y388" s="23">
        <f t="shared" si="12"/>
        <v>3.860652</v>
      </c>
    </row>
    <row r="389" spans="24:25" x14ac:dyDescent="0.25">
      <c r="X389" s="21">
        <f t="shared" si="13"/>
        <v>2298</v>
      </c>
      <c r="Y389" s="23">
        <f t="shared" si="12"/>
        <v>3.8686379999999998</v>
      </c>
    </row>
    <row r="390" spans="24:25" x14ac:dyDescent="0.25">
      <c r="X390" s="21">
        <f t="shared" si="13"/>
        <v>2304</v>
      </c>
      <c r="Y390" s="23">
        <f t="shared" ref="Y390:Y453" si="14">IF($K$24&gt;0,IF(X390&lt;$K$21,$K$20*X390,IF(X390&lt;$K$24,($K$22*X390)+$K$23,($K$25*X390)+$K$26)),IF(X390&lt;$K$21,$K$20*X390,($K$22*X390)+$K$23))</f>
        <v>3.8766240000000001</v>
      </c>
    </row>
    <row r="391" spans="24:25" x14ac:dyDescent="0.25">
      <c r="X391" s="21">
        <f t="shared" ref="X391:X454" si="15">X390+$AC$5</f>
        <v>2310</v>
      </c>
      <c r="Y391" s="23">
        <f t="shared" si="14"/>
        <v>3.8846099999999999</v>
      </c>
    </row>
    <row r="392" spans="24:25" x14ac:dyDescent="0.25">
      <c r="X392" s="21">
        <f t="shared" si="15"/>
        <v>2316</v>
      </c>
      <c r="Y392" s="23">
        <f t="shared" si="14"/>
        <v>3.8925959999999997</v>
      </c>
    </row>
    <row r="393" spans="24:25" x14ac:dyDescent="0.25">
      <c r="X393" s="21">
        <f t="shared" si="15"/>
        <v>2322</v>
      </c>
      <c r="Y393" s="23">
        <f t="shared" si="14"/>
        <v>3.900582</v>
      </c>
    </row>
    <row r="394" spans="24:25" x14ac:dyDescent="0.25">
      <c r="X394" s="21">
        <f t="shared" si="15"/>
        <v>2328</v>
      </c>
      <c r="Y394" s="23">
        <f t="shared" si="14"/>
        <v>3.9085679999999998</v>
      </c>
    </row>
    <row r="395" spans="24:25" x14ac:dyDescent="0.25">
      <c r="X395" s="21">
        <f t="shared" si="15"/>
        <v>2334</v>
      </c>
      <c r="Y395" s="23">
        <f t="shared" si="14"/>
        <v>3.9165540000000001</v>
      </c>
    </row>
    <row r="396" spans="24:25" x14ac:dyDescent="0.25">
      <c r="X396" s="21">
        <f t="shared" si="15"/>
        <v>2340</v>
      </c>
      <c r="Y396" s="23">
        <f t="shared" si="14"/>
        <v>3.9245399999999999</v>
      </c>
    </row>
    <row r="397" spans="24:25" x14ac:dyDescent="0.25">
      <c r="X397" s="21">
        <f t="shared" si="15"/>
        <v>2346</v>
      </c>
      <c r="Y397" s="23">
        <f t="shared" si="14"/>
        <v>3.9325259999999997</v>
      </c>
    </row>
    <row r="398" spans="24:25" x14ac:dyDescent="0.25">
      <c r="X398" s="21">
        <f t="shared" si="15"/>
        <v>2352</v>
      </c>
      <c r="Y398" s="23">
        <f t="shared" si="14"/>
        <v>3.940512</v>
      </c>
    </row>
    <row r="399" spans="24:25" x14ac:dyDescent="0.25">
      <c r="X399" s="21">
        <f t="shared" si="15"/>
        <v>2358</v>
      </c>
      <c r="Y399" s="23">
        <f t="shared" si="14"/>
        <v>3.9484979999999998</v>
      </c>
    </row>
    <row r="400" spans="24:25" x14ac:dyDescent="0.25">
      <c r="X400" s="21">
        <f t="shared" si="15"/>
        <v>2364</v>
      </c>
      <c r="Y400" s="23">
        <f t="shared" si="14"/>
        <v>3.9564840000000001</v>
      </c>
    </row>
    <row r="401" spans="24:25" x14ac:dyDescent="0.25">
      <c r="X401" s="21">
        <f t="shared" si="15"/>
        <v>2370</v>
      </c>
      <c r="Y401" s="23">
        <f t="shared" si="14"/>
        <v>3.9644699999999999</v>
      </c>
    </row>
    <row r="402" spans="24:25" x14ac:dyDescent="0.25">
      <c r="X402" s="21">
        <f t="shared" si="15"/>
        <v>2376</v>
      </c>
      <c r="Y402" s="23">
        <f t="shared" si="14"/>
        <v>3.9724559999999998</v>
      </c>
    </row>
    <row r="403" spans="24:25" x14ac:dyDescent="0.25">
      <c r="X403" s="21">
        <f t="shared" si="15"/>
        <v>2382</v>
      </c>
      <c r="Y403" s="23">
        <f t="shared" si="14"/>
        <v>3.980442</v>
      </c>
    </row>
    <row r="404" spans="24:25" x14ac:dyDescent="0.25">
      <c r="X404" s="21">
        <f t="shared" si="15"/>
        <v>2388</v>
      </c>
      <c r="Y404" s="23">
        <f t="shared" si="14"/>
        <v>3.9884279999999999</v>
      </c>
    </row>
    <row r="405" spans="24:25" x14ac:dyDescent="0.25">
      <c r="X405" s="21">
        <f t="shared" si="15"/>
        <v>2394</v>
      </c>
      <c r="Y405" s="23">
        <f t="shared" si="14"/>
        <v>3.9964139999999997</v>
      </c>
    </row>
    <row r="406" spans="24:25" x14ac:dyDescent="0.25">
      <c r="X406" s="21">
        <f t="shared" si="15"/>
        <v>2400</v>
      </c>
      <c r="Y406" s="23">
        <f t="shared" si="14"/>
        <v>4.0044000000000004</v>
      </c>
    </row>
    <row r="407" spans="24:25" x14ac:dyDescent="0.25">
      <c r="X407" s="21">
        <f t="shared" si="15"/>
        <v>2406</v>
      </c>
      <c r="Y407" s="23">
        <f t="shared" si="14"/>
        <v>4.0123859999999993</v>
      </c>
    </row>
    <row r="408" spans="24:25" x14ac:dyDescent="0.25">
      <c r="X408" s="21">
        <f t="shared" si="15"/>
        <v>2412</v>
      </c>
      <c r="Y408" s="23">
        <f t="shared" si="14"/>
        <v>4.0203720000000001</v>
      </c>
    </row>
    <row r="409" spans="24:25" x14ac:dyDescent="0.25">
      <c r="X409" s="21">
        <f t="shared" si="15"/>
        <v>2418</v>
      </c>
      <c r="Y409" s="23">
        <f t="shared" si="14"/>
        <v>4.0283579999999999</v>
      </c>
    </row>
    <row r="410" spans="24:25" x14ac:dyDescent="0.25">
      <c r="X410" s="21">
        <f t="shared" si="15"/>
        <v>2424</v>
      </c>
      <c r="Y410" s="23">
        <f t="shared" si="14"/>
        <v>4.0363439999999997</v>
      </c>
    </row>
    <row r="411" spans="24:25" x14ac:dyDescent="0.25">
      <c r="X411" s="21">
        <f t="shared" si="15"/>
        <v>2430</v>
      </c>
      <c r="Y411" s="23">
        <f t="shared" si="14"/>
        <v>4.0443300000000004</v>
      </c>
    </row>
    <row r="412" spans="24:25" x14ac:dyDescent="0.25">
      <c r="X412" s="21">
        <f t="shared" si="15"/>
        <v>2436</v>
      </c>
      <c r="Y412" s="23">
        <f t="shared" si="14"/>
        <v>4.0523159999999994</v>
      </c>
    </row>
    <row r="413" spans="24:25" x14ac:dyDescent="0.25">
      <c r="X413" s="21">
        <f t="shared" si="15"/>
        <v>2442</v>
      </c>
      <c r="Y413" s="23">
        <f t="shared" si="14"/>
        <v>4.0603020000000001</v>
      </c>
    </row>
    <row r="414" spans="24:25" x14ac:dyDescent="0.25">
      <c r="X414" s="21">
        <f t="shared" si="15"/>
        <v>2448</v>
      </c>
      <c r="Y414" s="23">
        <f t="shared" si="14"/>
        <v>4.0682879999999999</v>
      </c>
    </row>
    <row r="415" spans="24:25" x14ac:dyDescent="0.25">
      <c r="X415" s="21">
        <f t="shared" si="15"/>
        <v>2454</v>
      </c>
      <c r="Y415" s="23">
        <f t="shared" si="14"/>
        <v>4.0762739999999997</v>
      </c>
    </row>
    <row r="416" spans="24:25" x14ac:dyDescent="0.25">
      <c r="X416" s="21">
        <f t="shared" si="15"/>
        <v>2460</v>
      </c>
      <c r="Y416" s="23">
        <f t="shared" si="14"/>
        <v>4.0842600000000004</v>
      </c>
    </row>
    <row r="417" spans="24:25" x14ac:dyDescent="0.25">
      <c r="X417" s="21">
        <f t="shared" si="15"/>
        <v>2466</v>
      </c>
      <c r="Y417" s="23">
        <f t="shared" si="14"/>
        <v>4.0922459999999994</v>
      </c>
    </row>
    <row r="418" spans="24:25" x14ac:dyDescent="0.25">
      <c r="X418" s="21">
        <f t="shared" si="15"/>
        <v>2472</v>
      </c>
      <c r="Y418" s="23">
        <f t="shared" si="14"/>
        <v>4.1002320000000001</v>
      </c>
    </row>
    <row r="419" spans="24:25" x14ac:dyDescent="0.25">
      <c r="X419" s="21">
        <f t="shared" si="15"/>
        <v>2478</v>
      </c>
      <c r="Y419" s="23">
        <f t="shared" si="14"/>
        <v>4.1082179999999999</v>
      </c>
    </row>
    <row r="420" spans="24:25" x14ac:dyDescent="0.25">
      <c r="X420" s="21">
        <f t="shared" si="15"/>
        <v>2484</v>
      </c>
      <c r="Y420" s="23">
        <f t="shared" si="14"/>
        <v>4.1162039999999998</v>
      </c>
    </row>
    <row r="421" spans="24:25" x14ac:dyDescent="0.25">
      <c r="X421" s="21">
        <f t="shared" si="15"/>
        <v>2490</v>
      </c>
      <c r="Y421" s="23">
        <f t="shared" si="14"/>
        <v>4.1241900000000005</v>
      </c>
    </row>
    <row r="422" spans="24:25" x14ac:dyDescent="0.25">
      <c r="X422" s="21">
        <f t="shared" si="15"/>
        <v>2496</v>
      </c>
      <c r="Y422" s="23">
        <f t="shared" si="14"/>
        <v>4.1321759999999994</v>
      </c>
    </row>
    <row r="423" spans="24:25" x14ac:dyDescent="0.25">
      <c r="X423" s="21">
        <f t="shared" si="15"/>
        <v>2502</v>
      </c>
      <c r="Y423" s="23">
        <f t="shared" si="14"/>
        <v>4.1401620000000001</v>
      </c>
    </row>
    <row r="424" spans="24:25" x14ac:dyDescent="0.25">
      <c r="X424" s="21">
        <f t="shared" si="15"/>
        <v>2508</v>
      </c>
      <c r="Y424" s="23">
        <f t="shared" si="14"/>
        <v>4.1481479999999999</v>
      </c>
    </row>
    <row r="425" spans="24:25" x14ac:dyDescent="0.25">
      <c r="X425" s="21">
        <f t="shared" si="15"/>
        <v>2514</v>
      </c>
      <c r="Y425" s="23">
        <f t="shared" si="14"/>
        <v>4.1561339999999998</v>
      </c>
    </row>
    <row r="426" spans="24:25" x14ac:dyDescent="0.25">
      <c r="X426" s="21">
        <f t="shared" si="15"/>
        <v>2520</v>
      </c>
      <c r="Y426" s="23">
        <f t="shared" si="14"/>
        <v>4.1641200000000005</v>
      </c>
    </row>
    <row r="427" spans="24:25" x14ac:dyDescent="0.25">
      <c r="X427" s="21">
        <f t="shared" si="15"/>
        <v>2526</v>
      </c>
      <c r="Y427" s="23">
        <f t="shared" si="14"/>
        <v>4.1721059999999994</v>
      </c>
    </row>
    <row r="428" spans="24:25" x14ac:dyDescent="0.25">
      <c r="X428" s="21">
        <f t="shared" si="15"/>
        <v>2532</v>
      </c>
      <c r="Y428" s="23">
        <f t="shared" si="14"/>
        <v>4.1800920000000001</v>
      </c>
    </row>
    <row r="429" spans="24:25" x14ac:dyDescent="0.25">
      <c r="X429" s="21">
        <f t="shared" si="15"/>
        <v>2538</v>
      </c>
      <c r="Y429" s="23">
        <f t="shared" si="14"/>
        <v>4.188078</v>
      </c>
    </row>
    <row r="430" spans="24:25" x14ac:dyDescent="0.25">
      <c r="X430" s="21">
        <f t="shared" si="15"/>
        <v>2544</v>
      </c>
      <c r="Y430" s="23">
        <f t="shared" si="14"/>
        <v>4.1960639999999998</v>
      </c>
    </row>
    <row r="431" spans="24:25" x14ac:dyDescent="0.25">
      <c r="X431" s="21">
        <f t="shared" si="15"/>
        <v>2550</v>
      </c>
      <c r="Y431" s="23">
        <f t="shared" si="14"/>
        <v>4.2040500000000005</v>
      </c>
    </row>
    <row r="432" spans="24:25" x14ac:dyDescent="0.25">
      <c r="X432" s="21">
        <f t="shared" si="15"/>
        <v>2556</v>
      </c>
      <c r="Y432" s="23">
        <f t="shared" si="14"/>
        <v>4.2120359999999994</v>
      </c>
    </row>
    <row r="433" spans="24:25" x14ac:dyDescent="0.25">
      <c r="X433" s="21">
        <f t="shared" si="15"/>
        <v>2562</v>
      </c>
      <c r="Y433" s="23">
        <f t="shared" si="14"/>
        <v>4.2200220000000002</v>
      </c>
    </row>
    <row r="434" spans="24:25" x14ac:dyDescent="0.25">
      <c r="X434" s="21">
        <f t="shared" si="15"/>
        <v>2568</v>
      </c>
      <c r="Y434" s="23">
        <f t="shared" si="14"/>
        <v>4.228008</v>
      </c>
    </row>
    <row r="435" spans="24:25" x14ac:dyDescent="0.25">
      <c r="X435" s="21">
        <f t="shared" si="15"/>
        <v>2574</v>
      </c>
      <c r="Y435" s="23">
        <f t="shared" si="14"/>
        <v>4.2359939999999998</v>
      </c>
    </row>
    <row r="436" spans="24:25" x14ac:dyDescent="0.25">
      <c r="X436" s="21">
        <f t="shared" si="15"/>
        <v>2580</v>
      </c>
      <c r="Y436" s="23">
        <f t="shared" si="14"/>
        <v>4.2439800000000005</v>
      </c>
    </row>
    <row r="437" spans="24:25" x14ac:dyDescent="0.25">
      <c r="X437" s="21">
        <f t="shared" si="15"/>
        <v>2586</v>
      </c>
      <c r="Y437" s="23">
        <f t="shared" si="14"/>
        <v>4.2519659999999995</v>
      </c>
    </row>
    <row r="438" spans="24:25" x14ac:dyDescent="0.25">
      <c r="X438" s="21">
        <f t="shared" si="15"/>
        <v>2592</v>
      </c>
      <c r="Y438" s="23">
        <f t="shared" si="14"/>
        <v>4.2599520000000002</v>
      </c>
    </row>
    <row r="439" spans="24:25" x14ac:dyDescent="0.25">
      <c r="X439" s="21">
        <f t="shared" si="15"/>
        <v>2598</v>
      </c>
      <c r="Y439" s="23">
        <f t="shared" si="14"/>
        <v>4.267938</v>
      </c>
    </row>
    <row r="440" spans="24:25" x14ac:dyDescent="0.25">
      <c r="X440" s="21">
        <f t="shared" si="15"/>
        <v>2604</v>
      </c>
      <c r="Y440" s="23">
        <f t="shared" si="14"/>
        <v>4.2759239999999998</v>
      </c>
    </row>
    <row r="441" spans="24:25" x14ac:dyDescent="0.25">
      <c r="X441" s="21">
        <f t="shared" si="15"/>
        <v>2610</v>
      </c>
      <c r="Y441" s="23">
        <f t="shared" si="14"/>
        <v>4.2839099999999997</v>
      </c>
    </row>
    <row r="442" spans="24:25" x14ac:dyDescent="0.25">
      <c r="X442" s="21">
        <f t="shared" si="15"/>
        <v>2616</v>
      </c>
      <c r="Y442" s="23">
        <f t="shared" si="14"/>
        <v>4.2918959999999995</v>
      </c>
    </row>
    <row r="443" spans="24:25" x14ac:dyDescent="0.25">
      <c r="X443" s="21">
        <f t="shared" si="15"/>
        <v>2622</v>
      </c>
      <c r="Y443" s="23">
        <f t="shared" si="14"/>
        <v>4.2998820000000002</v>
      </c>
    </row>
    <row r="444" spans="24:25" x14ac:dyDescent="0.25">
      <c r="X444" s="21">
        <f t="shared" si="15"/>
        <v>2628</v>
      </c>
      <c r="Y444" s="23">
        <f t="shared" si="14"/>
        <v>4.307868</v>
      </c>
    </row>
    <row r="445" spans="24:25" x14ac:dyDescent="0.25">
      <c r="X445" s="21">
        <f t="shared" si="15"/>
        <v>2634</v>
      </c>
      <c r="Y445" s="23">
        <f t="shared" si="14"/>
        <v>4.3158539999999999</v>
      </c>
    </row>
    <row r="446" spans="24:25" x14ac:dyDescent="0.25">
      <c r="X446" s="21">
        <f t="shared" si="15"/>
        <v>2640</v>
      </c>
      <c r="Y446" s="23">
        <f t="shared" si="14"/>
        <v>4.3238399999999997</v>
      </c>
    </row>
    <row r="447" spans="24:25" x14ac:dyDescent="0.25">
      <c r="X447" s="21">
        <f t="shared" si="15"/>
        <v>2646</v>
      </c>
      <c r="Y447" s="23">
        <f t="shared" si="14"/>
        <v>4.3318259999999995</v>
      </c>
    </row>
    <row r="448" spans="24:25" x14ac:dyDescent="0.25">
      <c r="X448" s="21">
        <f t="shared" si="15"/>
        <v>2652</v>
      </c>
      <c r="Y448" s="23">
        <f t="shared" si="14"/>
        <v>4.3398120000000002</v>
      </c>
    </row>
    <row r="449" spans="24:25" x14ac:dyDescent="0.25">
      <c r="X449" s="21">
        <f t="shared" si="15"/>
        <v>2658</v>
      </c>
      <c r="Y449" s="23">
        <f t="shared" si="14"/>
        <v>4.3477980000000001</v>
      </c>
    </row>
    <row r="450" spans="24:25" x14ac:dyDescent="0.25">
      <c r="X450" s="21">
        <f t="shared" si="15"/>
        <v>2664</v>
      </c>
      <c r="Y450" s="23">
        <f t="shared" si="14"/>
        <v>4.3557839999999999</v>
      </c>
    </row>
    <row r="451" spans="24:25" x14ac:dyDescent="0.25">
      <c r="X451" s="21">
        <f t="shared" si="15"/>
        <v>2670</v>
      </c>
      <c r="Y451" s="23">
        <f t="shared" si="14"/>
        <v>4.3637699999999997</v>
      </c>
    </row>
    <row r="452" spans="24:25" x14ac:dyDescent="0.25">
      <c r="X452" s="21">
        <f t="shared" si="15"/>
        <v>2676</v>
      </c>
      <c r="Y452" s="23">
        <f t="shared" si="14"/>
        <v>4.3717559999999995</v>
      </c>
    </row>
    <row r="453" spans="24:25" x14ac:dyDescent="0.25">
      <c r="X453" s="21">
        <f t="shared" si="15"/>
        <v>2682</v>
      </c>
      <c r="Y453" s="23">
        <f t="shared" si="14"/>
        <v>4.3797420000000002</v>
      </c>
    </row>
    <row r="454" spans="24:25" x14ac:dyDescent="0.25">
      <c r="X454" s="21">
        <f t="shared" si="15"/>
        <v>2688</v>
      </c>
      <c r="Y454" s="23">
        <f t="shared" ref="Y454:Y506" si="16">IF($K$24&gt;0,IF(X454&lt;$K$21,$K$20*X454,IF(X454&lt;$K$24,($K$22*X454)+$K$23,($K$25*X454)+$K$26)),IF(X454&lt;$K$21,$K$20*X454,($K$22*X454)+$K$23))</f>
        <v>4.3877280000000001</v>
      </c>
    </row>
    <row r="455" spans="24:25" x14ac:dyDescent="0.25">
      <c r="X455" s="21">
        <f t="shared" ref="X455:X506" si="17">X454+$AC$5</f>
        <v>2694</v>
      </c>
      <c r="Y455" s="23">
        <f t="shared" si="16"/>
        <v>4.3957139999999999</v>
      </c>
    </row>
    <row r="456" spans="24:25" x14ac:dyDescent="0.25">
      <c r="X456" s="21">
        <f t="shared" si="17"/>
        <v>2700</v>
      </c>
      <c r="Y456" s="23">
        <f t="shared" si="16"/>
        <v>4.4036999999999997</v>
      </c>
    </row>
    <row r="457" spans="24:25" x14ac:dyDescent="0.25">
      <c r="X457" s="21">
        <f t="shared" si="17"/>
        <v>2706</v>
      </c>
      <c r="Y457" s="23">
        <f t="shared" si="16"/>
        <v>4.4116859999999996</v>
      </c>
    </row>
    <row r="458" spans="24:25" x14ac:dyDescent="0.25">
      <c r="X458" s="21">
        <f t="shared" si="17"/>
        <v>2712</v>
      </c>
      <c r="Y458" s="23">
        <f t="shared" si="16"/>
        <v>4.4196720000000003</v>
      </c>
    </row>
    <row r="459" spans="24:25" x14ac:dyDescent="0.25">
      <c r="X459" s="21">
        <f t="shared" si="17"/>
        <v>2718</v>
      </c>
      <c r="Y459" s="23">
        <f t="shared" si="16"/>
        <v>4.4276580000000001</v>
      </c>
    </row>
    <row r="460" spans="24:25" x14ac:dyDescent="0.25">
      <c r="X460" s="21">
        <f t="shared" si="17"/>
        <v>2724</v>
      </c>
      <c r="Y460" s="23">
        <f t="shared" si="16"/>
        <v>4.4356439999999999</v>
      </c>
    </row>
    <row r="461" spans="24:25" x14ac:dyDescent="0.25">
      <c r="X461" s="21">
        <f t="shared" si="17"/>
        <v>2730</v>
      </c>
      <c r="Y461" s="23">
        <f t="shared" si="16"/>
        <v>4.4436299999999997</v>
      </c>
    </row>
    <row r="462" spans="24:25" x14ac:dyDescent="0.25">
      <c r="X462" s="21">
        <f t="shared" si="17"/>
        <v>2736</v>
      </c>
      <c r="Y462" s="23">
        <f t="shared" si="16"/>
        <v>4.4516159999999996</v>
      </c>
    </row>
    <row r="463" spans="24:25" x14ac:dyDescent="0.25">
      <c r="X463" s="21">
        <f t="shared" si="17"/>
        <v>2742</v>
      </c>
      <c r="Y463" s="23">
        <f t="shared" si="16"/>
        <v>4.4596020000000003</v>
      </c>
    </row>
    <row r="464" spans="24:25" x14ac:dyDescent="0.25">
      <c r="X464" s="21">
        <f t="shared" si="17"/>
        <v>2748</v>
      </c>
      <c r="Y464" s="23">
        <f t="shared" si="16"/>
        <v>4.4675879999999992</v>
      </c>
    </row>
    <row r="465" spans="24:25" x14ac:dyDescent="0.25">
      <c r="X465" s="21">
        <f t="shared" si="17"/>
        <v>2754</v>
      </c>
      <c r="Y465" s="23">
        <f t="shared" si="16"/>
        <v>4.4755739999999999</v>
      </c>
    </row>
    <row r="466" spans="24:25" x14ac:dyDescent="0.25">
      <c r="X466" s="21">
        <f t="shared" si="17"/>
        <v>2760</v>
      </c>
      <c r="Y466" s="23">
        <f t="shared" si="16"/>
        <v>4.4835599999999998</v>
      </c>
    </row>
    <row r="467" spans="24:25" x14ac:dyDescent="0.25">
      <c r="X467" s="21">
        <f t="shared" si="17"/>
        <v>2766</v>
      </c>
      <c r="Y467" s="23">
        <f t="shared" si="16"/>
        <v>4.4915459999999996</v>
      </c>
    </row>
    <row r="468" spans="24:25" x14ac:dyDescent="0.25">
      <c r="X468" s="21">
        <f t="shared" si="17"/>
        <v>2772</v>
      </c>
      <c r="Y468" s="23">
        <f t="shared" si="16"/>
        <v>4.4995320000000003</v>
      </c>
    </row>
    <row r="469" spans="24:25" x14ac:dyDescent="0.25">
      <c r="X469" s="21">
        <f t="shared" si="17"/>
        <v>2778</v>
      </c>
      <c r="Y469" s="23">
        <f t="shared" si="16"/>
        <v>4.5075179999999992</v>
      </c>
    </row>
    <row r="470" spans="24:25" x14ac:dyDescent="0.25">
      <c r="X470" s="21">
        <f t="shared" si="17"/>
        <v>2784</v>
      </c>
      <c r="Y470" s="23">
        <f t="shared" si="16"/>
        <v>4.515504</v>
      </c>
    </row>
    <row r="471" spans="24:25" x14ac:dyDescent="0.25">
      <c r="X471" s="21">
        <f t="shared" si="17"/>
        <v>2790</v>
      </c>
      <c r="Y471" s="23">
        <f t="shared" si="16"/>
        <v>4.5234899999999998</v>
      </c>
    </row>
    <row r="472" spans="24:25" x14ac:dyDescent="0.25">
      <c r="X472" s="21">
        <f t="shared" si="17"/>
        <v>2796</v>
      </c>
      <c r="Y472" s="23">
        <f t="shared" si="16"/>
        <v>4.5314759999999996</v>
      </c>
    </row>
    <row r="473" spans="24:25" x14ac:dyDescent="0.25">
      <c r="X473" s="21">
        <f t="shared" si="17"/>
        <v>2802</v>
      </c>
      <c r="Y473" s="23">
        <f t="shared" si="16"/>
        <v>4.5394620000000003</v>
      </c>
    </row>
    <row r="474" spans="24:25" x14ac:dyDescent="0.25">
      <c r="X474" s="21">
        <f t="shared" si="17"/>
        <v>2808</v>
      </c>
      <c r="Y474" s="23">
        <f t="shared" si="16"/>
        <v>4.5474479999999993</v>
      </c>
    </row>
    <row r="475" spans="24:25" x14ac:dyDescent="0.25">
      <c r="X475" s="21">
        <f t="shared" si="17"/>
        <v>2814</v>
      </c>
      <c r="Y475" s="23">
        <f t="shared" si="16"/>
        <v>4.555434</v>
      </c>
    </row>
    <row r="476" spans="24:25" x14ac:dyDescent="0.25">
      <c r="X476" s="21">
        <f t="shared" si="17"/>
        <v>2820</v>
      </c>
      <c r="Y476" s="23">
        <f t="shared" si="16"/>
        <v>4.5634199999999998</v>
      </c>
    </row>
    <row r="477" spans="24:25" x14ac:dyDescent="0.25">
      <c r="X477" s="21">
        <f t="shared" si="17"/>
        <v>2826</v>
      </c>
      <c r="Y477" s="23">
        <f t="shared" si="16"/>
        <v>4.5714059999999996</v>
      </c>
    </row>
    <row r="478" spans="24:25" x14ac:dyDescent="0.25">
      <c r="X478" s="21">
        <f t="shared" si="17"/>
        <v>2832</v>
      </c>
      <c r="Y478" s="23">
        <f t="shared" si="16"/>
        <v>4.5793920000000004</v>
      </c>
    </row>
    <row r="479" spans="24:25" x14ac:dyDescent="0.25">
      <c r="X479" s="21">
        <f t="shared" si="17"/>
        <v>2838</v>
      </c>
      <c r="Y479" s="23">
        <f t="shared" si="16"/>
        <v>4.5873779999999993</v>
      </c>
    </row>
    <row r="480" spans="24:25" x14ac:dyDescent="0.25">
      <c r="X480" s="21">
        <f t="shared" si="17"/>
        <v>2844</v>
      </c>
      <c r="Y480" s="23">
        <f t="shared" si="16"/>
        <v>4.595364</v>
      </c>
    </row>
    <row r="481" spans="24:25" x14ac:dyDescent="0.25">
      <c r="X481" s="21">
        <f t="shared" si="17"/>
        <v>2850</v>
      </c>
      <c r="Y481" s="23">
        <f t="shared" si="16"/>
        <v>4.6033499999999998</v>
      </c>
    </row>
    <row r="482" spans="24:25" x14ac:dyDescent="0.25">
      <c r="X482" s="21">
        <f t="shared" si="17"/>
        <v>2856</v>
      </c>
      <c r="Y482" s="23">
        <f t="shared" si="16"/>
        <v>4.6113359999999997</v>
      </c>
    </row>
    <row r="483" spans="24:25" x14ac:dyDescent="0.25">
      <c r="X483" s="21">
        <f t="shared" si="17"/>
        <v>2862</v>
      </c>
      <c r="Y483" s="23">
        <f t="shared" si="16"/>
        <v>4.6193220000000004</v>
      </c>
    </row>
    <row r="484" spans="24:25" x14ac:dyDescent="0.25">
      <c r="X484" s="21">
        <f t="shared" si="17"/>
        <v>2868</v>
      </c>
      <c r="Y484" s="23">
        <f t="shared" si="16"/>
        <v>4.6273079999999993</v>
      </c>
    </row>
    <row r="485" spans="24:25" x14ac:dyDescent="0.25">
      <c r="X485" s="21">
        <f t="shared" si="17"/>
        <v>2874</v>
      </c>
      <c r="Y485" s="23">
        <f t="shared" si="16"/>
        <v>4.635294</v>
      </c>
    </row>
    <row r="486" spans="24:25" x14ac:dyDescent="0.25">
      <c r="X486" s="21">
        <f t="shared" si="17"/>
        <v>2880</v>
      </c>
      <c r="Y486" s="23">
        <f t="shared" si="16"/>
        <v>4.6432799999999999</v>
      </c>
    </row>
    <row r="487" spans="24:25" x14ac:dyDescent="0.25">
      <c r="X487" s="21">
        <f t="shared" si="17"/>
        <v>2886</v>
      </c>
      <c r="Y487" s="23">
        <f t="shared" si="16"/>
        <v>4.6512659999999997</v>
      </c>
    </row>
    <row r="488" spans="24:25" x14ac:dyDescent="0.25">
      <c r="X488" s="21">
        <f t="shared" si="17"/>
        <v>2892</v>
      </c>
      <c r="Y488" s="23">
        <f t="shared" si="16"/>
        <v>4.6592520000000004</v>
      </c>
    </row>
    <row r="489" spans="24:25" x14ac:dyDescent="0.25">
      <c r="X489" s="21">
        <f t="shared" si="17"/>
        <v>2898</v>
      </c>
      <c r="Y489" s="23">
        <f t="shared" si="16"/>
        <v>4.6672379999999993</v>
      </c>
    </row>
    <row r="490" spans="24:25" x14ac:dyDescent="0.25">
      <c r="X490" s="21">
        <f t="shared" si="17"/>
        <v>2904</v>
      </c>
      <c r="Y490" s="23">
        <f t="shared" si="16"/>
        <v>4.675224</v>
      </c>
    </row>
    <row r="491" spans="24:25" x14ac:dyDescent="0.25">
      <c r="X491" s="21">
        <f t="shared" si="17"/>
        <v>2910</v>
      </c>
      <c r="Y491" s="23">
        <f t="shared" si="16"/>
        <v>4.6832099999999999</v>
      </c>
    </row>
    <row r="492" spans="24:25" x14ac:dyDescent="0.25">
      <c r="X492" s="21">
        <f t="shared" si="17"/>
        <v>2916</v>
      </c>
      <c r="Y492" s="23">
        <f t="shared" si="16"/>
        <v>4.6911959999999997</v>
      </c>
    </row>
    <row r="493" spans="24:25" x14ac:dyDescent="0.25">
      <c r="X493" s="21">
        <f t="shared" si="17"/>
        <v>2922</v>
      </c>
      <c r="Y493" s="23">
        <f t="shared" si="16"/>
        <v>4.6991820000000004</v>
      </c>
    </row>
    <row r="494" spans="24:25" x14ac:dyDescent="0.25">
      <c r="X494" s="21">
        <f t="shared" si="17"/>
        <v>2928</v>
      </c>
      <c r="Y494" s="23">
        <f t="shared" si="16"/>
        <v>4.7071679999999994</v>
      </c>
    </row>
    <row r="495" spans="24:25" x14ac:dyDescent="0.25">
      <c r="X495" s="21">
        <f t="shared" si="17"/>
        <v>2934</v>
      </c>
      <c r="Y495" s="23">
        <f t="shared" si="16"/>
        <v>4.7151540000000001</v>
      </c>
    </row>
    <row r="496" spans="24:25" x14ac:dyDescent="0.25">
      <c r="X496" s="21">
        <f t="shared" si="17"/>
        <v>2940</v>
      </c>
      <c r="Y496" s="23">
        <f t="shared" si="16"/>
        <v>4.7231399999999999</v>
      </c>
    </row>
    <row r="497" spans="24:25" x14ac:dyDescent="0.25">
      <c r="X497" s="21">
        <f t="shared" si="17"/>
        <v>2946</v>
      </c>
      <c r="Y497" s="23">
        <f t="shared" si="16"/>
        <v>4.7311259999999997</v>
      </c>
    </row>
    <row r="498" spans="24:25" x14ac:dyDescent="0.25">
      <c r="X498" s="21">
        <f t="shared" si="17"/>
        <v>2952</v>
      </c>
      <c r="Y498" s="23">
        <f t="shared" si="16"/>
        <v>4.7391120000000004</v>
      </c>
    </row>
    <row r="499" spans="24:25" x14ac:dyDescent="0.25">
      <c r="X499" s="21">
        <f t="shared" si="17"/>
        <v>2958</v>
      </c>
      <c r="Y499" s="23">
        <f t="shared" si="16"/>
        <v>4.7470979999999994</v>
      </c>
    </row>
    <row r="500" spans="24:25" x14ac:dyDescent="0.25">
      <c r="X500" s="21">
        <f t="shared" si="17"/>
        <v>2964</v>
      </c>
      <c r="Y500" s="23">
        <f t="shared" si="16"/>
        <v>4.7550840000000001</v>
      </c>
    </row>
    <row r="501" spans="24:25" x14ac:dyDescent="0.25">
      <c r="X501" s="21">
        <f t="shared" si="17"/>
        <v>2970</v>
      </c>
      <c r="Y501" s="23">
        <f t="shared" si="16"/>
        <v>4.7630699999999999</v>
      </c>
    </row>
    <row r="502" spans="24:25" x14ac:dyDescent="0.25">
      <c r="X502" s="21">
        <f t="shared" si="17"/>
        <v>2976</v>
      </c>
      <c r="Y502" s="23">
        <f t="shared" si="16"/>
        <v>4.7710559999999997</v>
      </c>
    </row>
    <row r="503" spans="24:25" x14ac:dyDescent="0.25">
      <c r="X503" s="21">
        <f t="shared" si="17"/>
        <v>2982</v>
      </c>
      <c r="Y503" s="23">
        <f t="shared" si="16"/>
        <v>4.7790420000000005</v>
      </c>
    </row>
    <row r="504" spans="24:25" x14ac:dyDescent="0.25">
      <c r="X504" s="21">
        <f t="shared" si="17"/>
        <v>2988</v>
      </c>
      <c r="Y504" s="23">
        <f t="shared" si="16"/>
        <v>4.7870279999999994</v>
      </c>
    </row>
    <row r="505" spans="24:25" x14ac:dyDescent="0.25">
      <c r="X505" s="21">
        <f t="shared" si="17"/>
        <v>2994</v>
      </c>
      <c r="Y505" s="23">
        <f t="shared" si="16"/>
        <v>4.7950140000000001</v>
      </c>
    </row>
    <row r="506" spans="24:25" ht="16.5" thickBot="1" x14ac:dyDescent="0.3">
      <c r="X506" s="22">
        <f t="shared" si="17"/>
        <v>3000</v>
      </c>
      <c r="Y506" s="23">
        <f t="shared" si="16"/>
        <v>4.8029999999999999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2000-000000000000}"/>
  </hyperlinks>
  <pageMargins left="0.7" right="0.7" top="0.75" bottom="0.75" header="0.3" footer="0.3"/>
  <pageSetup scale="57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9" tint="-0.249977111117893"/>
    <pageSetUpPr fitToPage="1"/>
  </sheetPr>
  <dimension ref="A1:AC506"/>
  <sheetViews>
    <sheetView zoomScale="80" zoomScaleNormal="80" workbookViewId="0">
      <selection activeCell="J7" sqref="J7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90</v>
      </c>
      <c r="K2" s="160" t="str">
        <f>VLOOKUP(J2,'Calcul financement'!B5:F100,2,FALSE)</f>
        <v>Technique de design intérieur</v>
      </c>
      <c r="L2" s="160"/>
      <c r="M2" s="160"/>
      <c r="N2" s="161"/>
    </row>
    <row r="4" spans="9:29" ht="16.5" thickBot="1" x14ac:dyDescent="0.3">
      <c r="J4" s="16">
        <f>MAX(IF(K24=0,IF(K21=0,1000,K21*4),K24*2),K9:K15)</f>
        <v>6720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11.944240000000001</v>
      </c>
      <c r="K5" s="164" t="str">
        <f>CONCATENATE("ÉTC seront financés par les ",J4," PES ","du programme ",LEFT(J2,6))</f>
        <v>ÉTC seront financés par les 6720 PES du programme 570.E0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15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15</v>
      </c>
      <c r="Y7" s="23">
        <f t="shared" si="0"/>
        <v>2.3174999999999998E-2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30</v>
      </c>
      <c r="Y8" s="23">
        <f t="shared" si="0"/>
        <v>4.6349999999999995E-2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2164</v>
      </c>
      <c r="L9" s="53">
        <f>IF(K9&gt;0,IF($K$24&gt;0,IF(K9&lt;$K$21,$K$20*K9,IF(K9&lt;$K$24,($K$22*K9)+$K$23,($K$25*K9)+$K$26)),IF(K9&lt;$K$21,$K$20*K9,($K$22*K9)+$K$23)),"")</f>
        <v>4.4632880000000004</v>
      </c>
      <c r="M9" s="54">
        <f>IF(K9&gt;0,L9/K9*1000,"")</f>
        <v>2.0625175600739372</v>
      </c>
      <c r="X9" s="21">
        <f t="shared" si="1"/>
        <v>45</v>
      </c>
      <c r="Y9" s="23">
        <f t="shared" si="0"/>
        <v>6.9525000000000003E-2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2016</v>
      </c>
      <c r="L10" s="53">
        <f t="shared" ref="L10:L15" si="2">IF(K10&gt;0,IF($K$24&gt;0,IF(K10&lt;$K$21,$K$20*K10,IF(K10&lt;$K$24,($K$22*K10)+$K$23,($K$25*K10)+$K$26)),IF(K10&lt;$K$21,$K$20*K10,($K$22*K10)+$K$23)),"")</f>
        <v>4.2202719999999996</v>
      </c>
      <c r="M10" s="54">
        <f t="shared" ref="M10:M15" si="3">IF(K10&gt;0,L10/K10*1000,"")</f>
        <v>2.0933888888888887</v>
      </c>
      <c r="X10" s="21">
        <f t="shared" si="1"/>
        <v>60</v>
      </c>
      <c r="Y10" s="23">
        <f t="shared" si="0"/>
        <v>9.2699999999999991E-2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1940</v>
      </c>
      <c r="L11" s="53">
        <f t="shared" si="2"/>
        <v>4.0954800000000002</v>
      </c>
      <c r="M11" s="54">
        <f t="shared" si="3"/>
        <v>2.1110721649484536</v>
      </c>
      <c r="X11" s="21">
        <f t="shared" si="1"/>
        <v>75</v>
      </c>
      <c r="Y11" s="23">
        <f t="shared" si="0"/>
        <v>0.11587499999999999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2414</v>
      </c>
      <c r="L12" s="53">
        <f t="shared" si="2"/>
        <v>4.8737880000000002</v>
      </c>
      <c r="M12" s="54">
        <f t="shared" si="3"/>
        <v>2.0189676884838441</v>
      </c>
      <c r="X12" s="21">
        <f t="shared" si="1"/>
        <v>90</v>
      </c>
      <c r="Y12" s="23">
        <f t="shared" si="0"/>
        <v>0.13905000000000001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105</v>
      </c>
      <c r="Y13" s="23">
        <f t="shared" si="0"/>
        <v>0.16222499999999998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120</v>
      </c>
      <c r="Y14" s="23">
        <f t="shared" si="0"/>
        <v>0.18539999999999998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135</v>
      </c>
      <c r="Y15" s="23">
        <f t="shared" si="0"/>
        <v>0.20857499999999998</v>
      </c>
    </row>
    <row r="16" spans="9:29" x14ac:dyDescent="0.25">
      <c r="K16" s="10"/>
      <c r="L16" s="10"/>
      <c r="X16" s="21">
        <f t="shared" si="1"/>
        <v>150</v>
      </c>
      <c r="Y16" s="23">
        <f t="shared" si="0"/>
        <v>0.23174999999999998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165</v>
      </c>
      <c r="Y17" s="23">
        <f t="shared" si="0"/>
        <v>0.25492500000000001</v>
      </c>
    </row>
    <row r="18" spans="1:25" x14ac:dyDescent="0.25">
      <c r="X18" s="21">
        <f t="shared" si="1"/>
        <v>180</v>
      </c>
      <c r="Y18" s="23">
        <f t="shared" si="0"/>
        <v>0.27810000000000001</v>
      </c>
    </row>
    <row r="19" spans="1:25" x14ac:dyDescent="0.25">
      <c r="X19" s="21">
        <f t="shared" si="1"/>
        <v>195</v>
      </c>
      <c r="Y19" s="23">
        <f t="shared" si="0"/>
        <v>0.30127499999999996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210</v>
      </c>
      <c r="Y20" s="23">
        <f t="shared" si="0"/>
        <v>0.32444999999999996</v>
      </c>
    </row>
    <row r="21" spans="1:25" x14ac:dyDescent="0.25">
      <c r="J21" s="2" t="s">
        <v>123</v>
      </c>
      <c r="K21" s="18">
        <f>VLOOKUP($J$2,Tableau_fin[],8,FALSE)</f>
        <v>1680</v>
      </c>
      <c r="X21" s="21">
        <f t="shared" si="1"/>
        <v>225</v>
      </c>
      <c r="Y21" s="23">
        <f t="shared" si="0"/>
        <v>0.34762499999999996</v>
      </c>
    </row>
    <row r="22" spans="1:25" x14ac:dyDescent="0.25">
      <c r="J22" s="26" t="s">
        <v>119</v>
      </c>
      <c r="K22" s="18">
        <f>VLOOKUP($J$2,Tableau_fin[],9,FALSE)</f>
        <v>1.642E-3</v>
      </c>
      <c r="X22" s="21">
        <f t="shared" si="1"/>
        <v>240</v>
      </c>
      <c r="Y22" s="23">
        <f t="shared" si="0"/>
        <v>0.37079999999999996</v>
      </c>
    </row>
    <row r="23" spans="1:25" x14ac:dyDescent="0.25">
      <c r="J23" s="26" t="s">
        <v>120</v>
      </c>
      <c r="K23" s="18">
        <f>VLOOKUP($J$2,Tableau_fin[],10,FALSE)</f>
        <v>0.91</v>
      </c>
      <c r="X23" s="21">
        <f t="shared" si="1"/>
        <v>255</v>
      </c>
      <c r="Y23" s="23">
        <f t="shared" si="0"/>
        <v>0.39397499999999996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270</v>
      </c>
      <c r="Y24" s="23">
        <f t="shared" si="0"/>
        <v>0.41714999999999997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285</v>
      </c>
      <c r="Y25" s="23">
        <f t="shared" si="0"/>
        <v>0.44032499999999997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300</v>
      </c>
      <c r="Y26" s="23">
        <f t="shared" si="0"/>
        <v>0.46349999999999997</v>
      </c>
    </row>
    <row r="27" spans="1:25" x14ac:dyDescent="0.25">
      <c r="X27" s="21">
        <f t="shared" si="1"/>
        <v>315</v>
      </c>
      <c r="Y27" s="23">
        <f t="shared" si="0"/>
        <v>0.48667499999999997</v>
      </c>
    </row>
    <row r="28" spans="1:25" x14ac:dyDescent="0.25">
      <c r="X28" s="21">
        <f t="shared" si="1"/>
        <v>330</v>
      </c>
      <c r="Y28" s="23">
        <f t="shared" si="0"/>
        <v>0.50985000000000003</v>
      </c>
    </row>
    <row r="29" spans="1:25" x14ac:dyDescent="0.25">
      <c r="X29" s="21">
        <f t="shared" si="1"/>
        <v>345</v>
      </c>
      <c r="Y29" s="23">
        <f t="shared" si="0"/>
        <v>0.53302499999999997</v>
      </c>
    </row>
    <row r="30" spans="1:25" x14ac:dyDescent="0.25">
      <c r="X30" s="21">
        <f t="shared" si="1"/>
        <v>360</v>
      </c>
      <c r="Y30" s="23">
        <f t="shared" si="0"/>
        <v>0.55620000000000003</v>
      </c>
    </row>
    <row r="31" spans="1:25" x14ac:dyDescent="0.25">
      <c r="A31" s="29"/>
      <c r="B31" s="10"/>
      <c r="C31" s="10"/>
      <c r="X31" s="21">
        <f t="shared" si="1"/>
        <v>375</v>
      </c>
      <c r="Y31" s="23">
        <f t="shared" si="0"/>
        <v>0.57937499999999997</v>
      </c>
    </row>
    <row r="32" spans="1:25" x14ac:dyDescent="0.25">
      <c r="B32" s="10"/>
      <c r="C32" s="10"/>
      <c r="X32" s="21">
        <f t="shared" si="1"/>
        <v>390</v>
      </c>
      <c r="Y32" s="23">
        <f t="shared" si="0"/>
        <v>0.60254999999999992</v>
      </c>
    </row>
    <row r="33" spans="2:25" x14ac:dyDescent="0.25">
      <c r="B33" s="10"/>
      <c r="C33" s="10"/>
      <c r="X33" s="21">
        <f t="shared" si="1"/>
        <v>405</v>
      </c>
      <c r="Y33" s="23">
        <f t="shared" si="0"/>
        <v>0.62572499999999998</v>
      </c>
    </row>
    <row r="34" spans="2:25" x14ac:dyDescent="0.25">
      <c r="X34" s="21">
        <f t="shared" si="1"/>
        <v>420</v>
      </c>
      <c r="Y34" s="23">
        <f t="shared" si="0"/>
        <v>0.64889999999999992</v>
      </c>
    </row>
    <row r="35" spans="2:25" x14ac:dyDescent="0.25">
      <c r="X35" s="21">
        <f t="shared" si="1"/>
        <v>435</v>
      </c>
      <c r="Y35" s="23">
        <f t="shared" si="0"/>
        <v>0.67207499999999998</v>
      </c>
    </row>
    <row r="36" spans="2:25" x14ac:dyDescent="0.25">
      <c r="X36" s="21">
        <f t="shared" si="1"/>
        <v>450</v>
      </c>
      <c r="Y36" s="23">
        <f t="shared" si="0"/>
        <v>0.69524999999999992</v>
      </c>
    </row>
    <row r="37" spans="2:25" x14ac:dyDescent="0.25">
      <c r="X37" s="21">
        <f t="shared" si="1"/>
        <v>465</v>
      </c>
      <c r="Y37" s="23">
        <f t="shared" si="0"/>
        <v>0.71842499999999998</v>
      </c>
    </row>
    <row r="38" spans="2:25" x14ac:dyDescent="0.25">
      <c r="X38" s="21">
        <f t="shared" si="1"/>
        <v>480</v>
      </c>
      <c r="Y38" s="23">
        <f t="shared" si="0"/>
        <v>0.74159999999999993</v>
      </c>
    </row>
    <row r="39" spans="2:25" x14ac:dyDescent="0.25">
      <c r="X39" s="21">
        <f t="shared" si="1"/>
        <v>495</v>
      </c>
      <c r="Y39" s="23">
        <f t="shared" si="0"/>
        <v>0.76477499999999998</v>
      </c>
    </row>
    <row r="40" spans="2:25" x14ac:dyDescent="0.25">
      <c r="X40" s="21">
        <f t="shared" si="1"/>
        <v>510</v>
      </c>
      <c r="Y40" s="23">
        <f t="shared" si="0"/>
        <v>0.78794999999999993</v>
      </c>
    </row>
    <row r="41" spans="2:25" x14ac:dyDescent="0.25">
      <c r="X41" s="21">
        <f t="shared" si="1"/>
        <v>525</v>
      </c>
      <c r="Y41" s="23">
        <f t="shared" si="0"/>
        <v>0.81112499999999998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540</v>
      </c>
      <c r="Y42" s="23">
        <f t="shared" si="0"/>
        <v>0.83429999999999993</v>
      </c>
    </row>
    <row r="43" spans="2:25" x14ac:dyDescent="0.25">
      <c r="X43" s="21">
        <f t="shared" si="1"/>
        <v>555</v>
      </c>
      <c r="Y43" s="23">
        <f t="shared" si="0"/>
        <v>0.85747499999999999</v>
      </c>
    </row>
    <row r="44" spans="2:25" x14ac:dyDescent="0.25">
      <c r="X44" s="21">
        <f t="shared" si="1"/>
        <v>570</v>
      </c>
      <c r="Y44" s="23">
        <f t="shared" si="0"/>
        <v>0.88064999999999993</v>
      </c>
    </row>
    <row r="45" spans="2:25" x14ac:dyDescent="0.25">
      <c r="X45" s="21">
        <f t="shared" si="1"/>
        <v>585</v>
      </c>
      <c r="Y45" s="23">
        <f t="shared" si="0"/>
        <v>0.90382499999999999</v>
      </c>
    </row>
    <row r="46" spans="2:25" x14ac:dyDescent="0.25">
      <c r="X46" s="21">
        <f t="shared" si="1"/>
        <v>600</v>
      </c>
      <c r="Y46" s="23">
        <f t="shared" si="0"/>
        <v>0.92699999999999994</v>
      </c>
    </row>
    <row r="47" spans="2:25" x14ac:dyDescent="0.25">
      <c r="X47" s="21">
        <f t="shared" si="1"/>
        <v>615</v>
      </c>
      <c r="Y47" s="23">
        <f t="shared" si="0"/>
        <v>0.95017499999999999</v>
      </c>
    </row>
    <row r="48" spans="2:25" x14ac:dyDescent="0.25">
      <c r="X48" s="21">
        <f t="shared" si="1"/>
        <v>630</v>
      </c>
      <c r="Y48" s="23">
        <f t="shared" si="0"/>
        <v>0.97334999999999994</v>
      </c>
    </row>
    <row r="49" spans="24:25" x14ac:dyDescent="0.25">
      <c r="X49" s="21">
        <f t="shared" si="1"/>
        <v>645</v>
      </c>
      <c r="Y49" s="23">
        <f t="shared" si="0"/>
        <v>0.99652499999999999</v>
      </c>
    </row>
    <row r="50" spans="24:25" x14ac:dyDescent="0.25">
      <c r="X50" s="21">
        <f t="shared" si="1"/>
        <v>660</v>
      </c>
      <c r="Y50" s="23">
        <f t="shared" si="0"/>
        <v>1.0197000000000001</v>
      </c>
    </row>
    <row r="51" spans="24:25" x14ac:dyDescent="0.25">
      <c r="X51" s="21">
        <f t="shared" si="1"/>
        <v>675</v>
      </c>
      <c r="Y51" s="23">
        <f t="shared" si="0"/>
        <v>1.042875</v>
      </c>
    </row>
    <row r="52" spans="24:25" x14ac:dyDescent="0.25">
      <c r="X52" s="21">
        <f t="shared" si="1"/>
        <v>690</v>
      </c>
      <c r="Y52" s="23">
        <f t="shared" si="0"/>
        <v>1.0660499999999999</v>
      </c>
    </row>
    <row r="53" spans="24:25" x14ac:dyDescent="0.25">
      <c r="X53" s="21">
        <f t="shared" si="1"/>
        <v>705</v>
      </c>
      <c r="Y53" s="23">
        <f t="shared" si="0"/>
        <v>1.0892249999999999</v>
      </c>
    </row>
    <row r="54" spans="24:25" x14ac:dyDescent="0.25">
      <c r="X54" s="21">
        <f t="shared" si="1"/>
        <v>720</v>
      </c>
      <c r="Y54" s="23">
        <f t="shared" si="0"/>
        <v>1.1124000000000001</v>
      </c>
    </row>
    <row r="55" spans="24:25" x14ac:dyDescent="0.25">
      <c r="X55" s="21">
        <f t="shared" si="1"/>
        <v>735</v>
      </c>
      <c r="Y55" s="23">
        <f t="shared" si="0"/>
        <v>1.135575</v>
      </c>
    </row>
    <row r="56" spans="24:25" x14ac:dyDescent="0.25">
      <c r="X56" s="21">
        <f t="shared" si="1"/>
        <v>750</v>
      </c>
      <c r="Y56" s="23">
        <f t="shared" si="0"/>
        <v>1.1587499999999999</v>
      </c>
    </row>
    <row r="57" spans="24:25" x14ac:dyDescent="0.25">
      <c r="X57" s="21">
        <f t="shared" si="1"/>
        <v>765</v>
      </c>
      <c r="Y57" s="23">
        <f t="shared" si="0"/>
        <v>1.1819249999999999</v>
      </c>
    </row>
    <row r="58" spans="24:25" x14ac:dyDescent="0.25">
      <c r="X58" s="21">
        <f t="shared" si="1"/>
        <v>780</v>
      </c>
      <c r="Y58" s="23">
        <f t="shared" si="0"/>
        <v>1.2050999999999998</v>
      </c>
    </row>
    <row r="59" spans="24:25" x14ac:dyDescent="0.25">
      <c r="X59" s="21">
        <f t="shared" si="1"/>
        <v>795</v>
      </c>
      <c r="Y59" s="23">
        <f t="shared" si="0"/>
        <v>1.228275</v>
      </c>
    </row>
    <row r="60" spans="24:25" x14ac:dyDescent="0.25">
      <c r="X60" s="21">
        <f t="shared" si="1"/>
        <v>810</v>
      </c>
      <c r="Y60" s="23">
        <f t="shared" si="0"/>
        <v>1.25145</v>
      </c>
    </row>
    <row r="61" spans="24:25" x14ac:dyDescent="0.25">
      <c r="X61" s="21">
        <f t="shared" si="1"/>
        <v>825</v>
      </c>
      <c r="Y61" s="23">
        <f t="shared" si="0"/>
        <v>1.2746249999999999</v>
      </c>
    </row>
    <row r="62" spans="24:25" x14ac:dyDescent="0.25">
      <c r="X62" s="21">
        <f t="shared" si="1"/>
        <v>840</v>
      </c>
      <c r="Y62" s="23">
        <f t="shared" si="0"/>
        <v>1.2977999999999998</v>
      </c>
    </row>
    <row r="63" spans="24:25" x14ac:dyDescent="0.25">
      <c r="X63" s="21">
        <f t="shared" si="1"/>
        <v>855</v>
      </c>
      <c r="Y63" s="23">
        <f t="shared" si="0"/>
        <v>1.320975</v>
      </c>
    </row>
    <row r="64" spans="24:25" x14ac:dyDescent="0.25">
      <c r="X64" s="21">
        <f t="shared" si="1"/>
        <v>870</v>
      </c>
      <c r="Y64" s="23">
        <f t="shared" si="0"/>
        <v>1.34415</v>
      </c>
    </row>
    <row r="65" spans="24:25" x14ac:dyDescent="0.25">
      <c r="X65" s="21">
        <f t="shared" si="1"/>
        <v>885</v>
      </c>
      <c r="Y65" s="23">
        <f t="shared" si="0"/>
        <v>1.3673249999999999</v>
      </c>
    </row>
    <row r="66" spans="24:25" x14ac:dyDescent="0.25">
      <c r="X66" s="21">
        <f t="shared" si="1"/>
        <v>900</v>
      </c>
      <c r="Y66" s="23">
        <f t="shared" si="0"/>
        <v>1.3904999999999998</v>
      </c>
    </row>
    <row r="67" spans="24:25" x14ac:dyDescent="0.25">
      <c r="X67" s="21">
        <f t="shared" si="1"/>
        <v>915</v>
      </c>
      <c r="Y67" s="23">
        <f t="shared" si="0"/>
        <v>1.413675</v>
      </c>
    </row>
    <row r="68" spans="24:25" x14ac:dyDescent="0.25">
      <c r="X68" s="21">
        <f t="shared" si="1"/>
        <v>930</v>
      </c>
      <c r="Y68" s="23">
        <f t="shared" si="0"/>
        <v>1.43685</v>
      </c>
    </row>
    <row r="69" spans="24:25" x14ac:dyDescent="0.25">
      <c r="X69" s="21">
        <f t="shared" si="1"/>
        <v>945</v>
      </c>
      <c r="Y69" s="23">
        <f t="shared" si="0"/>
        <v>1.4600249999999999</v>
      </c>
    </row>
    <row r="70" spans="24:25" x14ac:dyDescent="0.25">
      <c r="X70" s="21">
        <f t="shared" si="1"/>
        <v>960</v>
      </c>
      <c r="Y70" s="23">
        <f t="shared" ref="Y70:Y133" si="4">IF($K$24&gt;0,IF(X70&lt;$K$21,$K$20*X70,IF(X70&lt;$K$24,($K$22*X70)+$K$23,($K$25*X70)+$K$26)),IF(X70&lt;$K$21,$K$20*X70,($K$22*X70)+$K$23))</f>
        <v>1.4831999999999999</v>
      </c>
    </row>
    <row r="71" spans="24:25" x14ac:dyDescent="0.25">
      <c r="X71" s="21">
        <f t="shared" ref="X71:X134" si="5">X70+$AC$5</f>
        <v>975</v>
      </c>
      <c r="Y71" s="23">
        <f t="shared" si="4"/>
        <v>1.506375</v>
      </c>
    </row>
    <row r="72" spans="24:25" x14ac:dyDescent="0.25">
      <c r="X72" s="21">
        <f t="shared" si="5"/>
        <v>990</v>
      </c>
      <c r="Y72" s="23">
        <f t="shared" si="4"/>
        <v>1.52955</v>
      </c>
    </row>
    <row r="73" spans="24:25" x14ac:dyDescent="0.25">
      <c r="X73" s="21">
        <f t="shared" si="5"/>
        <v>1005</v>
      </c>
      <c r="Y73" s="23">
        <f t="shared" si="4"/>
        <v>1.5527249999999999</v>
      </c>
    </row>
    <row r="74" spans="24:25" x14ac:dyDescent="0.25">
      <c r="X74" s="21">
        <f t="shared" si="5"/>
        <v>1020</v>
      </c>
      <c r="Y74" s="23">
        <f t="shared" si="4"/>
        <v>1.5758999999999999</v>
      </c>
    </row>
    <row r="75" spans="24:25" x14ac:dyDescent="0.25">
      <c r="X75" s="21">
        <f t="shared" si="5"/>
        <v>1035</v>
      </c>
      <c r="Y75" s="23">
        <f t="shared" si="4"/>
        <v>1.599075</v>
      </c>
    </row>
    <row r="76" spans="24:25" x14ac:dyDescent="0.25">
      <c r="X76" s="21">
        <f t="shared" si="5"/>
        <v>1050</v>
      </c>
      <c r="Y76" s="23">
        <f t="shared" si="4"/>
        <v>1.62225</v>
      </c>
    </row>
    <row r="77" spans="24:25" x14ac:dyDescent="0.25">
      <c r="X77" s="21">
        <f t="shared" si="5"/>
        <v>1065</v>
      </c>
      <c r="Y77" s="23">
        <f t="shared" si="4"/>
        <v>1.6454249999999999</v>
      </c>
    </row>
    <row r="78" spans="24:25" x14ac:dyDescent="0.25">
      <c r="X78" s="21">
        <f t="shared" si="5"/>
        <v>1080</v>
      </c>
      <c r="Y78" s="23">
        <f t="shared" si="4"/>
        <v>1.6685999999999999</v>
      </c>
    </row>
    <row r="79" spans="24:25" x14ac:dyDescent="0.25">
      <c r="X79" s="21">
        <f t="shared" si="5"/>
        <v>1095</v>
      </c>
      <c r="Y79" s="23">
        <f t="shared" si="4"/>
        <v>1.691775</v>
      </c>
    </row>
    <row r="80" spans="24:25" x14ac:dyDescent="0.25">
      <c r="X80" s="21">
        <f t="shared" si="5"/>
        <v>1110</v>
      </c>
      <c r="Y80" s="23">
        <f t="shared" si="4"/>
        <v>1.71495</v>
      </c>
    </row>
    <row r="81" spans="24:25" x14ac:dyDescent="0.25">
      <c r="X81" s="21">
        <f t="shared" si="5"/>
        <v>1125</v>
      </c>
      <c r="Y81" s="23">
        <f t="shared" si="4"/>
        <v>1.7381249999999999</v>
      </c>
    </row>
    <row r="82" spans="24:25" x14ac:dyDescent="0.25">
      <c r="X82" s="21">
        <f t="shared" si="5"/>
        <v>1140</v>
      </c>
      <c r="Y82" s="23">
        <f t="shared" si="4"/>
        <v>1.7612999999999999</v>
      </c>
    </row>
    <row r="83" spans="24:25" x14ac:dyDescent="0.25">
      <c r="X83" s="21">
        <f t="shared" si="5"/>
        <v>1155</v>
      </c>
      <c r="Y83" s="23">
        <f t="shared" si="4"/>
        <v>1.7844749999999998</v>
      </c>
    </row>
    <row r="84" spans="24:25" x14ac:dyDescent="0.25">
      <c r="X84" s="21">
        <f t="shared" si="5"/>
        <v>1170</v>
      </c>
      <c r="Y84" s="23">
        <f t="shared" si="4"/>
        <v>1.80765</v>
      </c>
    </row>
    <row r="85" spans="24:25" x14ac:dyDescent="0.25">
      <c r="X85" s="21">
        <f t="shared" si="5"/>
        <v>1185</v>
      </c>
      <c r="Y85" s="23">
        <f t="shared" si="4"/>
        <v>1.8308249999999999</v>
      </c>
    </row>
    <row r="86" spans="24:25" x14ac:dyDescent="0.25">
      <c r="X86" s="21">
        <f t="shared" si="5"/>
        <v>1200</v>
      </c>
      <c r="Y86" s="23">
        <f t="shared" si="4"/>
        <v>1.8539999999999999</v>
      </c>
    </row>
    <row r="87" spans="24:25" x14ac:dyDescent="0.25">
      <c r="X87" s="21">
        <f t="shared" si="5"/>
        <v>1215</v>
      </c>
      <c r="Y87" s="23">
        <f t="shared" si="4"/>
        <v>1.8771749999999998</v>
      </c>
    </row>
    <row r="88" spans="24:25" x14ac:dyDescent="0.25">
      <c r="X88" s="21">
        <f t="shared" si="5"/>
        <v>1230</v>
      </c>
      <c r="Y88" s="23">
        <f t="shared" si="4"/>
        <v>1.90035</v>
      </c>
    </row>
    <row r="89" spans="24:25" x14ac:dyDescent="0.25">
      <c r="X89" s="21">
        <f t="shared" si="5"/>
        <v>1245</v>
      </c>
      <c r="Y89" s="23">
        <f t="shared" si="4"/>
        <v>1.9235249999999999</v>
      </c>
    </row>
    <row r="90" spans="24:25" x14ac:dyDescent="0.25">
      <c r="X90" s="21">
        <f t="shared" si="5"/>
        <v>1260</v>
      </c>
      <c r="Y90" s="23">
        <f t="shared" si="4"/>
        <v>1.9466999999999999</v>
      </c>
    </row>
    <row r="91" spans="24:25" x14ac:dyDescent="0.25">
      <c r="X91" s="21">
        <f t="shared" si="5"/>
        <v>1275</v>
      </c>
      <c r="Y91" s="23">
        <f t="shared" si="4"/>
        <v>1.9698749999999998</v>
      </c>
    </row>
    <row r="92" spans="24:25" x14ac:dyDescent="0.25">
      <c r="X92" s="21">
        <f t="shared" si="5"/>
        <v>1290</v>
      </c>
      <c r="Y92" s="23">
        <f t="shared" si="4"/>
        <v>1.99305</v>
      </c>
    </row>
    <row r="93" spans="24:25" x14ac:dyDescent="0.25">
      <c r="X93" s="21">
        <f t="shared" si="5"/>
        <v>1305</v>
      </c>
      <c r="Y93" s="23">
        <f t="shared" si="4"/>
        <v>2.0162249999999999</v>
      </c>
    </row>
    <row r="94" spans="24:25" x14ac:dyDescent="0.25">
      <c r="X94" s="21">
        <f t="shared" si="5"/>
        <v>1320</v>
      </c>
      <c r="Y94" s="23">
        <f t="shared" si="4"/>
        <v>2.0394000000000001</v>
      </c>
    </row>
    <row r="95" spans="24:25" x14ac:dyDescent="0.25">
      <c r="X95" s="21">
        <f t="shared" si="5"/>
        <v>1335</v>
      </c>
      <c r="Y95" s="23">
        <f t="shared" si="4"/>
        <v>2.0625749999999998</v>
      </c>
    </row>
    <row r="96" spans="24:25" x14ac:dyDescent="0.25">
      <c r="X96" s="21">
        <f t="shared" si="5"/>
        <v>1350</v>
      </c>
      <c r="Y96" s="23">
        <f t="shared" si="4"/>
        <v>2.08575</v>
      </c>
    </row>
    <row r="97" spans="24:25" x14ac:dyDescent="0.25">
      <c r="X97" s="21">
        <f t="shared" si="5"/>
        <v>1365</v>
      </c>
      <c r="Y97" s="23">
        <f t="shared" si="4"/>
        <v>2.1089249999999997</v>
      </c>
    </row>
    <row r="98" spans="24:25" x14ac:dyDescent="0.25">
      <c r="X98" s="21">
        <f t="shared" si="5"/>
        <v>1380</v>
      </c>
      <c r="Y98" s="23">
        <f t="shared" si="4"/>
        <v>2.1320999999999999</v>
      </c>
    </row>
    <row r="99" spans="24:25" x14ac:dyDescent="0.25">
      <c r="X99" s="21">
        <f t="shared" si="5"/>
        <v>1395</v>
      </c>
      <c r="Y99" s="23">
        <f t="shared" si="4"/>
        <v>2.1552750000000001</v>
      </c>
    </row>
    <row r="100" spans="24:25" x14ac:dyDescent="0.25">
      <c r="X100" s="21">
        <f t="shared" si="5"/>
        <v>1410</v>
      </c>
      <c r="Y100" s="23">
        <f t="shared" si="4"/>
        <v>2.1784499999999998</v>
      </c>
    </row>
    <row r="101" spans="24:25" x14ac:dyDescent="0.25">
      <c r="X101" s="21">
        <f t="shared" si="5"/>
        <v>1425</v>
      </c>
      <c r="Y101" s="23">
        <f t="shared" si="4"/>
        <v>2.2016249999999999</v>
      </c>
    </row>
    <row r="102" spans="24:25" x14ac:dyDescent="0.25">
      <c r="X102" s="21">
        <f t="shared" si="5"/>
        <v>1440</v>
      </c>
      <c r="Y102" s="23">
        <f t="shared" si="4"/>
        <v>2.2248000000000001</v>
      </c>
    </row>
    <row r="103" spans="24:25" x14ac:dyDescent="0.25">
      <c r="X103" s="21">
        <f t="shared" si="5"/>
        <v>1455</v>
      </c>
      <c r="Y103" s="23">
        <f t="shared" si="4"/>
        <v>2.2479749999999998</v>
      </c>
    </row>
    <row r="104" spans="24:25" x14ac:dyDescent="0.25">
      <c r="X104" s="21">
        <f t="shared" si="5"/>
        <v>1470</v>
      </c>
      <c r="Y104" s="23">
        <f t="shared" si="4"/>
        <v>2.27115</v>
      </c>
    </row>
    <row r="105" spans="24:25" x14ac:dyDescent="0.25">
      <c r="X105" s="21">
        <f t="shared" si="5"/>
        <v>1485</v>
      </c>
      <c r="Y105" s="23">
        <f t="shared" si="4"/>
        <v>2.2943249999999997</v>
      </c>
    </row>
    <row r="106" spans="24:25" x14ac:dyDescent="0.25">
      <c r="X106" s="21">
        <f t="shared" si="5"/>
        <v>1500</v>
      </c>
      <c r="Y106" s="23">
        <f t="shared" si="4"/>
        <v>2.3174999999999999</v>
      </c>
    </row>
    <row r="107" spans="24:25" x14ac:dyDescent="0.25">
      <c r="X107" s="21">
        <f t="shared" si="5"/>
        <v>1515</v>
      </c>
      <c r="Y107" s="23">
        <f t="shared" si="4"/>
        <v>2.3406750000000001</v>
      </c>
    </row>
    <row r="108" spans="24:25" x14ac:dyDescent="0.25">
      <c r="X108" s="21">
        <f t="shared" si="5"/>
        <v>1530</v>
      </c>
      <c r="Y108" s="23">
        <f t="shared" si="4"/>
        <v>2.3638499999999998</v>
      </c>
    </row>
    <row r="109" spans="24:25" x14ac:dyDescent="0.25">
      <c r="X109" s="21">
        <f t="shared" si="5"/>
        <v>1545</v>
      </c>
      <c r="Y109" s="23">
        <f t="shared" si="4"/>
        <v>2.387025</v>
      </c>
    </row>
    <row r="110" spans="24:25" x14ac:dyDescent="0.25">
      <c r="X110" s="21">
        <f t="shared" si="5"/>
        <v>1560</v>
      </c>
      <c r="Y110" s="23">
        <f t="shared" si="4"/>
        <v>2.4101999999999997</v>
      </c>
    </row>
    <row r="111" spans="24:25" x14ac:dyDescent="0.25">
      <c r="X111" s="21">
        <f t="shared" si="5"/>
        <v>1575</v>
      </c>
      <c r="Y111" s="23">
        <f t="shared" si="4"/>
        <v>2.4333749999999998</v>
      </c>
    </row>
    <row r="112" spans="24:25" x14ac:dyDescent="0.25">
      <c r="X112" s="21">
        <f t="shared" si="5"/>
        <v>1590</v>
      </c>
      <c r="Y112" s="23">
        <f t="shared" si="4"/>
        <v>2.45655</v>
      </c>
    </row>
    <row r="113" spans="24:25" x14ac:dyDescent="0.25">
      <c r="X113" s="21">
        <f t="shared" si="5"/>
        <v>1605</v>
      </c>
      <c r="Y113" s="23">
        <f t="shared" si="4"/>
        <v>2.4797249999999997</v>
      </c>
    </row>
    <row r="114" spans="24:25" x14ac:dyDescent="0.25">
      <c r="X114" s="21">
        <f t="shared" si="5"/>
        <v>1620</v>
      </c>
      <c r="Y114" s="23">
        <f t="shared" si="4"/>
        <v>2.5028999999999999</v>
      </c>
    </row>
    <row r="115" spans="24:25" x14ac:dyDescent="0.25">
      <c r="X115" s="21">
        <f t="shared" si="5"/>
        <v>1635</v>
      </c>
      <c r="Y115" s="23">
        <f t="shared" si="4"/>
        <v>2.5260750000000001</v>
      </c>
    </row>
    <row r="116" spans="24:25" x14ac:dyDescent="0.25">
      <c r="X116" s="21">
        <f t="shared" si="5"/>
        <v>1650</v>
      </c>
      <c r="Y116" s="23">
        <f t="shared" si="4"/>
        <v>2.5492499999999998</v>
      </c>
    </row>
    <row r="117" spans="24:25" x14ac:dyDescent="0.25">
      <c r="X117" s="21">
        <f t="shared" si="5"/>
        <v>1665</v>
      </c>
      <c r="Y117" s="23">
        <f t="shared" si="4"/>
        <v>2.572425</v>
      </c>
    </row>
    <row r="118" spans="24:25" x14ac:dyDescent="0.25">
      <c r="X118" s="21">
        <f t="shared" si="5"/>
        <v>1680</v>
      </c>
      <c r="Y118" s="23">
        <f t="shared" si="4"/>
        <v>3.6685600000000003</v>
      </c>
    </row>
    <row r="119" spans="24:25" x14ac:dyDescent="0.25">
      <c r="X119" s="21">
        <f t="shared" si="5"/>
        <v>1695</v>
      </c>
      <c r="Y119" s="23">
        <f t="shared" si="4"/>
        <v>3.69319</v>
      </c>
    </row>
    <row r="120" spans="24:25" x14ac:dyDescent="0.25">
      <c r="X120" s="21">
        <f t="shared" si="5"/>
        <v>1710</v>
      </c>
      <c r="Y120" s="23">
        <f t="shared" si="4"/>
        <v>3.7178200000000001</v>
      </c>
    </row>
    <row r="121" spans="24:25" x14ac:dyDescent="0.25">
      <c r="X121" s="21">
        <f t="shared" si="5"/>
        <v>1725</v>
      </c>
      <c r="Y121" s="23">
        <f t="shared" si="4"/>
        <v>3.7424500000000003</v>
      </c>
    </row>
    <row r="122" spans="24:25" x14ac:dyDescent="0.25">
      <c r="X122" s="21">
        <f t="shared" si="5"/>
        <v>1740</v>
      </c>
      <c r="Y122" s="23">
        <f t="shared" si="4"/>
        <v>3.76708</v>
      </c>
    </row>
    <row r="123" spans="24:25" x14ac:dyDescent="0.25">
      <c r="X123" s="21">
        <f t="shared" si="5"/>
        <v>1755</v>
      </c>
      <c r="Y123" s="23">
        <f t="shared" si="4"/>
        <v>3.7917100000000001</v>
      </c>
    </row>
    <row r="124" spans="24:25" x14ac:dyDescent="0.25">
      <c r="X124" s="21">
        <f t="shared" si="5"/>
        <v>1770</v>
      </c>
      <c r="Y124" s="23">
        <f t="shared" si="4"/>
        <v>3.8163400000000003</v>
      </c>
    </row>
    <row r="125" spans="24:25" x14ac:dyDescent="0.25">
      <c r="X125" s="21">
        <f t="shared" si="5"/>
        <v>1785</v>
      </c>
      <c r="Y125" s="23">
        <f t="shared" si="4"/>
        <v>3.84097</v>
      </c>
    </row>
    <row r="126" spans="24:25" x14ac:dyDescent="0.25">
      <c r="X126" s="21">
        <f t="shared" si="5"/>
        <v>1800</v>
      </c>
      <c r="Y126" s="23">
        <f t="shared" si="4"/>
        <v>3.8656000000000001</v>
      </c>
    </row>
    <row r="127" spans="24:25" x14ac:dyDescent="0.25">
      <c r="X127" s="21">
        <f t="shared" si="5"/>
        <v>1815</v>
      </c>
      <c r="Y127" s="23">
        <f t="shared" si="4"/>
        <v>3.8902300000000003</v>
      </c>
    </row>
    <row r="128" spans="24:25" x14ac:dyDescent="0.25">
      <c r="X128" s="21">
        <f t="shared" si="5"/>
        <v>1830</v>
      </c>
      <c r="Y128" s="23">
        <f t="shared" si="4"/>
        <v>3.91486</v>
      </c>
    </row>
    <row r="129" spans="24:25" x14ac:dyDescent="0.25">
      <c r="X129" s="21">
        <f t="shared" si="5"/>
        <v>1845</v>
      </c>
      <c r="Y129" s="23">
        <f t="shared" si="4"/>
        <v>3.9394900000000002</v>
      </c>
    </row>
    <row r="130" spans="24:25" x14ac:dyDescent="0.25">
      <c r="X130" s="21">
        <f t="shared" si="5"/>
        <v>1860</v>
      </c>
      <c r="Y130" s="23">
        <f t="shared" si="4"/>
        <v>3.9641200000000003</v>
      </c>
    </row>
    <row r="131" spans="24:25" x14ac:dyDescent="0.25">
      <c r="X131" s="21">
        <f t="shared" si="5"/>
        <v>1875</v>
      </c>
      <c r="Y131" s="23">
        <f t="shared" si="4"/>
        <v>3.98875</v>
      </c>
    </row>
    <row r="132" spans="24:25" x14ac:dyDescent="0.25">
      <c r="X132" s="21">
        <f t="shared" si="5"/>
        <v>1890</v>
      </c>
      <c r="Y132" s="23">
        <f t="shared" si="4"/>
        <v>4.0133799999999997</v>
      </c>
    </row>
    <row r="133" spans="24:25" x14ac:dyDescent="0.25">
      <c r="X133" s="21">
        <f t="shared" si="5"/>
        <v>1905</v>
      </c>
      <c r="Y133" s="23">
        <f t="shared" si="4"/>
        <v>4.0380099999999999</v>
      </c>
    </row>
    <row r="134" spans="24:25" x14ac:dyDescent="0.25">
      <c r="X134" s="21">
        <f t="shared" si="5"/>
        <v>1920</v>
      </c>
      <c r="Y134" s="23">
        <f t="shared" ref="Y134:Y197" si="6">IF($K$24&gt;0,IF(X134&lt;$K$21,$K$20*X134,IF(X134&lt;$K$24,($K$22*X134)+$K$23,($K$25*X134)+$K$26)),IF(X134&lt;$K$21,$K$20*X134,($K$22*X134)+$K$23))</f>
        <v>4.06264</v>
      </c>
    </row>
    <row r="135" spans="24:25" x14ac:dyDescent="0.25">
      <c r="X135" s="21">
        <f t="shared" ref="X135:X198" si="7">X134+$AC$5</f>
        <v>1935</v>
      </c>
      <c r="Y135" s="23">
        <f t="shared" si="6"/>
        <v>4.0872700000000002</v>
      </c>
    </row>
    <row r="136" spans="24:25" x14ac:dyDescent="0.25">
      <c r="X136" s="21">
        <f t="shared" si="7"/>
        <v>1950</v>
      </c>
      <c r="Y136" s="23">
        <f t="shared" si="6"/>
        <v>4.1119000000000003</v>
      </c>
    </row>
    <row r="137" spans="24:25" x14ac:dyDescent="0.25">
      <c r="X137" s="21">
        <f t="shared" si="7"/>
        <v>1965</v>
      </c>
      <c r="Y137" s="23">
        <f t="shared" si="6"/>
        <v>4.1365299999999996</v>
      </c>
    </row>
    <row r="138" spans="24:25" x14ac:dyDescent="0.25">
      <c r="X138" s="21">
        <f t="shared" si="7"/>
        <v>1980</v>
      </c>
      <c r="Y138" s="23">
        <f t="shared" si="6"/>
        <v>4.1611599999999997</v>
      </c>
    </row>
    <row r="139" spans="24:25" x14ac:dyDescent="0.25">
      <c r="X139" s="21">
        <f t="shared" si="7"/>
        <v>1995</v>
      </c>
      <c r="Y139" s="23">
        <f t="shared" si="6"/>
        <v>4.1857899999999999</v>
      </c>
    </row>
    <row r="140" spans="24:25" x14ac:dyDescent="0.25">
      <c r="X140" s="21">
        <f t="shared" si="7"/>
        <v>2010</v>
      </c>
      <c r="Y140" s="23">
        <f t="shared" si="6"/>
        <v>4.2104200000000001</v>
      </c>
    </row>
    <row r="141" spans="24:25" x14ac:dyDescent="0.25">
      <c r="X141" s="21">
        <f t="shared" si="7"/>
        <v>2025</v>
      </c>
      <c r="Y141" s="23">
        <f t="shared" si="6"/>
        <v>4.2350500000000002</v>
      </c>
    </row>
    <row r="142" spans="24:25" x14ac:dyDescent="0.25">
      <c r="X142" s="21">
        <f t="shared" si="7"/>
        <v>2040</v>
      </c>
      <c r="Y142" s="23">
        <f t="shared" si="6"/>
        <v>4.2596800000000004</v>
      </c>
    </row>
    <row r="143" spans="24:25" x14ac:dyDescent="0.25">
      <c r="X143" s="21">
        <f t="shared" si="7"/>
        <v>2055</v>
      </c>
      <c r="Y143" s="23">
        <f t="shared" si="6"/>
        <v>4.2843099999999996</v>
      </c>
    </row>
    <row r="144" spans="24:25" x14ac:dyDescent="0.25">
      <c r="X144" s="21">
        <f t="shared" si="7"/>
        <v>2070</v>
      </c>
      <c r="Y144" s="23">
        <f t="shared" si="6"/>
        <v>4.3089399999999998</v>
      </c>
    </row>
    <row r="145" spans="24:25" x14ac:dyDescent="0.25">
      <c r="X145" s="21">
        <f t="shared" si="7"/>
        <v>2085</v>
      </c>
      <c r="Y145" s="23">
        <f t="shared" si="6"/>
        <v>4.3335699999999999</v>
      </c>
    </row>
    <row r="146" spans="24:25" x14ac:dyDescent="0.25">
      <c r="X146" s="21">
        <f t="shared" si="7"/>
        <v>2100</v>
      </c>
      <c r="Y146" s="23">
        <f t="shared" si="6"/>
        <v>4.3582000000000001</v>
      </c>
    </row>
    <row r="147" spans="24:25" x14ac:dyDescent="0.25">
      <c r="X147" s="21">
        <f t="shared" si="7"/>
        <v>2115</v>
      </c>
      <c r="Y147" s="23">
        <f t="shared" si="6"/>
        <v>4.3828300000000002</v>
      </c>
    </row>
    <row r="148" spans="24:25" x14ac:dyDescent="0.25">
      <c r="X148" s="21">
        <f t="shared" si="7"/>
        <v>2130</v>
      </c>
      <c r="Y148" s="23">
        <f t="shared" si="6"/>
        <v>4.4074600000000004</v>
      </c>
    </row>
    <row r="149" spans="24:25" x14ac:dyDescent="0.25">
      <c r="X149" s="21">
        <f t="shared" si="7"/>
        <v>2145</v>
      </c>
      <c r="Y149" s="23">
        <f t="shared" si="6"/>
        <v>4.4320899999999996</v>
      </c>
    </row>
    <row r="150" spans="24:25" x14ac:dyDescent="0.25">
      <c r="X150" s="21">
        <f t="shared" si="7"/>
        <v>2160</v>
      </c>
      <c r="Y150" s="23">
        <f t="shared" si="6"/>
        <v>4.4567199999999998</v>
      </c>
    </row>
    <row r="151" spans="24:25" x14ac:dyDescent="0.25">
      <c r="X151" s="21">
        <f t="shared" si="7"/>
        <v>2175</v>
      </c>
      <c r="Y151" s="23">
        <f t="shared" si="6"/>
        <v>4.4813499999999999</v>
      </c>
    </row>
    <row r="152" spans="24:25" x14ac:dyDescent="0.25">
      <c r="X152" s="21">
        <f t="shared" si="7"/>
        <v>2190</v>
      </c>
      <c r="Y152" s="23">
        <f t="shared" si="6"/>
        <v>4.5059800000000001</v>
      </c>
    </row>
    <row r="153" spans="24:25" x14ac:dyDescent="0.25">
      <c r="X153" s="21">
        <f t="shared" si="7"/>
        <v>2205</v>
      </c>
      <c r="Y153" s="23">
        <f t="shared" si="6"/>
        <v>4.5306100000000002</v>
      </c>
    </row>
    <row r="154" spans="24:25" x14ac:dyDescent="0.25">
      <c r="X154" s="21">
        <f t="shared" si="7"/>
        <v>2220</v>
      </c>
      <c r="Y154" s="23">
        <f t="shared" si="6"/>
        <v>4.5552399999999995</v>
      </c>
    </row>
    <row r="155" spans="24:25" x14ac:dyDescent="0.25">
      <c r="X155" s="21">
        <f t="shared" si="7"/>
        <v>2235</v>
      </c>
      <c r="Y155" s="23">
        <f t="shared" si="6"/>
        <v>4.5798699999999997</v>
      </c>
    </row>
    <row r="156" spans="24:25" x14ac:dyDescent="0.25">
      <c r="X156" s="21">
        <f t="shared" si="7"/>
        <v>2250</v>
      </c>
      <c r="Y156" s="23">
        <f t="shared" si="6"/>
        <v>4.6044999999999998</v>
      </c>
    </row>
    <row r="157" spans="24:25" x14ac:dyDescent="0.25">
      <c r="X157" s="21">
        <f t="shared" si="7"/>
        <v>2265</v>
      </c>
      <c r="Y157" s="23">
        <f t="shared" si="6"/>
        <v>4.62913</v>
      </c>
    </row>
    <row r="158" spans="24:25" x14ac:dyDescent="0.25">
      <c r="X158" s="21">
        <f t="shared" si="7"/>
        <v>2280</v>
      </c>
      <c r="Y158" s="23">
        <f t="shared" si="6"/>
        <v>4.6537600000000001</v>
      </c>
    </row>
    <row r="159" spans="24:25" x14ac:dyDescent="0.25">
      <c r="X159" s="21">
        <f t="shared" si="7"/>
        <v>2295</v>
      </c>
      <c r="Y159" s="23">
        <f t="shared" si="6"/>
        <v>4.6783900000000003</v>
      </c>
    </row>
    <row r="160" spans="24:25" x14ac:dyDescent="0.25">
      <c r="X160" s="21">
        <f t="shared" si="7"/>
        <v>2310</v>
      </c>
      <c r="Y160" s="23">
        <f t="shared" si="6"/>
        <v>4.7030199999999995</v>
      </c>
    </row>
    <row r="161" spans="24:25" x14ac:dyDescent="0.25">
      <c r="X161" s="21">
        <f t="shared" si="7"/>
        <v>2325</v>
      </c>
      <c r="Y161" s="23">
        <f t="shared" si="6"/>
        <v>4.7276499999999997</v>
      </c>
    </row>
    <row r="162" spans="24:25" x14ac:dyDescent="0.25">
      <c r="X162" s="21">
        <f t="shared" si="7"/>
        <v>2340</v>
      </c>
      <c r="Y162" s="23">
        <f t="shared" si="6"/>
        <v>4.7522799999999998</v>
      </c>
    </row>
    <row r="163" spans="24:25" x14ac:dyDescent="0.25">
      <c r="X163" s="21">
        <f t="shared" si="7"/>
        <v>2355</v>
      </c>
      <c r="Y163" s="23">
        <f t="shared" si="6"/>
        <v>4.77691</v>
      </c>
    </row>
    <row r="164" spans="24:25" x14ac:dyDescent="0.25">
      <c r="X164" s="21">
        <f t="shared" si="7"/>
        <v>2370</v>
      </c>
      <c r="Y164" s="23">
        <f t="shared" si="6"/>
        <v>4.8015400000000001</v>
      </c>
    </row>
    <row r="165" spans="24:25" x14ac:dyDescent="0.25">
      <c r="X165" s="21">
        <f t="shared" si="7"/>
        <v>2385</v>
      </c>
      <c r="Y165" s="23">
        <f t="shared" si="6"/>
        <v>4.8261700000000003</v>
      </c>
    </row>
    <row r="166" spans="24:25" x14ac:dyDescent="0.25">
      <c r="X166" s="21">
        <f t="shared" si="7"/>
        <v>2400</v>
      </c>
      <c r="Y166" s="23">
        <f t="shared" si="6"/>
        <v>4.8507999999999996</v>
      </c>
    </row>
    <row r="167" spans="24:25" x14ac:dyDescent="0.25">
      <c r="X167" s="21">
        <f t="shared" si="7"/>
        <v>2415</v>
      </c>
      <c r="Y167" s="23">
        <f t="shared" si="6"/>
        <v>4.8754299999999997</v>
      </c>
    </row>
    <row r="168" spans="24:25" x14ac:dyDescent="0.25">
      <c r="X168" s="21">
        <f t="shared" si="7"/>
        <v>2430</v>
      </c>
      <c r="Y168" s="23">
        <f t="shared" si="6"/>
        <v>4.9000599999999999</v>
      </c>
    </row>
    <row r="169" spans="24:25" x14ac:dyDescent="0.25">
      <c r="X169" s="21">
        <f t="shared" si="7"/>
        <v>2445</v>
      </c>
      <c r="Y169" s="23">
        <f t="shared" si="6"/>
        <v>4.92469</v>
      </c>
    </row>
    <row r="170" spans="24:25" x14ac:dyDescent="0.25">
      <c r="X170" s="21">
        <f t="shared" si="7"/>
        <v>2460</v>
      </c>
      <c r="Y170" s="23">
        <f t="shared" si="6"/>
        <v>4.9493200000000002</v>
      </c>
    </row>
    <row r="171" spans="24:25" x14ac:dyDescent="0.25">
      <c r="X171" s="21">
        <f t="shared" si="7"/>
        <v>2475</v>
      </c>
      <c r="Y171" s="23">
        <f t="shared" si="6"/>
        <v>4.9739500000000003</v>
      </c>
    </row>
    <row r="172" spans="24:25" x14ac:dyDescent="0.25">
      <c r="X172" s="21">
        <f t="shared" si="7"/>
        <v>2490</v>
      </c>
      <c r="Y172" s="23">
        <f t="shared" si="6"/>
        <v>4.9985800000000005</v>
      </c>
    </row>
    <row r="173" spans="24:25" x14ac:dyDescent="0.25">
      <c r="X173" s="21">
        <f t="shared" si="7"/>
        <v>2505</v>
      </c>
      <c r="Y173" s="23">
        <f t="shared" si="6"/>
        <v>5.0232100000000006</v>
      </c>
    </row>
    <row r="174" spans="24:25" x14ac:dyDescent="0.25">
      <c r="X174" s="21">
        <f t="shared" si="7"/>
        <v>2520</v>
      </c>
      <c r="Y174" s="23">
        <f t="shared" si="6"/>
        <v>5.0478399999999999</v>
      </c>
    </row>
    <row r="175" spans="24:25" x14ac:dyDescent="0.25">
      <c r="X175" s="21">
        <f t="shared" si="7"/>
        <v>2535</v>
      </c>
      <c r="Y175" s="23">
        <f t="shared" si="6"/>
        <v>5.07247</v>
      </c>
    </row>
    <row r="176" spans="24:25" x14ac:dyDescent="0.25">
      <c r="X176" s="21">
        <f t="shared" si="7"/>
        <v>2550</v>
      </c>
      <c r="Y176" s="23">
        <f t="shared" si="6"/>
        <v>5.0971000000000002</v>
      </c>
    </row>
    <row r="177" spans="24:25" x14ac:dyDescent="0.25">
      <c r="X177" s="21">
        <f t="shared" si="7"/>
        <v>2565</v>
      </c>
      <c r="Y177" s="23">
        <f t="shared" si="6"/>
        <v>5.1217300000000003</v>
      </c>
    </row>
    <row r="178" spans="24:25" x14ac:dyDescent="0.25">
      <c r="X178" s="21">
        <f t="shared" si="7"/>
        <v>2580</v>
      </c>
      <c r="Y178" s="23">
        <f t="shared" si="6"/>
        <v>5.1463600000000005</v>
      </c>
    </row>
    <row r="179" spans="24:25" x14ac:dyDescent="0.25">
      <c r="X179" s="21">
        <f t="shared" si="7"/>
        <v>2595</v>
      </c>
      <c r="Y179" s="23">
        <f t="shared" si="6"/>
        <v>5.1709899999999998</v>
      </c>
    </row>
    <row r="180" spans="24:25" x14ac:dyDescent="0.25">
      <c r="X180" s="21">
        <f t="shared" si="7"/>
        <v>2610</v>
      </c>
      <c r="Y180" s="23">
        <f t="shared" si="6"/>
        <v>5.1956199999999999</v>
      </c>
    </row>
    <row r="181" spans="24:25" x14ac:dyDescent="0.25">
      <c r="X181" s="21">
        <f t="shared" si="7"/>
        <v>2625</v>
      </c>
      <c r="Y181" s="23">
        <f t="shared" si="6"/>
        <v>5.2202500000000001</v>
      </c>
    </row>
    <row r="182" spans="24:25" x14ac:dyDescent="0.25">
      <c r="X182" s="21">
        <f t="shared" si="7"/>
        <v>2640</v>
      </c>
      <c r="Y182" s="23">
        <f t="shared" si="6"/>
        <v>5.2448800000000002</v>
      </c>
    </row>
    <row r="183" spans="24:25" x14ac:dyDescent="0.25">
      <c r="X183" s="21">
        <f t="shared" si="7"/>
        <v>2655</v>
      </c>
      <c r="Y183" s="23">
        <f t="shared" si="6"/>
        <v>5.2695100000000004</v>
      </c>
    </row>
    <row r="184" spans="24:25" x14ac:dyDescent="0.25">
      <c r="X184" s="21">
        <f t="shared" si="7"/>
        <v>2670</v>
      </c>
      <c r="Y184" s="23">
        <f t="shared" si="6"/>
        <v>5.2941400000000005</v>
      </c>
    </row>
    <row r="185" spans="24:25" x14ac:dyDescent="0.25">
      <c r="X185" s="21">
        <f t="shared" si="7"/>
        <v>2685</v>
      </c>
      <c r="Y185" s="23">
        <f t="shared" si="6"/>
        <v>5.3187699999999998</v>
      </c>
    </row>
    <row r="186" spans="24:25" x14ac:dyDescent="0.25">
      <c r="X186" s="21">
        <f t="shared" si="7"/>
        <v>2700</v>
      </c>
      <c r="Y186" s="23">
        <f t="shared" si="6"/>
        <v>5.3433999999999999</v>
      </c>
    </row>
    <row r="187" spans="24:25" x14ac:dyDescent="0.25">
      <c r="X187" s="21">
        <f t="shared" si="7"/>
        <v>2715</v>
      </c>
      <c r="Y187" s="23">
        <f t="shared" si="6"/>
        <v>5.3680300000000001</v>
      </c>
    </row>
    <row r="188" spans="24:25" x14ac:dyDescent="0.25">
      <c r="X188" s="21">
        <f t="shared" si="7"/>
        <v>2730</v>
      </c>
      <c r="Y188" s="23">
        <f t="shared" si="6"/>
        <v>5.3926600000000002</v>
      </c>
    </row>
    <row r="189" spans="24:25" x14ac:dyDescent="0.25">
      <c r="X189" s="21">
        <f t="shared" si="7"/>
        <v>2745</v>
      </c>
      <c r="Y189" s="23">
        <f t="shared" si="6"/>
        <v>5.4172900000000004</v>
      </c>
    </row>
    <row r="190" spans="24:25" x14ac:dyDescent="0.25">
      <c r="X190" s="21">
        <f t="shared" si="7"/>
        <v>2760</v>
      </c>
      <c r="Y190" s="23">
        <f t="shared" si="6"/>
        <v>5.4419200000000005</v>
      </c>
    </row>
    <row r="191" spans="24:25" x14ac:dyDescent="0.25">
      <c r="X191" s="21">
        <f t="shared" si="7"/>
        <v>2775</v>
      </c>
      <c r="Y191" s="23">
        <f t="shared" si="6"/>
        <v>5.4665499999999998</v>
      </c>
    </row>
    <row r="192" spans="24:25" x14ac:dyDescent="0.25">
      <c r="X192" s="21">
        <f t="shared" si="7"/>
        <v>2790</v>
      </c>
      <c r="Y192" s="23">
        <f t="shared" si="6"/>
        <v>5.4911799999999999</v>
      </c>
    </row>
    <row r="193" spans="24:25" x14ac:dyDescent="0.25">
      <c r="X193" s="21">
        <f t="shared" si="7"/>
        <v>2805</v>
      </c>
      <c r="Y193" s="23">
        <f t="shared" si="6"/>
        <v>5.5158100000000001</v>
      </c>
    </row>
    <row r="194" spans="24:25" x14ac:dyDescent="0.25">
      <c r="X194" s="21">
        <f t="shared" si="7"/>
        <v>2820</v>
      </c>
      <c r="Y194" s="23">
        <f t="shared" si="6"/>
        <v>5.5404400000000003</v>
      </c>
    </row>
    <row r="195" spans="24:25" x14ac:dyDescent="0.25">
      <c r="X195" s="21">
        <f t="shared" si="7"/>
        <v>2835</v>
      </c>
      <c r="Y195" s="23">
        <f t="shared" si="6"/>
        <v>5.5650700000000004</v>
      </c>
    </row>
    <row r="196" spans="24:25" x14ac:dyDescent="0.25">
      <c r="X196" s="21">
        <f t="shared" si="7"/>
        <v>2850</v>
      </c>
      <c r="Y196" s="23">
        <f t="shared" si="6"/>
        <v>5.5897000000000006</v>
      </c>
    </row>
    <row r="197" spans="24:25" x14ac:dyDescent="0.25">
      <c r="X197" s="21">
        <f t="shared" si="7"/>
        <v>2865</v>
      </c>
      <c r="Y197" s="23">
        <f t="shared" si="6"/>
        <v>5.6143299999999998</v>
      </c>
    </row>
    <row r="198" spans="24:25" x14ac:dyDescent="0.25">
      <c r="X198" s="21">
        <f t="shared" si="7"/>
        <v>2880</v>
      </c>
      <c r="Y198" s="23">
        <f t="shared" ref="Y198:Y261" si="8">IF($K$24&gt;0,IF(X198&lt;$K$21,$K$20*X198,IF(X198&lt;$K$24,($K$22*X198)+$K$23,($K$25*X198)+$K$26)),IF(X198&lt;$K$21,$K$20*X198,($K$22*X198)+$K$23))</f>
        <v>5.63896</v>
      </c>
    </row>
    <row r="199" spans="24:25" x14ac:dyDescent="0.25">
      <c r="X199" s="21">
        <f t="shared" ref="X199:X262" si="9">X198+$AC$5</f>
        <v>2895</v>
      </c>
      <c r="Y199" s="23">
        <f t="shared" si="8"/>
        <v>5.6635900000000001</v>
      </c>
    </row>
    <row r="200" spans="24:25" x14ac:dyDescent="0.25">
      <c r="X200" s="21">
        <f t="shared" si="9"/>
        <v>2910</v>
      </c>
      <c r="Y200" s="23">
        <f t="shared" si="8"/>
        <v>5.6882200000000003</v>
      </c>
    </row>
    <row r="201" spans="24:25" x14ac:dyDescent="0.25">
      <c r="X201" s="21">
        <f t="shared" si="9"/>
        <v>2925</v>
      </c>
      <c r="Y201" s="23">
        <f t="shared" si="8"/>
        <v>5.7128500000000004</v>
      </c>
    </row>
    <row r="202" spans="24:25" x14ac:dyDescent="0.25">
      <c r="X202" s="21">
        <f t="shared" si="9"/>
        <v>2940</v>
      </c>
      <c r="Y202" s="23">
        <f t="shared" si="8"/>
        <v>5.7374800000000006</v>
      </c>
    </row>
    <row r="203" spans="24:25" x14ac:dyDescent="0.25">
      <c r="X203" s="21">
        <f t="shared" si="9"/>
        <v>2955</v>
      </c>
      <c r="Y203" s="23">
        <f t="shared" si="8"/>
        <v>5.7621099999999998</v>
      </c>
    </row>
    <row r="204" spans="24:25" x14ac:dyDescent="0.25">
      <c r="X204" s="21">
        <f t="shared" si="9"/>
        <v>2970</v>
      </c>
      <c r="Y204" s="23">
        <f t="shared" si="8"/>
        <v>5.78674</v>
      </c>
    </row>
    <row r="205" spans="24:25" x14ac:dyDescent="0.25">
      <c r="X205" s="21">
        <f t="shared" si="9"/>
        <v>2985</v>
      </c>
      <c r="Y205" s="23">
        <f t="shared" si="8"/>
        <v>5.8113700000000001</v>
      </c>
    </row>
    <row r="206" spans="24:25" x14ac:dyDescent="0.25">
      <c r="X206" s="21">
        <f t="shared" si="9"/>
        <v>3000</v>
      </c>
      <c r="Y206" s="23">
        <f t="shared" si="8"/>
        <v>5.8360000000000003</v>
      </c>
    </row>
    <row r="207" spans="24:25" x14ac:dyDescent="0.25">
      <c r="X207" s="21">
        <f t="shared" si="9"/>
        <v>3015</v>
      </c>
      <c r="Y207" s="23">
        <f t="shared" si="8"/>
        <v>5.8606300000000005</v>
      </c>
    </row>
    <row r="208" spans="24:25" x14ac:dyDescent="0.25">
      <c r="X208" s="21">
        <f t="shared" si="9"/>
        <v>3030</v>
      </c>
      <c r="Y208" s="23">
        <f t="shared" si="8"/>
        <v>5.8852600000000006</v>
      </c>
    </row>
    <row r="209" spans="24:25" x14ac:dyDescent="0.25">
      <c r="X209" s="21">
        <f t="shared" si="9"/>
        <v>3045</v>
      </c>
      <c r="Y209" s="23">
        <f t="shared" si="8"/>
        <v>5.9098899999999999</v>
      </c>
    </row>
    <row r="210" spans="24:25" x14ac:dyDescent="0.25">
      <c r="X210" s="21">
        <f t="shared" si="9"/>
        <v>3060</v>
      </c>
      <c r="Y210" s="23">
        <f t="shared" si="8"/>
        <v>5.93452</v>
      </c>
    </row>
    <row r="211" spans="24:25" x14ac:dyDescent="0.25">
      <c r="X211" s="21">
        <f t="shared" si="9"/>
        <v>3075</v>
      </c>
      <c r="Y211" s="23">
        <f t="shared" si="8"/>
        <v>5.9591500000000002</v>
      </c>
    </row>
    <row r="212" spans="24:25" x14ac:dyDescent="0.25">
      <c r="X212" s="21">
        <f t="shared" si="9"/>
        <v>3090</v>
      </c>
      <c r="Y212" s="23">
        <f t="shared" si="8"/>
        <v>5.9837800000000003</v>
      </c>
    </row>
    <row r="213" spans="24:25" x14ac:dyDescent="0.25">
      <c r="X213" s="21">
        <f t="shared" si="9"/>
        <v>3105</v>
      </c>
      <c r="Y213" s="23">
        <f t="shared" si="8"/>
        <v>6.0084100000000005</v>
      </c>
    </row>
    <row r="214" spans="24:25" x14ac:dyDescent="0.25">
      <c r="X214" s="21">
        <f t="shared" si="9"/>
        <v>3120</v>
      </c>
      <c r="Y214" s="23">
        <f t="shared" si="8"/>
        <v>6.0330400000000006</v>
      </c>
    </row>
    <row r="215" spans="24:25" x14ac:dyDescent="0.25">
      <c r="X215" s="21">
        <f t="shared" si="9"/>
        <v>3135</v>
      </c>
      <c r="Y215" s="23">
        <f t="shared" si="8"/>
        <v>6.0576699999999999</v>
      </c>
    </row>
    <row r="216" spans="24:25" x14ac:dyDescent="0.25">
      <c r="X216" s="21">
        <f t="shared" si="9"/>
        <v>3150</v>
      </c>
      <c r="Y216" s="23">
        <f t="shared" si="8"/>
        <v>6.0823</v>
      </c>
    </row>
    <row r="217" spans="24:25" x14ac:dyDescent="0.25">
      <c r="X217" s="21">
        <f t="shared" si="9"/>
        <v>3165</v>
      </c>
      <c r="Y217" s="23">
        <f t="shared" si="8"/>
        <v>6.1069300000000002</v>
      </c>
    </row>
    <row r="218" spans="24:25" x14ac:dyDescent="0.25">
      <c r="X218" s="21">
        <f t="shared" si="9"/>
        <v>3180</v>
      </c>
      <c r="Y218" s="23">
        <f t="shared" si="8"/>
        <v>6.1315600000000003</v>
      </c>
    </row>
    <row r="219" spans="24:25" x14ac:dyDescent="0.25">
      <c r="X219" s="21">
        <f t="shared" si="9"/>
        <v>3195</v>
      </c>
      <c r="Y219" s="23">
        <f t="shared" si="8"/>
        <v>6.1561900000000005</v>
      </c>
    </row>
    <row r="220" spans="24:25" x14ac:dyDescent="0.25">
      <c r="X220" s="21">
        <f t="shared" si="9"/>
        <v>3210</v>
      </c>
      <c r="Y220" s="23">
        <f t="shared" si="8"/>
        <v>6.1808199999999998</v>
      </c>
    </row>
    <row r="221" spans="24:25" x14ac:dyDescent="0.25">
      <c r="X221" s="21">
        <f t="shared" si="9"/>
        <v>3225</v>
      </c>
      <c r="Y221" s="23">
        <f t="shared" si="8"/>
        <v>6.2054499999999999</v>
      </c>
    </row>
    <row r="222" spans="24:25" x14ac:dyDescent="0.25">
      <c r="X222" s="21">
        <f t="shared" si="9"/>
        <v>3240</v>
      </c>
      <c r="Y222" s="23">
        <f t="shared" si="8"/>
        <v>6.2300800000000001</v>
      </c>
    </row>
    <row r="223" spans="24:25" x14ac:dyDescent="0.25">
      <c r="X223" s="21">
        <f t="shared" si="9"/>
        <v>3255</v>
      </c>
      <c r="Y223" s="23">
        <f t="shared" si="8"/>
        <v>6.2547100000000002</v>
      </c>
    </row>
    <row r="224" spans="24:25" x14ac:dyDescent="0.25">
      <c r="X224" s="21">
        <f t="shared" si="9"/>
        <v>3270</v>
      </c>
      <c r="Y224" s="23">
        <f t="shared" si="8"/>
        <v>6.2793400000000004</v>
      </c>
    </row>
    <row r="225" spans="24:25" x14ac:dyDescent="0.25">
      <c r="X225" s="21">
        <f t="shared" si="9"/>
        <v>3285</v>
      </c>
      <c r="Y225" s="23">
        <f t="shared" si="8"/>
        <v>6.3039700000000005</v>
      </c>
    </row>
    <row r="226" spans="24:25" x14ac:dyDescent="0.25">
      <c r="X226" s="21">
        <f t="shared" si="9"/>
        <v>3300</v>
      </c>
      <c r="Y226" s="23">
        <f t="shared" si="8"/>
        <v>6.3285999999999998</v>
      </c>
    </row>
    <row r="227" spans="24:25" x14ac:dyDescent="0.25">
      <c r="X227" s="21">
        <f t="shared" si="9"/>
        <v>3315</v>
      </c>
      <c r="Y227" s="23">
        <f t="shared" si="8"/>
        <v>6.3532299999999999</v>
      </c>
    </row>
    <row r="228" spans="24:25" x14ac:dyDescent="0.25">
      <c r="X228" s="21">
        <f t="shared" si="9"/>
        <v>3330</v>
      </c>
      <c r="Y228" s="23">
        <f t="shared" si="8"/>
        <v>6.3778600000000001</v>
      </c>
    </row>
    <row r="229" spans="24:25" x14ac:dyDescent="0.25">
      <c r="X229" s="21">
        <f t="shared" si="9"/>
        <v>3345</v>
      </c>
      <c r="Y229" s="23">
        <f t="shared" si="8"/>
        <v>6.4024900000000002</v>
      </c>
    </row>
    <row r="230" spans="24:25" x14ac:dyDescent="0.25">
      <c r="X230" s="21">
        <f t="shared" si="9"/>
        <v>3360</v>
      </c>
      <c r="Y230" s="23">
        <f t="shared" si="8"/>
        <v>6.4271200000000004</v>
      </c>
    </row>
    <row r="231" spans="24:25" x14ac:dyDescent="0.25">
      <c r="X231" s="21">
        <f t="shared" si="9"/>
        <v>3375</v>
      </c>
      <c r="Y231" s="23">
        <f t="shared" si="8"/>
        <v>6.4517500000000005</v>
      </c>
    </row>
    <row r="232" spans="24:25" x14ac:dyDescent="0.25">
      <c r="X232" s="21">
        <f t="shared" si="9"/>
        <v>3390</v>
      </c>
      <c r="Y232" s="23">
        <f t="shared" si="8"/>
        <v>6.4763799999999998</v>
      </c>
    </row>
    <row r="233" spans="24:25" x14ac:dyDescent="0.25">
      <c r="X233" s="21">
        <f t="shared" si="9"/>
        <v>3405</v>
      </c>
      <c r="Y233" s="23">
        <f t="shared" si="8"/>
        <v>6.50101</v>
      </c>
    </row>
    <row r="234" spans="24:25" x14ac:dyDescent="0.25">
      <c r="X234" s="21">
        <f t="shared" si="9"/>
        <v>3420</v>
      </c>
      <c r="Y234" s="23">
        <f t="shared" si="8"/>
        <v>6.5256400000000001</v>
      </c>
    </row>
    <row r="235" spans="24:25" x14ac:dyDescent="0.25">
      <c r="X235" s="21">
        <f t="shared" si="9"/>
        <v>3435</v>
      </c>
      <c r="Y235" s="23">
        <f t="shared" si="8"/>
        <v>6.5502700000000003</v>
      </c>
    </row>
    <row r="236" spans="24:25" x14ac:dyDescent="0.25">
      <c r="X236" s="21">
        <f t="shared" si="9"/>
        <v>3450</v>
      </c>
      <c r="Y236" s="23">
        <f t="shared" si="8"/>
        <v>6.5749000000000004</v>
      </c>
    </row>
    <row r="237" spans="24:25" x14ac:dyDescent="0.25">
      <c r="X237" s="21">
        <f t="shared" si="9"/>
        <v>3465</v>
      </c>
      <c r="Y237" s="23">
        <f t="shared" si="8"/>
        <v>6.5995300000000006</v>
      </c>
    </row>
    <row r="238" spans="24:25" x14ac:dyDescent="0.25">
      <c r="X238" s="21">
        <f t="shared" si="9"/>
        <v>3480</v>
      </c>
      <c r="Y238" s="23">
        <f t="shared" si="8"/>
        <v>6.6241599999999998</v>
      </c>
    </row>
    <row r="239" spans="24:25" x14ac:dyDescent="0.25">
      <c r="X239" s="21">
        <f t="shared" si="9"/>
        <v>3495</v>
      </c>
      <c r="Y239" s="23">
        <f t="shared" si="8"/>
        <v>6.64879</v>
      </c>
    </row>
    <row r="240" spans="24:25" x14ac:dyDescent="0.25">
      <c r="X240" s="21">
        <f t="shared" si="9"/>
        <v>3510</v>
      </c>
      <c r="Y240" s="23">
        <f t="shared" si="8"/>
        <v>6.6734200000000001</v>
      </c>
    </row>
    <row r="241" spans="24:25" x14ac:dyDescent="0.25">
      <c r="X241" s="21">
        <f t="shared" si="9"/>
        <v>3525</v>
      </c>
      <c r="Y241" s="23">
        <f t="shared" si="8"/>
        <v>6.6980500000000003</v>
      </c>
    </row>
    <row r="242" spans="24:25" x14ac:dyDescent="0.25">
      <c r="X242" s="21">
        <f t="shared" si="9"/>
        <v>3540</v>
      </c>
      <c r="Y242" s="23">
        <f t="shared" si="8"/>
        <v>6.7226800000000004</v>
      </c>
    </row>
    <row r="243" spans="24:25" x14ac:dyDescent="0.25">
      <c r="X243" s="21">
        <f t="shared" si="9"/>
        <v>3555</v>
      </c>
      <c r="Y243" s="23">
        <f t="shared" si="8"/>
        <v>6.7473100000000006</v>
      </c>
    </row>
    <row r="244" spans="24:25" x14ac:dyDescent="0.25">
      <c r="X244" s="21">
        <f t="shared" si="9"/>
        <v>3570</v>
      </c>
      <c r="Y244" s="23">
        <f t="shared" si="8"/>
        <v>6.7719399999999998</v>
      </c>
    </row>
    <row r="245" spans="24:25" x14ac:dyDescent="0.25">
      <c r="X245" s="21">
        <f t="shared" si="9"/>
        <v>3585</v>
      </c>
      <c r="Y245" s="23">
        <f t="shared" si="8"/>
        <v>6.79657</v>
      </c>
    </row>
    <row r="246" spans="24:25" x14ac:dyDescent="0.25">
      <c r="X246" s="21">
        <f t="shared" si="9"/>
        <v>3600</v>
      </c>
      <c r="Y246" s="23">
        <f t="shared" si="8"/>
        <v>6.8212000000000002</v>
      </c>
    </row>
    <row r="247" spans="24:25" x14ac:dyDescent="0.25">
      <c r="X247" s="21">
        <f t="shared" si="9"/>
        <v>3615</v>
      </c>
      <c r="Y247" s="23">
        <f t="shared" si="8"/>
        <v>6.8458300000000003</v>
      </c>
    </row>
    <row r="248" spans="24:25" x14ac:dyDescent="0.25">
      <c r="X248" s="21">
        <f t="shared" si="9"/>
        <v>3630</v>
      </c>
      <c r="Y248" s="23">
        <f t="shared" si="8"/>
        <v>6.8704600000000005</v>
      </c>
    </row>
    <row r="249" spans="24:25" x14ac:dyDescent="0.25">
      <c r="X249" s="21">
        <f t="shared" si="9"/>
        <v>3645</v>
      </c>
      <c r="Y249" s="23">
        <f t="shared" si="8"/>
        <v>6.8950900000000006</v>
      </c>
    </row>
    <row r="250" spans="24:25" x14ac:dyDescent="0.25">
      <c r="X250" s="21">
        <f t="shared" si="9"/>
        <v>3660</v>
      </c>
      <c r="Y250" s="23">
        <f t="shared" si="8"/>
        <v>6.9197199999999999</v>
      </c>
    </row>
    <row r="251" spans="24:25" x14ac:dyDescent="0.25">
      <c r="X251" s="21">
        <f t="shared" si="9"/>
        <v>3675</v>
      </c>
      <c r="Y251" s="23">
        <f t="shared" si="8"/>
        <v>6.94435</v>
      </c>
    </row>
    <row r="252" spans="24:25" x14ac:dyDescent="0.25">
      <c r="X252" s="21">
        <f t="shared" si="9"/>
        <v>3690</v>
      </c>
      <c r="Y252" s="23">
        <f t="shared" si="8"/>
        <v>6.9689800000000002</v>
      </c>
    </row>
    <row r="253" spans="24:25" x14ac:dyDescent="0.25">
      <c r="X253" s="21">
        <f t="shared" si="9"/>
        <v>3705</v>
      </c>
      <c r="Y253" s="23">
        <f t="shared" si="8"/>
        <v>6.9936100000000003</v>
      </c>
    </row>
    <row r="254" spans="24:25" x14ac:dyDescent="0.25">
      <c r="X254" s="21">
        <f t="shared" si="9"/>
        <v>3720</v>
      </c>
      <c r="Y254" s="23">
        <f t="shared" si="8"/>
        <v>7.0182400000000005</v>
      </c>
    </row>
    <row r="255" spans="24:25" x14ac:dyDescent="0.25">
      <c r="X255" s="21">
        <f t="shared" si="9"/>
        <v>3735</v>
      </c>
      <c r="Y255" s="23">
        <f t="shared" si="8"/>
        <v>7.0428700000000006</v>
      </c>
    </row>
    <row r="256" spans="24:25" x14ac:dyDescent="0.25">
      <c r="X256" s="21">
        <f t="shared" si="9"/>
        <v>3750</v>
      </c>
      <c r="Y256" s="23">
        <f t="shared" si="8"/>
        <v>7.0674999999999999</v>
      </c>
    </row>
    <row r="257" spans="24:25" x14ac:dyDescent="0.25">
      <c r="X257" s="21">
        <f t="shared" si="9"/>
        <v>3765</v>
      </c>
      <c r="Y257" s="23">
        <f t="shared" si="8"/>
        <v>7.09213</v>
      </c>
    </row>
    <row r="258" spans="24:25" x14ac:dyDescent="0.25">
      <c r="X258" s="21">
        <f t="shared" si="9"/>
        <v>3780</v>
      </c>
      <c r="Y258" s="23">
        <f t="shared" si="8"/>
        <v>7.1167600000000002</v>
      </c>
    </row>
    <row r="259" spans="24:25" x14ac:dyDescent="0.25">
      <c r="X259" s="21">
        <f t="shared" si="9"/>
        <v>3795</v>
      </c>
      <c r="Y259" s="23">
        <f t="shared" si="8"/>
        <v>7.1413900000000003</v>
      </c>
    </row>
    <row r="260" spans="24:25" x14ac:dyDescent="0.25">
      <c r="X260" s="21">
        <f t="shared" si="9"/>
        <v>3810</v>
      </c>
      <c r="Y260" s="23">
        <f t="shared" si="8"/>
        <v>7.1660200000000005</v>
      </c>
    </row>
    <row r="261" spans="24:25" x14ac:dyDescent="0.25">
      <c r="X261" s="21">
        <f t="shared" si="9"/>
        <v>3825</v>
      </c>
      <c r="Y261" s="23">
        <f t="shared" si="8"/>
        <v>7.1906499999999998</v>
      </c>
    </row>
    <row r="262" spans="24:25" x14ac:dyDescent="0.25">
      <c r="X262" s="21">
        <f t="shared" si="9"/>
        <v>3840</v>
      </c>
      <c r="Y262" s="23">
        <f t="shared" ref="Y262:Y325" si="10">IF($K$24&gt;0,IF(X262&lt;$K$21,$K$20*X262,IF(X262&lt;$K$24,($K$22*X262)+$K$23,($K$25*X262)+$K$26)),IF(X262&lt;$K$21,$K$20*X262,($K$22*X262)+$K$23))</f>
        <v>7.2152799999999999</v>
      </c>
    </row>
    <row r="263" spans="24:25" x14ac:dyDescent="0.25">
      <c r="X263" s="21">
        <f t="shared" ref="X263:X326" si="11">X262+$AC$5</f>
        <v>3855</v>
      </c>
      <c r="Y263" s="23">
        <f t="shared" si="10"/>
        <v>7.2399100000000001</v>
      </c>
    </row>
    <row r="264" spans="24:25" x14ac:dyDescent="0.25">
      <c r="X264" s="21">
        <f t="shared" si="11"/>
        <v>3870</v>
      </c>
      <c r="Y264" s="23">
        <f t="shared" si="10"/>
        <v>7.2645400000000002</v>
      </c>
    </row>
    <row r="265" spans="24:25" x14ac:dyDescent="0.25">
      <c r="X265" s="21">
        <f t="shared" si="11"/>
        <v>3885</v>
      </c>
      <c r="Y265" s="23">
        <f t="shared" si="10"/>
        <v>7.2891700000000004</v>
      </c>
    </row>
    <row r="266" spans="24:25" x14ac:dyDescent="0.25">
      <c r="X266" s="21">
        <f t="shared" si="11"/>
        <v>3900</v>
      </c>
      <c r="Y266" s="23">
        <f t="shared" si="10"/>
        <v>7.3138000000000005</v>
      </c>
    </row>
    <row r="267" spans="24:25" x14ac:dyDescent="0.25">
      <c r="X267" s="21">
        <f t="shared" si="11"/>
        <v>3915</v>
      </c>
      <c r="Y267" s="23">
        <f t="shared" si="10"/>
        <v>7.3384299999999998</v>
      </c>
    </row>
    <row r="268" spans="24:25" x14ac:dyDescent="0.25">
      <c r="X268" s="21">
        <f t="shared" si="11"/>
        <v>3930</v>
      </c>
      <c r="Y268" s="23">
        <f t="shared" si="10"/>
        <v>7.3630599999999999</v>
      </c>
    </row>
    <row r="269" spans="24:25" x14ac:dyDescent="0.25">
      <c r="X269" s="21">
        <f t="shared" si="11"/>
        <v>3945</v>
      </c>
      <c r="Y269" s="23">
        <f t="shared" si="10"/>
        <v>7.3876900000000001</v>
      </c>
    </row>
    <row r="270" spans="24:25" x14ac:dyDescent="0.25">
      <c r="X270" s="21">
        <f t="shared" si="11"/>
        <v>3960</v>
      </c>
      <c r="Y270" s="23">
        <f t="shared" si="10"/>
        <v>7.4123200000000002</v>
      </c>
    </row>
    <row r="271" spans="24:25" x14ac:dyDescent="0.25">
      <c r="X271" s="21">
        <f t="shared" si="11"/>
        <v>3975</v>
      </c>
      <c r="Y271" s="23">
        <f t="shared" si="10"/>
        <v>7.4369500000000004</v>
      </c>
    </row>
    <row r="272" spans="24:25" x14ac:dyDescent="0.25">
      <c r="X272" s="21">
        <f t="shared" si="11"/>
        <v>3990</v>
      </c>
      <c r="Y272" s="23">
        <f t="shared" si="10"/>
        <v>7.4615800000000005</v>
      </c>
    </row>
    <row r="273" spans="24:25" x14ac:dyDescent="0.25">
      <c r="X273" s="21">
        <f t="shared" si="11"/>
        <v>4005</v>
      </c>
      <c r="Y273" s="23">
        <f t="shared" si="10"/>
        <v>7.4862099999999998</v>
      </c>
    </row>
    <row r="274" spans="24:25" x14ac:dyDescent="0.25">
      <c r="X274" s="21">
        <f t="shared" si="11"/>
        <v>4020</v>
      </c>
      <c r="Y274" s="23">
        <f t="shared" si="10"/>
        <v>7.51084</v>
      </c>
    </row>
    <row r="275" spans="24:25" x14ac:dyDescent="0.25">
      <c r="X275" s="21">
        <f t="shared" si="11"/>
        <v>4035</v>
      </c>
      <c r="Y275" s="23">
        <f t="shared" si="10"/>
        <v>7.5354700000000001</v>
      </c>
    </row>
    <row r="276" spans="24:25" x14ac:dyDescent="0.25">
      <c r="X276" s="21">
        <f t="shared" si="11"/>
        <v>4050</v>
      </c>
      <c r="Y276" s="23">
        <f t="shared" si="10"/>
        <v>7.5601000000000003</v>
      </c>
    </row>
    <row r="277" spans="24:25" x14ac:dyDescent="0.25">
      <c r="X277" s="21">
        <f t="shared" si="11"/>
        <v>4065</v>
      </c>
      <c r="Y277" s="23">
        <f t="shared" si="10"/>
        <v>7.5847300000000004</v>
      </c>
    </row>
    <row r="278" spans="24:25" x14ac:dyDescent="0.25">
      <c r="X278" s="21">
        <f t="shared" si="11"/>
        <v>4080</v>
      </c>
      <c r="Y278" s="23">
        <f t="shared" si="10"/>
        <v>7.6093600000000006</v>
      </c>
    </row>
    <row r="279" spans="24:25" x14ac:dyDescent="0.25">
      <c r="X279" s="21">
        <f t="shared" si="11"/>
        <v>4095</v>
      </c>
      <c r="Y279" s="23">
        <f t="shared" si="10"/>
        <v>7.6339899999999998</v>
      </c>
    </row>
    <row r="280" spans="24:25" x14ac:dyDescent="0.25">
      <c r="X280" s="21">
        <f t="shared" si="11"/>
        <v>4110</v>
      </c>
      <c r="Y280" s="23">
        <f t="shared" si="10"/>
        <v>7.65862</v>
      </c>
    </row>
    <row r="281" spans="24:25" x14ac:dyDescent="0.25">
      <c r="X281" s="21">
        <f t="shared" si="11"/>
        <v>4125</v>
      </c>
      <c r="Y281" s="23">
        <f t="shared" si="10"/>
        <v>7.6832500000000001</v>
      </c>
    </row>
    <row r="282" spans="24:25" x14ac:dyDescent="0.25">
      <c r="X282" s="21">
        <f t="shared" si="11"/>
        <v>4140</v>
      </c>
      <c r="Y282" s="23">
        <f t="shared" si="10"/>
        <v>7.7078800000000003</v>
      </c>
    </row>
    <row r="283" spans="24:25" x14ac:dyDescent="0.25">
      <c r="X283" s="21">
        <f t="shared" si="11"/>
        <v>4155</v>
      </c>
      <c r="Y283" s="23">
        <f t="shared" si="10"/>
        <v>7.7325100000000004</v>
      </c>
    </row>
    <row r="284" spans="24:25" x14ac:dyDescent="0.25">
      <c r="X284" s="21">
        <f t="shared" si="11"/>
        <v>4170</v>
      </c>
      <c r="Y284" s="23">
        <f t="shared" si="10"/>
        <v>7.7571400000000006</v>
      </c>
    </row>
    <row r="285" spans="24:25" x14ac:dyDescent="0.25">
      <c r="X285" s="21">
        <f t="shared" si="11"/>
        <v>4185</v>
      </c>
      <c r="Y285" s="23">
        <f t="shared" si="10"/>
        <v>7.7817699999999999</v>
      </c>
    </row>
    <row r="286" spans="24:25" x14ac:dyDescent="0.25">
      <c r="X286" s="21">
        <f t="shared" si="11"/>
        <v>4200</v>
      </c>
      <c r="Y286" s="23">
        <f t="shared" si="10"/>
        <v>7.8064</v>
      </c>
    </row>
    <row r="287" spans="24:25" x14ac:dyDescent="0.25">
      <c r="X287" s="21">
        <f t="shared" si="11"/>
        <v>4215</v>
      </c>
      <c r="Y287" s="23">
        <f t="shared" si="10"/>
        <v>7.8310300000000002</v>
      </c>
    </row>
    <row r="288" spans="24:25" x14ac:dyDescent="0.25">
      <c r="X288" s="21">
        <f t="shared" si="11"/>
        <v>4230</v>
      </c>
      <c r="Y288" s="23">
        <f t="shared" si="10"/>
        <v>7.8556600000000003</v>
      </c>
    </row>
    <row r="289" spans="24:25" x14ac:dyDescent="0.25">
      <c r="X289" s="21">
        <f t="shared" si="11"/>
        <v>4245</v>
      </c>
      <c r="Y289" s="23">
        <f t="shared" si="10"/>
        <v>7.8802900000000005</v>
      </c>
    </row>
    <row r="290" spans="24:25" x14ac:dyDescent="0.25">
      <c r="X290" s="21">
        <f t="shared" si="11"/>
        <v>4260</v>
      </c>
      <c r="Y290" s="23">
        <f t="shared" si="10"/>
        <v>7.9049200000000006</v>
      </c>
    </row>
    <row r="291" spans="24:25" x14ac:dyDescent="0.25">
      <c r="X291" s="21">
        <f t="shared" si="11"/>
        <v>4275</v>
      </c>
      <c r="Y291" s="23">
        <f t="shared" si="10"/>
        <v>7.9295499999999999</v>
      </c>
    </row>
    <row r="292" spans="24:25" x14ac:dyDescent="0.25">
      <c r="X292" s="21">
        <f t="shared" si="11"/>
        <v>4290</v>
      </c>
      <c r="Y292" s="23">
        <f t="shared" si="10"/>
        <v>7.95418</v>
      </c>
    </row>
    <row r="293" spans="24:25" x14ac:dyDescent="0.25">
      <c r="X293" s="21">
        <f t="shared" si="11"/>
        <v>4305</v>
      </c>
      <c r="Y293" s="23">
        <f t="shared" si="10"/>
        <v>7.9788100000000002</v>
      </c>
    </row>
    <row r="294" spans="24:25" x14ac:dyDescent="0.25">
      <c r="X294" s="21">
        <f t="shared" si="11"/>
        <v>4320</v>
      </c>
      <c r="Y294" s="23">
        <f t="shared" si="10"/>
        <v>8.0034399999999994</v>
      </c>
    </row>
    <row r="295" spans="24:25" x14ac:dyDescent="0.25">
      <c r="X295" s="21">
        <f t="shared" si="11"/>
        <v>4335</v>
      </c>
      <c r="Y295" s="23">
        <f t="shared" si="10"/>
        <v>8.0280699999999996</v>
      </c>
    </row>
    <row r="296" spans="24:25" x14ac:dyDescent="0.25">
      <c r="X296" s="21">
        <f t="shared" si="11"/>
        <v>4350</v>
      </c>
      <c r="Y296" s="23">
        <f t="shared" si="10"/>
        <v>8.0526999999999997</v>
      </c>
    </row>
    <row r="297" spans="24:25" x14ac:dyDescent="0.25">
      <c r="X297" s="21">
        <f t="shared" si="11"/>
        <v>4365</v>
      </c>
      <c r="Y297" s="23">
        <f t="shared" si="10"/>
        <v>8.0773299999999999</v>
      </c>
    </row>
    <row r="298" spans="24:25" x14ac:dyDescent="0.25">
      <c r="X298" s="21">
        <f t="shared" si="11"/>
        <v>4380</v>
      </c>
      <c r="Y298" s="23">
        <f t="shared" si="10"/>
        <v>8.1019600000000001</v>
      </c>
    </row>
    <row r="299" spans="24:25" x14ac:dyDescent="0.25">
      <c r="X299" s="21">
        <f t="shared" si="11"/>
        <v>4395</v>
      </c>
      <c r="Y299" s="23">
        <f t="shared" si="10"/>
        <v>8.1265900000000002</v>
      </c>
    </row>
    <row r="300" spans="24:25" x14ac:dyDescent="0.25">
      <c r="X300" s="21">
        <f t="shared" si="11"/>
        <v>4410</v>
      </c>
      <c r="Y300" s="23">
        <f t="shared" si="10"/>
        <v>8.1512200000000004</v>
      </c>
    </row>
    <row r="301" spans="24:25" x14ac:dyDescent="0.25">
      <c r="X301" s="21">
        <f t="shared" si="11"/>
        <v>4425</v>
      </c>
      <c r="Y301" s="23">
        <f t="shared" si="10"/>
        <v>8.1758500000000005</v>
      </c>
    </row>
    <row r="302" spans="24:25" x14ac:dyDescent="0.25">
      <c r="X302" s="21">
        <f t="shared" si="11"/>
        <v>4440</v>
      </c>
      <c r="Y302" s="23">
        <f t="shared" si="10"/>
        <v>8.2004799999999989</v>
      </c>
    </row>
    <row r="303" spans="24:25" x14ac:dyDescent="0.25">
      <c r="X303" s="21">
        <f t="shared" si="11"/>
        <v>4455</v>
      </c>
      <c r="Y303" s="23">
        <f t="shared" si="10"/>
        <v>8.225109999999999</v>
      </c>
    </row>
    <row r="304" spans="24:25" x14ac:dyDescent="0.25">
      <c r="X304" s="21">
        <f t="shared" si="11"/>
        <v>4470</v>
      </c>
      <c r="Y304" s="23">
        <f t="shared" si="10"/>
        <v>8.2497399999999992</v>
      </c>
    </row>
    <row r="305" spans="24:25" x14ac:dyDescent="0.25">
      <c r="X305" s="21">
        <f t="shared" si="11"/>
        <v>4485</v>
      </c>
      <c r="Y305" s="23">
        <f t="shared" si="10"/>
        <v>8.2743699999999993</v>
      </c>
    </row>
    <row r="306" spans="24:25" x14ac:dyDescent="0.25">
      <c r="X306" s="21">
        <f t="shared" si="11"/>
        <v>4500</v>
      </c>
      <c r="Y306" s="23">
        <f t="shared" si="10"/>
        <v>8.2989999999999995</v>
      </c>
    </row>
    <row r="307" spans="24:25" x14ac:dyDescent="0.25">
      <c r="X307" s="21">
        <f t="shared" si="11"/>
        <v>4515</v>
      </c>
      <c r="Y307" s="23">
        <f t="shared" si="10"/>
        <v>8.3236299999999996</v>
      </c>
    </row>
    <row r="308" spans="24:25" x14ac:dyDescent="0.25">
      <c r="X308" s="21">
        <f t="shared" si="11"/>
        <v>4530</v>
      </c>
      <c r="Y308" s="23">
        <f t="shared" si="10"/>
        <v>8.3482599999999998</v>
      </c>
    </row>
    <row r="309" spans="24:25" x14ac:dyDescent="0.25">
      <c r="X309" s="21">
        <f t="shared" si="11"/>
        <v>4545</v>
      </c>
      <c r="Y309" s="23">
        <f t="shared" si="10"/>
        <v>8.3728899999999999</v>
      </c>
    </row>
    <row r="310" spans="24:25" x14ac:dyDescent="0.25">
      <c r="X310" s="21">
        <f t="shared" si="11"/>
        <v>4560</v>
      </c>
      <c r="Y310" s="23">
        <f t="shared" si="10"/>
        <v>8.3975200000000001</v>
      </c>
    </row>
    <row r="311" spans="24:25" x14ac:dyDescent="0.25">
      <c r="X311" s="21">
        <f t="shared" si="11"/>
        <v>4575</v>
      </c>
      <c r="Y311" s="23">
        <f t="shared" si="10"/>
        <v>8.4221500000000002</v>
      </c>
    </row>
    <row r="312" spans="24:25" x14ac:dyDescent="0.25">
      <c r="X312" s="21">
        <f t="shared" si="11"/>
        <v>4590</v>
      </c>
      <c r="Y312" s="23">
        <f t="shared" si="10"/>
        <v>8.4467800000000004</v>
      </c>
    </row>
    <row r="313" spans="24:25" x14ac:dyDescent="0.25">
      <c r="X313" s="21">
        <f t="shared" si="11"/>
        <v>4605</v>
      </c>
      <c r="Y313" s="23">
        <f t="shared" si="10"/>
        <v>8.4714100000000006</v>
      </c>
    </row>
    <row r="314" spans="24:25" x14ac:dyDescent="0.25">
      <c r="X314" s="21">
        <f t="shared" si="11"/>
        <v>4620</v>
      </c>
      <c r="Y314" s="23">
        <f t="shared" si="10"/>
        <v>8.4960399999999989</v>
      </c>
    </row>
    <row r="315" spans="24:25" x14ac:dyDescent="0.25">
      <c r="X315" s="21">
        <f t="shared" si="11"/>
        <v>4635</v>
      </c>
      <c r="Y315" s="23">
        <f t="shared" si="10"/>
        <v>8.5206699999999991</v>
      </c>
    </row>
    <row r="316" spans="24:25" x14ac:dyDescent="0.25">
      <c r="X316" s="21">
        <f t="shared" si="11"/>
        <v>4650</v>
      </c>
      <c r="Y316" s="23">
        <f t="shared" si="10"/>
        <v>8.5452999999999992</v>
      </c>
    </row>
    <row r="317" spans="24:25" x14ac:dyDescent="0.25">
      <c r="X317" s="21">
        <f t="shared" si="11"/>
        <v>4665</v>
      </c>
      <c r="Y317" s="23">
        <f t="shared" si="10"/>
        <v>8.5699299999999994</v>
      </c>
    </row>
    <row r="318" spans="24:25" x14ac:dyDescent="0.25">
      <c r="X318" s="21">
        <f t="shared" si="11"/>
        <v>4680</v>
      </c>
      <c r="Y318" s="23">
        <f t="shared" si="10"/>
        <v>8.5945599999999995</v>
      </c>
    </row>
    <row r="319" spans="24:25" x14ac:dyDescent="0.25">
      <c r="X319" s="21">
        <f t="shared" si="11"/>
        <v>4695</v>
      </c>
      <c r="Y319" s="23">
        <f t="shared" si="10"/>
        <v>8.6191899999999997</v>
      </c>
    </row>
    <row r="320" spans="24:25" x14ac:dyDescent="0.25">
      <c r="X320" s="21">
        <f t="shared" si="11"/>
        <v>4710</v>
      </c>
      <c r="Y320" s="23">
        <f t="shared" si="10"/>
        <v>8.6438199999999998</v>
      </c>
    </row>
    <row r="321" spans="24:25" x14ac:dyDescent="0.25">
      <c r="X321" s="21">
        <f t="shared" si="11"/>
        <v>4725</v>
      </c>
      <c r="Y321" s="23">
        <f t="shared" si="10"/>
        <v>8.66845</v>
      </c>
    </row>
    <row r="322" spans="24:25" x14ac:dyDescent="0.25">
      <c r="X322" s="21">
        <f t="shared" si="11"/>
        <v>4740</v>
      </c>
      <c r="Y322" s="23">
        <f t="shared" si="10"/>
        <v>8.6930800000000001</v>
      </c>
    </row>
    <row r="323" spans="24:25" x14ac:dyDescent="0.25">
      <c r="X323" s="21">
        <f t="shared" si="11"/>
        <v>4755</v>
      </c>
      <c r="Y323" s="23">
        <f t="shared" si="10"/>
        <v>8.7177100000000003</v>
      </c>
    </row>
    <row r="324" spans="24:25" x14ac:dyDescent="0.25">
      <c r="X324" s="21">
        <f t="shared" si="11"/>
        <v>4770</v>
      </c>
      <c r="Y324" s="23">
        <f t="shared" si="10"/>
        <v>8.7423400000000004</v>
      </c>
    </row>
    <row r="325" spans="24:25" x14ac:dyDescent="0.25">
      <c r="X325" s="21">
        <f t="shared" si="11"/>
        <v>4785</v>
      </c>
      <c r="Y325" s="23">
        <f t="shared" si="10"/>
        <v>8.7669700000000006</v>
      </c>
    </row>
    <row r="326" spans="24:25" x14ac:dyDescent="0.25">
      <c r="X326" s="21">
        <f t="shared" si="11"/>
        <v>4800</v>
      </c>
      <c r="Y326" s="23">
        <f t="shared" ref="Y326:Y389" si="12">IF($K$24&gt;0,IF(X326&lt;$K$21,$K$20*X326,IF(X326&lt;$K$24,($K$22*X326)+$K$23,($K$25*X326)+$K$26)),IF(X326&lt;$K$21,$K$20*X326,($K$22*X326)+$K$23))</f>
        <v>8.791599999999999</v>
      </c>
    </row>
    <row r="327" spans="24:25" x14ac:dyDescent="0.25">
      <c r="X327" s="21">
        <f t="shared" ref="X327:X390" si="13">X326+$AC$5</f>
        <v>4815</v>
      </c>
      <c r="Y327" s="23">
        <f t="shared" si="12"/>
        <v>8.8162299999999991</v>
      </c>
    </row>
    <row r="328" spans="24:25" x14ac:dyDescent="0.25">
      <c r="X328" s="21">
        <f t="shared" si="13"/>
        <v>4830</v>
      </c>
      <c r="Y328" s="23">
        <f t="shared" si="12"/>
        <v>8.8408599999999993</v>
      </c>
    </row>
    <row r="329" spans="24:25" x14ac:dyDescent="0.25">
      <c r="X329" s="21">
        <f t="shared" si="13"/>
        <v>4845</v>
      </c>
      <c r="Y329" s="23">
        <f t="shared" si="12"/>
        <v>8.8654899999999994</v>
      </c>
    </row>
    <row r="330" spans="24:25" x14ac:dyDescent="0.25">
      <c r="X330" s="21">
        <f t="shared" si="13"/>
        <v>4860</v>
      </c>
      <c r="Y330" s="23">
        <f t="shared" si="12"/>
        <v>8.8901199999999996</v>
      </c>
    </row>
    <row r="331" spans="24:25" x14ac:dyDescent="0.25">
      <c r="X331" s="21">
        <f t="shared" si="13"/>
        <v>4875</v>
      </c>
      <c r="Y331" s="23">
        <f t="shared" si="12"/>
        <v>8.9147499999999997</v>
      </c>
    </row>
    <row r="332" spans="24:25" x14ac:dyDescent="0.25">
      <c r="X332" s="21">
        <f t="shared" si="13"/>
        <v>4890</v>
      </c>
      <c r="Y332" s="23">
        <f t="shared" si="12"/>
        <v>8.9393799999999999</v>
      </c>
    </row>
    <row r="333" spans="24:25" x14ac:dyDescent="0.25">
      <c r="X333" s="21">
        <f t="shared" si="13"/>
        <v>4905</v>
      </c>
      <c r="Y333" s="23">
        <f t="shared" si="12"/>
        <v>8.96401</v>
      </c>
    </row>
    <row r="334" spans="24:25" x14ac:dyDescent="0.25">
      <c r="X334" s="21">
        <f t="shared" si="13"/>
        <v>4920</v>
      </c>
      <c r="Y334" s="23">
        <f t="shared" si="12"/>
        <v>8.9886400000000002</v>
      </c>
    </row>
    <row r="335" spans="24:25" x14ac:dyDescent="0.25">
      <c r="X335" s="21">
        <f t="shared" si="13"/>
        <v>4935</v>
      </c>
      <c r="Y335" s="23">
        <f t="shared" si="12"/>
        <v>9.0132700000000003</v>
      </c>
    </row>
    <row r="336" spans="24:25" x14ac:dyDescent="0.25">
      <c r="X336" s="21">
        <f t="shared" si="13"/>
        <v>4950</v>
      </c>
      <c r="Y336" s="23">
        <f t="shared" si="12"/>
        <v>9.0379000000000005</v>
      </c>
    </row>
    <row r="337" spans="24:25" x14ac:dyDescent="0.25">
      <c r="X337" s="21">
        <f t="shared" si="13"/>
        <v>4965</v>
      </c>
      <c r="Y337" s="23">
        <f t="shared" si="12"/>
        <v>9.0625300000000006</v>
      </c>
    </row>
    <row r="338" spans="24:25" x14ac:dyDescent="0.25">
      <c r="X338" s="21">
        <f t="shared" si="13"/>
        <v>4980</v>
      </c>
      <c r="Y338" s="23">
        <f t="shared" si="12"/>
        <v>9.0871600000000008</v>
      </c>
    </row>
    <row r="339" spans="24:25" x14ac:dyDescent="0.25">
      <c r="X339" s="21">
        <f t="shared" si="13"/>
        <v>4995</v>
      </c>
      <c r="Y339" s="23">
        <f t="shared" si="12"/>
        <v>9.1117900000000009</v>
      </c>
    </row>
    <row r="340" spans="24:25" x14ac:dyDescent="0.25">
      <c r="X340" s="21">
        <f t="shared" si="13"/>
        <v>5010</v>
      </c>
      <c r="Y340" s="23">
        <f t="shared" si="12"/>
        <v>9.1364200000000011</v>
      </c>
    </row>
    <row r="341" spans="24:25" x14ac:dyDescent="0.25">
      <c r="X341" s="21">
        <f t="shared" si="13"/>
        <v>5025</v>
      </c>
      <c r="Y341" s="23">
        <f t="shared" si="12"/>
        <v>9.1610499999999995</v>
      </c>
    </row>
    <row r="342" spans="24:25" x14ac:dyDescent="0.25">
      <c r="X342" s="21">
        <f t="shared" si="13"/>
        <v>5040</v>
      </c>
      <c r="Y342" s="23">
        <f t="shared" si="12"/>
        <v>9.1856799999999996</v>
      </c>
    </row>
    <row r="343" spans="24:25" x14ac:dyDescent="0.25">
      <c r="X343" s="21">
        <f t="shared" si="13"/>
        <v>5055</v>
      </c>
      <c r="Y343" s="23">
        <f t="shared" si="12"/>
        <v>9.2103099999999998</v>
      </c>
    </row>
    <row r="344" spans="24:25" x14ac:dyDescent="0.25">
      <c r="X344" s="21">
        <f t="shared" si="13"/>
        <v>5070</v>
      </c>
      <c r="Y344" s="23">
        <f t="shared" si="12"/>
        <v>9.2349399999999999</v>
      </c>
    </row>
    <row r="345" spans="24:25" x14ac:dyDescent="0.25">
      <c r="X345" s="21">
        <f t="shared" si="13"/>
        <v>5085</v>
      </c>
      <c r="Y345" s="23">
        <f t="shared" si="12"/>
        <v>9.2595700000000001</v>
      </c>
    </row>
    <row r="346" spans="24:25" x14ac:dyDescent="0.25">
      <c r="X346" s="21">
        <f t="shared" si="13"/>
        <v>5100</v>
      </c>
      <c r="Y346" s="23">
        <f t="shared" si="12"/>
        <v>9.2842000000000002</v>
      </c>
    </row>
    <row r="347" spans="24:25" x14ac:dyDescent="0.25">
      <c r="X347" s="21">
        <f t="shared" si="13"/>
        <v>5115</v>
      </c>
      <c r="Y347" s="23">
        <f t="shared" si="12"/>
        <v>9.3088300000000004</v>
      </c>
    </row>
    <row r="348" spans="24:25" x14ac:dyDescent="0.25">
      <c r="X348" s="21">
        <f t="shared" si="13"/>
        <v>5130</v>
      </c>
      <c r="Y348" s="23">
        <f t="shared" si="12"/>
        <v>9.3334600000000005</v>
      </c>
    </row>
    <row r="349" spans="24:25" x14ac:dyDescent="0.25">
      <c r="X349" s="21">
        <f t="shared" si="13"/>
        <v>5145</v>
      </c>
      <c r="Y349" s="23">
        <f t="shared" si="12"/>
        <v>9.3580900000000007</v>
      </c>
    </row>
    <row r="350" spans="24:25" x14ac:dyDescent="0.25">
      <c r="X350" s="21">
        <f t="shared" si="13"/>
        <v>5160</v>
      </c>
      <c r="Y350" s="23">
        <f t="shared" si="12"/>
        <v>9.3827200000000008</v>
      </c>
    </row>
    <row r="351" spans="24:25" x14ac:dyDescent="0.25">
      <c r="X351" s="21">
        <f t="shared" si="13"/>
        <v>5175</v>
      </c>
      <c r="Y351" s="23">
        <f t="shared" si="12"/>
        <v>9.407350000000001</v>
      </c>
    </row>
    <row r="352" spans="24:25" x14ac:dyDescent="0.25">
      <c r="X352" s="21">
        <f t="shared" si="13"/>
        <v>5190</v>
      </c>
      <c r="Y352" s="23">
        <f t="shared" si="12"/>
        <v>9.4319799999999994</v>
      </c>
    </row>
    <row r="353" spans="24:25" x14ac:dyDescent="0.25">
      <c r="X353" s="21">
        <f t="shared" si="13"/>
        <v>5205</v>
      </c>
      <c r="Y353" s="23">
        <f t="shared" si="12"/>
        <v>9.4566099999999995</v>
      </c>
    </row>
    <row r="354" spans="24:25" x14ac:dyDescent="0.25">
      <c r="X354" s="21">
        <f t="shared" si="13"/>
        <v>5220</v>
      </c>
      <c r="Y354" s="23">
        <f t="shared" si="12"/>
        <v>9.4812399999999997</v>
      </c>
    </row>
    <row r="355" spans="24:25" x14ac:dyDescent="0.25">
      <c r="X355" s="21">
        <f t="shared" si="13"/>
        <v>5235</v>
      </c>
      <c r="Y355" s="23">
        <f t="shared" si="12"/>
        <v>9.5058699999999998</v>
      </c>
    </row>
    <row r="356" spans="24:25" x14ac:dyDescent="0.25">
      <c r="X356" s="21">
        <f t="shared" si="13"/>
        <v>5250</v>
      </c>
      <c r="Y356" s="23">
        <f t="shared" si="12"/>
        <v>9.5305</v>
      </c>
    </row>
    <row r="357" spans="24:25" x14ac:dyDescent="0.25">
      <c r="X357" s="21">
        <f t="shared" si="13"/>
        <v>5265</v>
      </c>
      <c r="Y357" s="23">
        <f t="shared" si="12"/>
        <v>9.5551300000000001</v>
      </c>
    </row>
    <row r="358" spans="24:25" x14ac:dyDescent="0.25">
      <c r="X358" s="21">
        <f t="shared" si="13"/>
        <v>5280</v>
      </c>
      <c r="Y358" s="23">
        <f t="shared" si="12"/>
        <v>9.5797600000000003</v>
      </c>
    </row>
    <row r="359" spans="24:25" x14ac:dyDescent="0.25">
      <c r="X359" s="21">
        <f t="shared" si="13"/>
        <v>5295</v>
      </c>
      <c r="Y359" s="23">
        <f t="shared" si="12"/>
        <v>9.6043900000000004</v>
      </c>
    </row>
    <row r="360" spans="24:25" x14ac:dyDescent="0.25">
      <c r="X360" s="21">
        <f t="shared" si="13"/>
        <v>5310</v>
      </c>
      <c r="Y360" s="23">
        <f t="shared" si="12"/>
        <v>9.6290200000000006</v>
      </c>
    </row>
    <row r="361" spans="24:25" x14ac:dyDescent="0.25">
      <c r="X361" s="21">
        <f t="shared" si="13"/>
        <v>5325</v>
      </c>
      <c r="Y361" s="23">
        <f t="shared" si="12"/>
        <v>9.6536500000000007</v>
      </c>
    </row>
    <row r="362" spans="24:25" x14ac:dyDescent="0.25">
      <c r="X362" s="21">
        <f t="shared" si="13"/>
        <v>5340</v>
      </c>
      <c r="Y362" s="23">
        <f t="shared" si="12"/>
        <v>9.6782800000000009</v>
      </c>
    </row>
    <row r="363" spans="24:25" x14ac:dyDescent="0.25">
      <c r="X363" s="21">
        <f t="shared" si="13"/>
        <v>5355</v>
      </c>
      <c r="Y363" s="23">
        <f t="shared" si="12"/>
        <v>9.702910000000001</v>
      </c>
    </row>
    <row r="364" spans="24:25" x14ac:dyDescent="0.25">
      <c r="X364" s="21">
        <f t="shared" si="13"/>
        <v>5370</v>
      </c>
      <c r="Y364" s="23">
        <f t="shared" si="12"/>
        <v>9.7275399999999994</v>
      </c>
    </row>
    <row r="365" spans="24:25" x14ac:dyDescent="0.25">
      <c r="X365" s="21">
        <f t="shared" si="13"/>
        <v>5385</v>
      </c>
      <c r="Y365" s="23">
        <f t="shared" si="12"/>
        <v>9.7521699999999996</v>
      </c>
    </row>
    <row r="366" spans="24:25" x14ac:dyDescent="0.25">
      <c r="X366" s="21">
        <f t="shared" si="13"/>
        <v>5400</v>
      </c>
      <c r="Y366" s="23">
        <f t="shared" si="12"/>
        <v>9.7767999999999997</v>
      </c>
    </row>
    <row r="367" spans="24:25" x14ac:dyDescent="0.25">
      <c r="X367" s="21">
        <f t="shared" si="13"/>
        <v>5415</v>
      </c>
      <c r="Y367" s="23">
        <f t="shared" si="12"/>
        <v>9.8014299999999999</v>
      </c>
    </row>
    <row r="368" spans="24:25" x14ac:dyDescent="0.25">
      <c r="X368" s="21">
        <f t="shared" si="13"/>
        <v>5430</v>
      </c>
      <c r="Y368" s="23">
        <f t="shared" si="12"/>
        <v>9.82606</v>
      </c>
    </row>
    <row r="369" spans="24:25" x14ac:dyDescent="0.25">
      <c r="X369" s="21">
        <f t="shared" si="13"/>
        <v>5445</v>
      </c>
      <c r="Y369" s="23">
        <f t="shared" si="12"/>
        <v>9.8506900000000002</v>
      </c>
    </row>
    <row r="370" spans="24:25" x14ac:dyDescent="0.25">
      <c r="X370" s="21">
        <f t="shared" si="13"/>
        <v>5460</v>
      </c>
      <c r="Y370" s="23">
        <f t="shared" si="12"/>
        <v>9.8753200000000003</v>
      </c>
    </row>
    <row r="371" spans="24:25" x14ac:dyDescent="0.25">
      <c r="X371" s="21">
        <f t="shared" si="13"/>
        <v>5475</v>
      </c>
      <c r="Y371" s="23">
        <f t="shared" si="12"/>
        <v>9.8999500000000005</v>
      </c>
    </row>
    <row r="372" spans="24:25" x14ac:dyDescent="0.25">
      <c r="X372" s="21">
        <f t="shared" si="13"/>
        <v>5490</v>
      </c>
      <c r="Y372" s="23">
        <f t="shared" si="12"/>
        <v>9.9245800000000006</v>
      </c>
    </row>
    <row r="373" spans="24:25" x14ac:dyDescent="0.25">
      <c r="X373" s="21">
        <f t="shared" si="13"/>
        <v>5505</v>
      </c>
      <c r="Y373" s="23">
        <f t="shared" si="12"/>
        <v>9.9492100000000008</v>
      </c>
    </row>
    <row r="374" spans="24:25" x14ac:dyDescent="0.25">
      <c r="X374" s="21">
        <f t="shared" si="13"/>
        <v>5520</v>
      </c>
      <c r="Y374" s="23">
        <f t="shared" si="12"/>
        <v>9.9738400000000009</v>
      </c>
    </row>
    <row r="375" spans="24:25" x14ac:dyDescent="0.25">
      <c r="X375" s="21">
        <f t="shared" si="13"/>
        <v>5535</v>
      </c>
      <c r="Y375" s="23">
        <f t="shared" si="12"/>
        <v>9.9984700000000011</v>
      </c>
    </row>
    <row r="376" spans="24:25" x14ac:dyDescent="0.25">
      <c r="X376" s="21">
        <f t="shared" si="13"/>
        <v>5550</v>
      </c>
      <c r="Y376" s="23">
        <f t="shared" si="12"/>
        <v>10.023099999999999</v>
      </c>
    </row>
    <row r="377" spans="24:25" x14ac:dyDescent="0.25">
      <c r="X377" s="21">
        <f t="shared" si="13"/>
        <v>5565</v>
      </c>
      <c r="Y377" s="23">
        <f t="shared" si="12"/>
        <v>10.04773</v>
      </c>
    </row>
    <row r="378" spans="24:25" x14ac:dyDescent="0.25">
      <c r="X378" s="21">
        <f t="shared" si="13"/>
        <v>5580</v>
      </c>
      <c r="Y378" s="23">
        <f t="shared" si="12"/>
        <v>10.07236</v>
      </c>
    </row>
    <row r="379" spans="24:25" x14ac:dyDescent="0.25">
      <c r="X379" s="21">
        <f t="shared" si="13"/>
        <v>5595</v>
      </c>
      <c r="Y379" s="23">
        <f t="shared" si="12"/>
        <v>10.09699</v>
      </c>
    </row>
    <row r="380" spans="24:25" x14ac:dyDescent="0.25">
      <c r="X380" s="21">
        <f t="shared" si="13"/>
        <v>5610</v>
      </c>
      <c r="Y380" s="23">
        <f t="shared" si="12"/>
        <v>10.12162</v>
      </c>
    </row>
    <row r="381" spans="24:25" x14ac:dyDescent="0.25">
      <c r="X381" s="21">
        <f t="shared" si="13"/>
        <v>5625</v>
      </c>
      <c r="Y381" s="23">
        <f t="shared" si="12"/>
        <v>10.14625</v>
      </c>
    </row>
    <row r="382" spans="24:25" x14ac:dyDescent="0.25">
      <c r="X382" s="21">
        <f t="shared" si="13"/>
        <v>5640</v>
      </c>
      <c r="Y382" s="23">
        <f t="shared" si="12"/>
        <v>10.17088</v>
      </c>
    </row>
    <row r="383" spans="24:25" x14ac:dyDescent="0.25">
      <c r="X383" s="21">
        <f t="shared" si="13"/>
        <v>5655</v>
      </c>
      <c r="Y383" s="23">
        <f t="shared" si="12"/>
        <v>10.195510000000001</v>
      </c>
    </row>
    <row r="384" spans="24:25" x14ac:dyDescent="0.25">
      <c r="X384" s="21">
        <f t="shared" si="13"/>
        <v>5670</v>
      </c>
      <c r="Y384" s="23">
        <f t="shared" si="12"/>
        <v>10.220140000000001</v>
      </c>
    </row>
    <row r="385" spans="24:25" x14ac:dyDescent="0.25">
      <c r="X385" s="21">
        <f t="shared" si="13"/>
        <v>5685</v>
      </c>
      <c r="Y385" s="23">
        <f t="shared" si="12"/>
        <v>10.244770000000001</v>
      </c>
    </row>
    <row r="386" spans="24:25" x14ac:dyDescent="0.25">
      <c r="X386" s="21">
        <f t="shared" si="13"/>
        <v>5700</v>
      </c>
      <c r="Y386" s="23">
        <f t="shared" si="12"/>
        <v>10.269400000000001</v>
      </c>
    </row>
    <row r="387" spans="24:25" x14ac:dyDescent="0.25">
      <c r="X387" s="21">
        <f t="shared" si="13"/>
        <v>5715</v>
      </c>
      <c r="Y387" s="23">
        <f t="shared" si="12"/>
        <v>10.294029999999999</v>
      </c>
    </row>
    <row r="388" spans="24:25" x14ac:dyDescent="0.25">
      <c r="X388" s="21">
        <f t="shared" si="13"/>
        <v>5730</v>
      </c>
      <c r="Y388" s="23">
        <f t="shared" si="12"/>
        <v>10.318659999999999</v>
      </c>
    </row>
    <row r="389" spans="24:25" x14ac:dyDescent="0.25">
      <c r="X389" s="21">
        <f t="shared" si="13"/>
        <v>5745</v>
      </c>
      <c r="Y389" s="23">
        <f t="shared" si="12"/>
        <v>10.34329</v>
      </c>
    </row>
    <row r="390" spans="24:25" x14ac:dyDescent="0.25">
      <c r="X390" s="21">
        <f t="shared" si="13"/>
        <v>5760</v>
      </c>
      <c r="Y390" s="23">
        <f t="shared" ref="Y390:Y453" si="14">IF($K$24&gt;0,IF(X390&lt;$K$21,$K$20*X390,IF(X390&lt;$K$24,($K$22*X390)+$K$23,($K$25*X390)+$K$26)),IF(X390&lt;$K$21,$K$20*X390,($K$22*X390)+$K$23))</f>
        <v>10.36792</v>
      </c>
    </row>
    <row r="391" spans="24:25" x14ac:dyDescent="0.25">
      <c r="X391" s="21">
        <f t="shared" ref="X391:X454" si="15">X390+$AC$5</f>
        <v>5775</v>
      </c>
      <c r="Y391" s="23">
        <f t="shared" si="14"/>
        <v>10.39255</v>
      </c>
    </row>
    <row r="392" spans="24:25" x14ac:dyDescent="0.25">
      <c r="X392" s="21">
        <f t="shared" si="15"/>
        <v>5790</v>
      </c>
      <c r="Y392" s="23">
        <f t="shared" si="14"/>
        <v>10.41718</v>
      </c>
    </row>
    <row r="393" spans="24:25" x14ac:dyDescent="0.25">
      <c r="X393" s="21">
        <f t="shared" si="15"/>
        <v>5805</v>
      </c>
      <c r="Y393" s="23">
        <f t="shared" si="14"/>
        <v>10.44181</v>
      </c>
    </row>
    <row r="394" spans="24:25" x14ac:dyDescent="0.25">
      <c r="X394" s="21">
        <f t="shared" si="15"/>
        <v>5820</v>
      </c>
      <c r="Y394" s="23">
        <f t="shared" si="14"/>
        <v>10.46644</v>
      </c>
    </row>
    <row r="395" spans="24:25" x14ac:dyDescent="0.25">
      <c r="X395" s="21">
        <f t="shared" si="15"/>
        <v>5835</v>
      </c>
      <c r="Y395" s="23">
        <f t="shared" si="14"/>
        <v>10.491070000000001</v>
      </c>
    </row>
    <row r="396" spans="24:25" x14ac:dyDescent="0.25">
      <c r="X396" s="21">
        <f t="shared" si="15"/>
        <v>5850</v>
      </c>
      <c r="Y396" s="23">
        <f t="shared" si="14"/>
        <v>10.515700000000001</v>
      </c>
    </row>
    <row r="397" spans="24:25" x14ac:dyDescent="0.25">
      <c r="X397" s="21">
        <f t="shared" si="15"/>
        <v>5865</v>
      </c>
      <c r="Y397" s="23">
        <f t="shared" si="14"/>
        <v>10.540330000000001</v>
      </c>
    </row>
    <row r="398" spans="24:25" x14ac:dyDescent="0.25">
      <c r="X398" s="21">
        <f t="shared" si="15"/>
        <v>5880</v>
      </c>
      <c r="Y398" s="23">
        <f t="shared" si="14"/>
        <v>10.564960000000001</v>
      </c>
    </row>
    <row r="399" spans="24:25" x14ac:dyDescent="0.25">
      <c r="X399" s="21">
        <f t="shared" si="15"/>
        <v>5895</v>
      </c>
      <c r="Y399" s="23">
        <f t="shared" si="14"/>
        <v>10.589589999999999</v>
      </c>
    </row>
    <row r="400" spans="24:25" x14ac:dyDescent="0.25">
      <c r="X400" s="21">
        <f t="shared" si="15"/>
        <v>5910</v>
      </c>
      <c r="Y400" s="23">
        <f t="shared" si="14"/>
        <v>10.61422</v>
      </c>
    </row>
    <row r="401" spans="24:25" x14ac:dyDescent="0.25">
      <c r="X401" s="21">
        <f t="shared" si="15"/>
        <v>5925</v>
      </c>
      <c r="Y401" s="23">
        <f t="shared" si="14"/>
        <v>10.63885</v>
      </c>
    </row>
    <row r="402" spans="24:25" x14ac:dyDescent="0.25">
      <c r="X402" s="21">
        <f t="shared" si="15"/>
        <v>5940</v>
      </c>
      <c r="Y402" s="23">
        <f t="shared" si="14"/>
        <v>10.66348</v>
      </c>
    </row>
    <row r="403" spans="24:25" x14ac:dyDescent="0.25">
      <c r="X403" s="21">
        <f t="shared" si="15"/>
        <v>5955</v>
      </c>
      <c r="Y403" s="23">
        <f t="shared" si="14"/>
        <v>10.68811</v>
      </c>
    </row>
    <row r="404" spans="24:25" x14ac:dyDescent="0.25">
      <c r="X404" s="21">
        <f t="shared" si="15"/>
        <v>5970</v>
      </c>
      <c r="Y404" s="23">
        <f t="shared" si="14"/>
        <v>10.71274</v>
      </c>
    </row>
    <row r="405" spans="24:25" x14ac:dyDescent="0.25">
      <c r="X405" s="21">
        <f t="shared" si="15"/>
        <v>5985</v>
      </c>
      <c r="Y405" s="23">
        <f t="shared" si="14"/>
        <v>10.73737</v>
      </c>
    </row>
    <row r="406" spans="24:25" x14ac:dyDescent="0.25">
      <c r="X406" s="21">
        <f t="shared" si="15"/>
        <v>6000</v>
      </c>
      <c r="Y406" s="23">
        <f t="shared" si="14"/>
        <v>10.762</v>
      </c>
    </row>
    <row r="407" spans="24:25" x14ac:dyDescent="0.25">
      <c r="X407" s="21">
        <f t="shared" si="15"/>
        <v>6015</v>
      </c>
      <c r="Y407" s="23">
        <f t="shared" si="14"/>
        <v>10.786630000000001</v>
      </c>
    </row>
    <row r="408" spans="24:25" x14ac:dyDescent="0.25">
      <c r="X408" s="21">
        <f t="shared" si="15"/>
        <v>6030</v>
      </c>
      <c r="Y408" s="23">
        <f t="shared" si="14"/>
        <v>10.811260000000001</v>
      </c>
    </row>
    <row r="409" spans="24:25" x14ac:dyDescent="0.25">
      <c r="X409" s="21">
        <f t="shared" si="15"/>
        <v>6045</v>
      </c>
      <c r="Y409" s="23">
        <f t="shared" si="14"/>
        <v>10.835890000000001</v>
      </c>
    </row>
    <row r="410" spans="24:25" x14ac:dyDescent="0.25">
      <c r="X410" s="21">
        <f t="shared" si="15"/>
        <v>6060</v>
      </c>
      <c r="Y410" s="23">
        <f t="shared" si="14"/>
        <v>10.860520000000001</v>
      </c>
    </row>
    <row r="411" spans="24:25" x14ac:dyDescent="0.25">
      <c r="X411" s="21">
        <f t="shared" si="15"/>
        <v>6075</v>
      </c>
      <c r="Y411" s="23">
        <f t="shared" si="14"/>
        <v>10.885149999999999</v>
      </c>
    </row>
    <row r="412" spans="24:25" x14ac:dyDescent="0.25">
      <c r="X412" s="21">
        <f t="shared" si="15"/>
        <v>6090</v>
      </c>
      <c r="Y412" s="23">
        <f t="shared" si="14"/>
        <v>10.90978</v>
      </c>
    </row>
    <row r="413" spans="24:25" x14ac:dyDescent="0.25">
      <c r="X413" s="21">
        <f t="shared" si="15"/>
        <v>6105</v>
      </c>
      <c r="Y413" s="23">
        <f t="shared" si="14"/>
        <v>10.93441</v>
      </c>
    </row>
    <row r="414" spans="24:25" x14ac:dyDescent="0.25">
      <c r="X414" s="21">
        <f t="shared" si="15"/>
        <v>6120</v>
      </c>
      <c r="Y414" s="23">
        <f t="shared" si="14"/>
        <v>10.95904</v>
      </c>
    </row>
    <row r="415" spans="24:25" x14ac:dyDescent="0.25">
      <c r="X415" s="21">
        <f t="shared" si="15"/>
        <v>6135</v>
      </c>
      <c r="Y415" s="23">
        <f t="shared" si="14"/>
        <v>10.98367</v>
      </c>
    </row>
    <row r="416" spans="24:25" x14ac:dyDescent="0.25">
      <c r="X416" s="21">
        <f t="shared" si="15"/>
        <v>6150</v>
      </c>
      <c r="Y416" s="23">
        <f t="shared" si="14"/>
        <v>11.0083</v>
      </c>
    </row>
    <row r="417" spans="24:25" x14ac:dyDescent="0.25">
      <c r="X417" s="21">
        <f t="shared" si="15"/>
        <v>6165</v>
      </c>
      <c r="Y417" s="23">
        <f t="shared" si="14"/>
        <v>11.03293</v>
      </c>
    </row>
    <row r="418" spans="24:25" x14ac:dyDescent="0.25">
      <c r="X418" s="21">
        <f t="shared" si="15"/>
        <v>6180</v>
      </c>
      <c r="Y418" s="23">
        <f t="shared" si="14"/>
        <v>11.05756</v>
      </c>
    </row>
    <row r="419" spans="24:25" x14ac:dyDescent="0.25">
      <c r="X419" s="21">
        <f t="shared" si="15"/>
        <v>6195</v>
      </c>
      <c r="Y419" s="23">
        <f t="shared" si="14"/>
        <v>11.082190000000001</v>
      </c>
    </row>
    <row r="420" spans="24:25" x14ac:dyDescent="0.25">
      <c r="X420" s="21">
        <f t="shared" si="15"/>
        <v>6210</v>
      </c>
      <c r="Y420" s="23">
        <f t="shared" si="14"/>
        <v>11.106820000000001</v>
      </c>
    </row>
    <row r="421" spans="24:25" x14ac:dyDescent="0.25">
      <c r="X421" s="21">
        <f t="shared" si="15"/>
        <v>6225</v>
      </c>
      <c r="Y421" s="23">
        <f t="shared" si="14"/>
        <v>11.131450000000001</v>
      </c>
    </row>
    <row r="422" spans="24:25" x14ac:dyDescent="0.25">
      <c r="X422" s="21">
        <f t="shared" si="15"/>
        <v>6240</v>
      </c>
      <c r="Y422" s="23">
        <f t="shared" si="14"/>
        <v>11.156080000000001</v>
      </c>
    </row>
    <row r="423" spans="24:25" x14ac:dyDescent="0.25">
      <c r="X423" s="21">
        <f t="shared" si="15"/>
        <v>6255</v>
      </c>
      <c r="Y423" s="23">
        <f t="shared" si="14"/>
        <v>11.180709999999999</v>
      </c>
    </row>
    <row r="424" spans="24:25" x14ac:dyDescent="0.25">
      <c r="X424" s="21">
        <f t="shared" si="15"/>
        <v>6270</v>
      </c>
      <c r="Y424" s="23">
        <f t="shared" si="14"/>
        <v>11.20534</v>
      </c>
    </row>
    <row r="425" spans="24:25" x14ac:dyDescent="0.25">
      <c r="X425" s="21">
        <f t="shared" si="15"/>
        <v>6285</v>
      </c>
      <c r="Y425" s="23">
        <f t="shared" si="14"/>
        <v>11.22997</v>
      </c>
    </row>
    <row r="426" spans="24:25" x14ac:dyDescent="0.25">
      <c r="X426" s="21">
        <f t="shared" si="15"/>
        <v>6300</v>
      </c>
      <c r="Y426" s="23">
        <f t="shared" si="14"/>
        <v>11.2546</v>
      </c>
    </row>
    <row r="427" spans="24:25" x14ac:dyDescent="0.25">
      <c r="X427" s="21">
        <f t="shared" si="15"/>
        <v>6315</v>
      </c>
      <c r="Y427" s="23">
        <f t="shared" si="14"/>
        <v>11.27923</v>
      </c>
    </row>
    <row r="428" spans="24:25" x14ac:dyDescent="0.25">
      <c r="X428" s="21">
        <f t="shared" si="15"/>
        <v>6330</v>
      </c>
      <c r="Y428" s="23">
        <f t="shared" si="14"/>
        <v>11.30386</v>
      </c>
    </row>
    <row r="429" spans="24:25" x14ac:dyDescent="0.25">
      <c r="X429" s="21">
        <f t="shared" si="15"/>
        <v>6345</v>
      </c>
      <c r="Y429" s="23">
        <f t="shared" si="14"/>
        <v>11.32849</v>
      </c>
    </row>
    <row r="430" spans="24:25" x14ac:dyDescent="0.25">
      <c r="X430" s="21">
        <f t="shared" si="15"/>
        <v>6360</v>
      </c>
      <c r="Y430" s="23">
        <f t="shared" si="14"/>
        <v>11.353120000000001</v>
      </c>
    </row>
    <row r="431" spans="24:25" x14ac:dyDescent="0.25">
      <c r="X431" s="21">
        <f t="shared" si="15"/>
        <v>6375</v>
      </c>
      <c r="Y431" s="23">
        <f t="shared" si="14"/>
        <v>11.377750000000001</v>
      </c>
    </row>
    <row r="432" spans="24:25" x14ac:dyDescent="0.25">
      <c r="X432" s="21">
        <f t="shared" si="15"/>
        <v>6390</v>
      </c>
      <c r="Y432" s="23">
        <f t="shared" si="14"/>
        <v>11.402380000000001</v>
      </c>
    </row>
    <row r="433" spans="24:25" x14ac:dyDescent="0.25">
      <c r="X433" s="21">
        <f t="shared" si="15"/>
        <v>6405</v>
      </c>
      <c r="Y433" s="23">
        <f t="shared" si="14"/>
        <v>11.427010000000001</v>
      </c>
    </row>
    <row r="434" spans="24:25" x14ac:dyDescent="0.25">
      <c r="X434" s="21">
        <f t="shared" si="15"/>
        <v>6420</v>
      </c>
      <c r="Y434" s="23">
        <f t="shared" si="14"/>
        <v>11.451639999999999</v>
      </c>
    </row>
    <row r="435" spans="24:25" x14ac:dyDescent="0.25">
      <c r="X435" s="21">
        <f t="shared" si="15"/>
        <v>6435</v>
      </c>
      <c r="Y435" s="23">
        <f t="shared" si="14"/>
        <v>11.47627</v>
      </c>
    </row>
    <row r="436" spans="24:25" x14ac:dyDescent="0.25">
      <c r="X436" s="21">
        <f t="shared" si="15"/>
        <v>6450</v>
      </c>
      <c r="Y436" s="23">
        <f t="shared" si="14"/>
        <v>11.5009</v>
      </c>
    </row>
    <row r="437" spans="24:25" x14ac:dyDescent="0.25">
      <c r="X437" s="21">
        <f t="shared" si="15"/>
        <v>6465</v>
      </c>
      <c r="Y437" s="23">
        <f t="shared" si="14"/>
        <v>11.52553</v>
      </c>
    </row>
    <row r="438" spans="24:25" x14ac:dyDescent="0.25">
      <c r="X438" s="21">
        <f t="shared" si="15"/>
        <v>6480</v>
      </c>
      <c r="Y438" s="23">
        <f t="shared" si="14"/>
        <v>11.55016</v>
      </c>
    </row>
    <row r="439" spans="24:25" x14ac:dyDescent="0.25">
      <c r="X439" s="21">
        <f t="shared" si="15"/>
        <v>6495</v>
      </c>
      <c r="Y439" s="23">
        <f t="shared" si="14"/>
        <v>11.57479</v>
      </c>
    </row>
    <row r="440" spans="24:25" x14ac:dyDescent="0.25">
      <c r="X440" s="21">
        <f t="shared" si="15"/>
        <v>6510</v>
      </c>
      <c r="Y440" s="23">
        <f t="shared" si="14"/>
        <v>11.59942</v>
      </c>
    </row>
    <row r="441" spans="24:25" x14ac:dyDescent="0.25">
      <c r="X441" s="21">
        <f t="shared" si="15"/>
        <v>6525</v>
      </c>
      <c r="Y441" s="23">
        <f t="shared" si="14"/>
        <v>11.62405</v>
      </c>
    </row>
    <row r="442" spans="24:25" x14ac:dyDescent="0.25">
      <c r="X442" s="21">
        <f t="shared" si="15"/>
        <v>6540</v>
      </c>
      <c r="Y442" s="23">
        <f t="shared" si="14"/>
        <v>11.648680000000001</v>
      </c>
    </row>
    <row r="443" spans="24:25" x14ac:dyDescent="0.25">
      <c r="X443" s="21">
        <f t="shared" si="15"/>
        <v>6555</v>
      </c>
      <c r="Y443" s="23">
        <f t="shared" si="14"/>
        <v>11.673310000000001</v>
      </c>
    </row>
    <row r="444" spans="24:25" x14ac:dyDescent="0.25">
      <c r="X444" s="21">
        <f t="shared" si="15"/>
        <v>6570</v>
      </c>
      <c r="Y444" s="23">
        <f t="shared" si="14"/>
        <v>11.697940000000001</v>
      </c>
    </row>
    <row r="445" spans="24:25" x14ac:dyDescent="0.25">
      <c r="X445" s="21">
        <f t="shared" si="15"/>
        <v>6585</v>
      </c>
      <c r="Y445" s="23">
        <f t="shared" si="14"/>
        <v>11.722570000000001</v>
      </c>
    </row>
    <row r="446" spans="24:25" x14ac:dyDescent="0.25">
      <c r="X446" s="21">
        <f t="shared" si="15"/>
        <v>6600</v>
      </c>
      <c r="Y446" s="23">
        <f t="shared" si="14"/>
        <v>11.747199999999999</v>
      </c>
    </row>
    <row r="447" spans="24:25" x14ac:dyDescent="0.25">
      <c r="X447" s="21">
        <f t="shared" si="15"/>
        <v>6615</v>
      </c>
      <c r="Y447" s="23">
        <f t="shared" si="14"/>
        <v>11.77183</v>
      </c>
    </row>
    <row r="448" spans="24:25" x14ac:dyDescent="0.25">
      <c r="X448" s="21">
        <f t="shared" si="15"/>
        <v>6630</v>
      </c>
      <c r="Y448" s="23">
        <f t="shared" si="14"/>
        <v>11.79646</v>
      </c>
    </row>
    <row r="449" spans="24:25" x14ac:dyDescent="0.25">
      <c r="X449" s="21">
        <f t="shared" si="15"/>
        <v>6645</v>
      </c>
      <c r="Y449" s="23">
        <f t="shared" si="14"/>
        <v>11.82109</v>
      </c>
    </row>
    <row r="450" spans="24:25" x14ac:dyDescent="0.25">
      <c r="X450" s="21">
        <f t="shared" si="15"/>
        <v>6660</v>
      </c>
      <c r="Y450" s="23">
        <f t="shared" si="14"/>
        <v>11.84572</v>
      </c>
    </row>
    <row r="451" spans="24:25" x14ac:dyDescent="0.25">
      <c r="X451" s="21">
        <f t="shared" si="15"/>
        <v>6675</v>
      </c>
      <c r="Y451" s="23">
        <f t="shared" si="14"/>
        <v>11.87035</v>
      </c>
    </row>
    <row r="452" spans="24:25" x14ac:dyDescent="0.25">
      <c r="X452" s="21">
        <f t="shared" si="15"/>
        <v>6690</v>
      </c>
      <c r="Y452" s="23">
        <f t="shared" si="14"/>
        <v>11.89498</v>
      </c>
    </row>
    <row r="453" spans="24:25" x14ac:dyDescent="0.25">
      <c r="X453" s="21">
        <f t="shared" si="15"/>
        <v>6705</v>
      </c>
      <c r="Y453" s="23">
        <f t="shared" si="14"/>
        <v>11.91961</v>
      </c>
    </row>
    <row r="454" spans="24:25" x14ac:dyDescent="0.25">
      <c r="X454" s="21">
        <f t="shared" si="15"/>
        <v>6720</v>
      </c>
      <c r="Y454" s="23">
        <f t="shared" ref="Y454:Y506" si="16">IF($K$24&gt;0,IF(X454&lt;$K$21,$K$20*X454,IF(X454&lt;$K$24,($K$22*X454)+$K$23,($K$25*X454)+$K$26)),IF(X454&lt;$K$21,$K$20*X454,($K$22*X454)+$K$23))</f>
        <v>11.944240000000001</v>
      </c>
    </row>
    <row r="455" spans="24:25" x14ac:dyDescent="0.25">
      <c r="X455" s="21">
        <f t="shared" ref="X455:X506" si="17">X454+$AC$5</f>
        <v>6735</v>
      </c>
      <c r="Y455" s="23">
        <f t="shared" si="16"/>
        <v>11.968870000000001</v>
      </c>
    </row>
    <row r="456" spans="24:25" x14ac:dyDescent="0.25">
      <c r="X456" s="21">
        <f t="shared" si="17"/>
        <v>6750</v>
      </c>
      <c r="Y456" s="23">
        <f t="shared" si="16"/>
        <v>11.993500000000001</v>
      </c>
    </row>
    <row r="457" spans="24:25" x14ac:dyDescent="0.25">
      <c r="X457" s="21">
        <f t="shared" si="17"/>
        <v>6765</v>
      </c>
      <c r="Y457" s="23">
        <f t="shared" si="16"/>
        <v>12.018130000000001</v>
      </c>
    </row>
    <row r="458" spans="24:25" x14ac:dyDescent="0.25">
      <c r="X458" s="21">
        <f t="shared" si="17"/>
        <v>6780</v>
      </c>
      <c r="Y458" s="23">
        <f t="shared" si="16"/>
        <v>12.042759999999999</v>
      </c>
    </row>
    <row r="459" spans="24:25" x14ac:dyDescent="0.25">
      <c r="X459" s="21">
        <f t="shared" si="17"/>
        <v>6795</v>
      </c>
      <c r="Y459" s="23">
        <f t="shared" si="16"/>
        <v>12.06739</v>
      </c>
    </row>
    <row r="460" spans="24:25" x14ac:dyDescent="0.25">
      <c r="X460" s="21">
        <f t="shared" si="17"/>
        <v>6810</v>
      </c>
      <c r="Y460" s="23">
        <f t="shared" si="16"/>
        <v>12.09202</v>
      </c>
    </row>
    <row r="461" spans="24:25" x14ac:dyDescent="0.25">
      <c r="X461" s="21">
        <f t="shared" si="17"/>
        <v>6825</v>
      </c>
      <c r="Y461" s="23">
        <f t="shared" si="16"/>
        <v>12.11665</v>
      </c>
    </row>
    <row r="462" spans="24:25" x14ac:dyDescent="0.25">
      <c r="X462" s="21">
        <f t="shared" si="17"/>
        <v>6840</v>
      </c>
      <c r="Y462" s="23">
        <f t="shared" si="16"/>
        <v>12.14128</v>
      </c>
    </row>
    <row r="463" spans="24:25" x14ac:dyDescent="0.25">
      <c r="X463" s="21">
        <f t="shared" si="17"/>
        <v>6855</v>
      </c>
      <c r="Y463" s="23">
        <f t="shared" si="16"/>
        <v>12.16591</v>
      </c>
    </row>
    <row r="464" spans="24:25" x14ac:dyDescent="0.25">
      <c r="X464" s="21">
        <f t="shared" si="17"/>
        <v>6870</v>
      </c>
      <c r="Y464" s="23">
        <f t="shared" si="16"/>
        <v>12.19054</v>
      </c>
    </row>
    <row r="465" spans="24:25" x14ac:dyDescent="0.25">
      <c r="X465" s="21">
        <f t="shared" si="17"/>
        <v>6885</v>
      </c>
      <c r="Y465" s="23">
        <f t="shared" si="16"/>
        <v>12.215170000000001</v>
      </c>
    </row>
    <row r="466" spans="24:25" x14ac:dyDescent="0.25">
      <c r="X466" s="21">
        <f t="shared" si="17"/>
        <v>6900</v>
      </c>
      <c r="Y466" s="23">
        <f t="shared" si="16"/>
        <v>12.239800000000001</v>
      </c>
    </row>
    <row r="467" spans="24:25" x14ac:dyDescent="0.25">
      <c r="X467" s="21">
        <f t="shared" si="17"/>
        <v>6915</v>
      </c>
      <c r="Y467" s="23">
        <f t="shared" si="16"/>
        <v>12.264430000000001</v>
      </c>
    </row>
    <row r="468" spans="24:25" x14ac:dyDescent="0.25">
      <c r="X468" s="21">
        <f t="shared" si="17"/>
        <v>6930</v>
      </c>
      <c r="Y468" s="23">
        <f t="shared" si="16"/>
        <v>12.289060000000001</v>
      </c>
    </row>
    <row r="469" spans="24:25" x14ac:dyDescent="0.25">
      <c r="X469" s="21">
        <f t="shared" si="17"/>
        <v>6945</v>
      </c>
      <c r="Y469" s="23">
        <f t="shared" si="16"/>
        <v>12.313689999999999</v>
      </c>
    </row>
    <row r="470" spans="24:25" x14ac:dyDescent="0.25">
      <c r="X470" s="21">
        <f t="shared" si="17"/>
        <v>6960</v>
      </c>
      <c r="Y470" s="23">
        <f t="shared" si="16"/>
        <v>12.33832</v>
      </c>
    </row>
    <row r="471" spans="24:25" x14ac:dyDescent="0.25">
      <c r="X471" s="21">
        <f t="shared" si="17"/>
        <v>6975</v>
      </c>
      <c r="Y471" s="23">
        <f t="shared" si="16"/>
        <v>12.36295</v>
      </c>
    </row>
    <row r="472" spans="24:25" x14ac:dyDescent="0.25">
      <c r="X472" s="21">
        <f t="shared" si="17"/>
        <v>6990</v>
      </c>
      <c r="Y472" s="23">
        <f t="shared" si="16"/>
        <v>12.38758</v>
      </c>
    </row>
    <row r="473" spans="24:25" x14ac:dyDescent="0.25">
      <c r="X473" s="21">
        <f t="shared" si="17"/>
        <v>7005</v>
      </c>
      <c r="Y473" s="23">
        <f t="shared" si="16"/>
        <v>12.41221</v>
      </c>
    </row>
    <row r="474" spans="24:25" x14ac:dyDescent="0.25">
      <c r="X474" s="21">
        <f t="shared" si="17"/>
        <v>7020</v>
      </c>
      <c r="Y474" s="23">
        <f t="shared" si="16"/>
        <v>12.43684</v>
      </c>
    </row>
    <row r="475" spans="24:25" x14ac:dyDescent="0.25">
      <c r="X475" s="21">
        <f t="shared" si="17"/>
        <v>7035</v>
      </c>
      <c r="Y475" s="23">
        <f t="shared" si="16"/>
        <v>12.46147</v>
      </c>
    </row>
    <row r="476" spans="24:25" x14ac:dyDescent="0.25">
      <c r="X476" s="21">
        <f t="shared" si="17"/>
        <v>7050</v>
      </c>
      <c r="Y476" s="23">
        <f t="shared" si="16"/>
        <v>12.4861</v>
      </c>
    </row>
    <row r="477" spans="24:25" x14ac:dyDescent="0.25">
      <c r="X477" s="21">
        <f t="shared" si="17"/>
        <v>7065</v>
      </c>
      <c r="Y477" s="23">
        <f t="shared" si="16"/>
        <v>12.510730000000001</v>
      </c>
    </row>
    <row r="478" spans="24:25" x14ac:dyDescent="0.25">
      <c r="X478" s="21">
        <f t="shared" si="17"/>
        <v>7080</v>
      </c>
      <c r="Y478" s="23">
        <f t="shared" si="16"/>
        <v>12.535360000000001</v>
      </c>
    </row>
    <row r="479" spans="24:25" x14ac:dyDescent="0.25">
      <c r="X479" s="21">
        <f t="shared" si="17"/>
        <v>7095</v>
      </c>
      <c r="Y479" s="23">
        <f t="shared" si="16"/>
        <v>12.559990000000001</v>
      </c>
    </row>
    <row r="480" spans="24:25" x14ac:dyDescent="0.25">
      <c r="X480" s="21">
        <f t="shared" si="17"/>
        <v>7110</v>
      </c>
      <c r="Y480" s="23">
        <f t="shared" si="16"/>
        <v>12.584620000000001</v>
      </c>
    </row>
    <row r="481" spans="24:25" x14ac:dyDescent="0.25">
      <c r="X481" s="21">
        <f t="shared" si="17"/>
        <v>7125</v>
      </c>
      <c r="Y481" s="23">
        <f t="shared" si="16"/>
        <v>12.609249999999999</v>
      </c>
    </row>
    <row r="482" spans="24:25" x14ac:dyDescent="0.25">
      <c r="X482" s="21">
        <f t="shared" si="17"/>
        <v>7140</v>
      </c>
      <c r="Y482" s="23">
        <f t="shared" si="16"/>
        <v>12.63388</v>
      </c>
    </row>
    <row r="483" spans="24:25" x14ac:dyDescent="0.25">
      <c r="X483" s="21">
        <f t="shared" si="17"/>
        <v>7155</v>
      </c>
      <c r="Y483" s="23">
        <f t="shared" si="16"/>
        <v>12.65851</v>
      </c>
    </row>
    <row r="484" spans="24:25" x14ac:dyDescent="0.25">
      <c r="X484" s="21">
        <f t="shared" si="17"/>
        <v>7170</v>
      </c>
      <c r="Y484" s="23">
        <f t="shared" si="16"/>
        <v>12.68314</v>
      </c>
    </row>
    <row r="485" spans="24:25" x14ac:dyDescent="0.25">
      <c r="X485" s="21">
        <f t="shared" si="17"/>
        <v>7185</v>
      </c>
      <c r="Y485" s="23">
        <f t="shared" si="16"/>
        <v>12.70777</v>
      </c>
    </row>
    <row r="486" spans="24:25" x14ac:dyDescent="0.25">
      <c r="X486" s="21">
        <f t="shared" si="17"/>
        <v>7200</v>
      </c>
      <c r="Y486" s="23">
        <f t="shared" si="16"/>
        <v>12.7324</v>
      </c>
    </row>
    <row r="487" spans="24:25" x14ac:dyDescent="0.25">
      <c r="X487" s="21">
        <f t="shared" si="17"/>
        <v>7215</v>
      </c>
      <c r="Y487" s="23">
        <f t="shared" si="16"/>
        <v>12.75703</v>
      </c>
    </row>
    <row r="488" spans="24:25" x14ac:dyDescent="0.25">
      <c r="X488" s="21">
        <f t="shared" si="17"/>
        <v>7230</v>
      </c>
      <c r="Y488" s="23">
        <f t="shared" si="16"/>
        <v>12.78166</v>
      </c>
    </row>
    <row r="489" spans="24:25" x14ac:dyDescent="0.25">
      <c r="X489" s="21">
        <f t="shared" si="17"/>
        <v>7245</v>
      </c>
      <c r="Y489" s="23">
        <f t="shared" si="16"/>
        <v>12.806290000000001</v>
      </c>
    </row>
    <row r="490" spans="24:25" x14ac:dyDescent="0.25">
      <c r="X490" s="21">
        <f t="shared" si="17"/>
        <v>7260</v>
      </c>
      <c r="Y490" s="23">
        <f t="shared" si="16"/>
        <v>12.830920000000001</v>
      </c>
    </row>
    <row r="491" spans="24:25" x14ac:dyDescent="0.25">
      <c r="X491" s="21">
        <f t="shared" si="17"/>
        <v>7275</v>
      </c>
      <c r="Y491" s="23">
        <f t="shared" si="16"/>
        <v>12.855550000000001</v>
      </c>
    </row>
    <row r="492" spans="24:25" x14ac:dyDescent="0.25">
      <c r="X492" s="21">
        <f t="shared" si="17"/>
        <v>7290</v>
      </c>
      <c r="Y492" s="23">
        <f t="shared" si="16"/>
        <v>12.880180000000001</v>
      </c>
    </row>
    <row r="493" spans="24:25" x14ac:dyDescent="0.25">
      <c r="X493" s="21">
        <f t="shared" si="17"/>
        <v>7305</v>
      </c>
      <c r="Y493" s="23">
        <f t="shared" si="16"/>
        <v>12.904809999999999</v>
      </c>
    </row>
    <row r="494" spans="24:25" x14ac:dyDescent="0.25">
      <c r="X494" s="21">
        <f t="shared" si="17"/>
        <v>7320</v>
      </c>
      <c r="Y494" s="23">
        <f t="shared" si="16"/>
        <v>12.92944</v>
      </c>
    </row>
    <row r="495" spans="24:25" x14ac:dyDescent="0.25">
      <c r="X495" s="21">
        <f t="shared" si="17"/>
        <v>7335</v>
      </c>
      <c r="Y495" s="23">
        <f t="shared" si="16"/>
        <v>12.95407</v>
      </c>
    </row>
    <row r="496" spans="24:25" x14ac:dyDescent="0.25">
      <c r="X496" s="21">
        <f t="shared" si="17"/>
        <v>7350</v>
      </c>
      <c r="Y496" s="23">
        <f t="shared" si="16"/>
        <v>12.9787</v>
      </c>
    </row>
    <row r="497" spans="24:25" x14ac:dyDescent="0.25">
      <c r="X497" s="21">
        <f t="shared" si="17"/>
        <v>7365</v>
      </c>
      <c r="Y497" s="23">
        <f t="shared" si="16"/>
        <v>13.00333</v>
      </c>
    </row>
    <row r="498" spans="24:25" x14ac:dyDescent="0.25">
      <c r="X498" s="21">
        <f t="shared" si="17"/>
        <v>7380</v>
      </c>
      <c r="Y498" s="23">
        <f t="shared" si="16"/>
        <v>13.02796</v>
      </c>
    </row>
    <row r="499" spans="24:25" x14ac:dyDescent="0.25">
      <c r="X499" s="21">
        <f t="shared" si="17"/>
        <v>7395</v>
      </c>
      <c r="Y499" s="23">
        <f t="shared" si="16"/>
        <v>13.05259</v>
      </c>
    </row>
    <row r="500" spans="24:25" x14ac:dyDescent="0.25">
      <c r="X500" s="21">
        <f t="shared" si="17"/>
        <v>7410</v>
      </c>
      <c r="Y500" s="23">
        <f t="shared" si="16"/>
        <v>13.077220000000001</v>
      </c>
    </row>
    <row r="501" spans="24:25" x14ac:dyDescent="0.25">
      <c r="X501" s="21">
        <f t="shared" si="17"/>
        <v>7425</v>
      </c>
      <c r="Y501" s="23">
        <f t="shared" si="16"/>
        <v>13.101850000000001</v>
      </c>
    </row>
    <row r="502" spans="24:25" x14ac:dyDescent="0.25">
      <c r="X502" s="21">
        <f t="shared" si="17"/>
        <v>7440</v>
      </c>
      <c r="Y502" s="23">
        <f t="shared" si="16"/>
        <v>13.126480000000001</v>
      </c>
    </row>
    <row r="503" spans="24:25" x14ac:dyDescent="0.25">
      <c r="X503" s="21">
        <f t="shared" si="17"/>
        <v>7455</v>
      </c>
      <c r="Y503" s="23">
        <f t="shared" si="16"/>
        <v>13.151110000000001</v>
      </c>
    </row>
    <row r="504" spans="24:25" x14ac:dyDescent="0.25">
      <c r="X504" s="21">
        <f t="shared" si="17"/>
        <v>7470</v>
      </c>
      <c r="Y504" s="23">
        <f t="shared" si="16"/>
        <v>13.175740000000001</v>
      </c>
    </row>
    <row r="505" spans="24:25" x14ac:dyDescent="0.25">
      <c r="X505" s="21">
        <f t="shared" si="17"/>
        <v>7485</v>
      </c>
      <c r="Y505" s="23">
        <f t="shared" si="16"/>
        <v>13.200369999999999</v>
      </c>
    </row>
    <row r="506" spans="24:25" ht="16.5" thickBot="1" x14ac:dyDescent="0.3">
      <c r="X506" s="22">
        <f t="shared" si="17"/>
        <v>7500</v>
      </c>
      <c r="Y506" s="23">
        <f t="shared" si="16"/>
        <v>13.225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2100-000000000000}"/>
  </hyperlinks>
  <pageMargins left="0.7" right="0.7" top="0.75" bottom="0.75" header="0.3" footer="0.3"/>
  <pageSetup scale="57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9" tint="-0.249977111117893"/>
    <pageSetUpPr fitToPage="1"/>
  </sheetPr>
  <dimension ref="A1:AC506"/>
  <sheetViews>
    <sheetView zoomScale="80" zoomScaleNormal="80" workbookViewId="0"/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93</v>
      </c>
      <c r="K2" s="160" t="str">
        <f>VLOOKUP(J2,'Calcul financement'!B5:F100,2,FALSE)</f>
        <v>Techniques d'intégration multimédia</v>
      </c>
      <c r="L2" s="160"/>
      <c r="M2" s="160"/>
      <c r="N2" s="161"/>
    </row>
    <row r="4" spans="9:29" ht="16.5" thickBot="1" x14ac:dyDescent="0.3">
      <c r="J4" s="16">
        <f>MAX(IF(K24=0,IF(K21=0,1000,K21*4),K24*2),K9:K15)</f>
        <v>6000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10.596</v>
      </c>
      <c r="K5" s="164" t="str">
        <f>CONCATENATE("ÉTC seront financés par les ",J4," PES ","du programme ",LEFT(J2,6))</f>
        <v>ÉTC seront financés par les 6000 PES du programme 582.A1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14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14</v>
      </c>
      <c r="Y7" s="23">
        <f t="shared" si="0"/>
        <v>2.163E-2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28</v>
      </c>
      <c r="Y8" s="23">
        <f t="shared" si="0"/>
        <v>4.326E-2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3337</v>
      </c>
      <c r="L9" s="53">
        <f>IF(K9&gt;0,IF($K$24&gt;0,IF(K9&lt;$K$21,$K$20*K9,IF(K9&lt;$K$24,($K$22*K9)+$K$23,($K$25*K9)+$K$26)),IF(K9&lt;$K$21,$K$20*K9,($K$22*K9)+$K$23)),"")</f>
        <v>6.1061820000000004</v>
      </c>
      <c r="M9" s="54">
        <f>IF(K9&gt;0,L9/K9*1000,"")</f>
        <v>1.8298417740485466</v>
      </c>
      <c r="X9" s="21">
        <f t="shared" si="1"/>
        <v>42</v>
      </c>
      <c r="Y9" s="23">
        <f t="shared" si="0"/>
        <v>6.4890000000000003E-2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3327</v>
      </c>
      <c r="L10" s="53">
        <f t="shared" ref="L10:L15" si="2">IF(K10&gt;0,IF($K$24&gt;0,IF(K10&lt;$K$21,$K$20*K10,IF(K10&lt;$K$24,($K$22*K10)+$K$23,($K$25*K10)+$K$26)),IF(K10&lt;$K$21,$K$20*K10,($K$22*K10)+$K$23)),"")</f>
        <v>6.0893219999999992</v>
      </c>
      <c r="M10" s="54">
        <f t="shared" ref="M10:M15" si="3">IF(K10&gt;0,L10/K10*1000,"")</f>
        <v>1.8302741208295759</v>
      </c>
      <c r="X10" s="21">
        <f t="shared" si="1"/>
        <v>56</v>
      </c>
      <c r="Y10" s="23">
        <f t="shared" si="0"/>
        <v>8.652E-2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3624</v>
      </c>
      <c r="L11" s="53">
        <f t="shared" si="2"/>
        <v>6.5900639999999999</v>
      </c>
      <c r="M11" s="54">
        <f t="shared" si="3"/>
        <v>1.8184503311258278</v>
      </c>
      <c r="X11" s="21">
        <f t="shared" si="1"/>
        <v>70</v>
      </c>
      <c r="Y11" s="23">
        <f t="shared" si="0"/>
        <v>0.10815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3530</v>
      </c>
      <c r="L12" s="53">
        <f t="shared" si="2"/>
        <v>6.4315800000000003</v>
      </c>
      <c r="M12" s="54">
        <f t="shared" si="3"/>
        <v>1.8219773371104817</v>
      </c>
      <c r="X12" s="21">
        <f t="shared" si="1"/>
        <v>84</v>
      </c>
      <c r="Y12" s="23">
        <f t="shared" si="0"/>
        <v>0.12978000000000001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98</v>
      </c>
      <c r="Y13" s="23">
        <f t="shared" si="0"/>
        <v>0.15140999999999999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112</v>
      </c>
      <c r="Y14" s="23">
        <f t="shared" si="0"/>
        <v>0.17304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126</v>
      </c>
      <c r="Y15" s="23">
        <f t="shared" si="0"/>
        <v>0.19466999999999998</v>
      </c>
    </row>
    <row r="16" spans="9:29" x14ac:dyDescent="0.25">
      <c r="K16" s="10"/>
      <c r="L16" s="10"/>
      <c r="X16" s="21">
        <f t="shared" si="1"/>
        <v>140</v>
      </c>
      <c r="Y16" s="23">
        <f t="shared" si="0"/>
        <v>0.21629999999999999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154</v>
      </c>
      <c r="Y17" s="23">
        <f t="shared" si="0"/>
        <v>0.23793</v>
      </c>
    </row>
    <row r="18" spans="1:25" x14ac:dyDescent="0.25">
      <c r="X18" s="21">
        <f t="shared" si="1"/>
        <v>168</v>
      </c>
      <c r="Y18" s="23">
        <f t="shared" si="0"/>
        <v>0.25956000000000001</v>
      </c>
    </row>
    <row r="19" spans="1:25" x14ac:dyDescent="0.25">
      <c r="X19" s="21">
        <f t="shared" si="1"/>
        <v>182</v>
      </c>
      <c r="Y19" s="23">
        <f t="shared" si="0"/>
        <v>0.28119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196</v>
      </c>
      <c r="Y20" s="23">
        <f t="shared" si="0"/>
        <v>0.30281999999999998</v>
      </c>
    </row>
    <row r="21" spans="1:25" x14ac:dyDescent="0.25">
      <c r="J21" s="2" t="s">
        <v>123</v>
      </c>
      <c r="K21" s="18">
        <f>VLOOKUP($J$2,Tableau_fin[],8,FALSE)</f>
        <v>1500</v>
      </c>
      <c r="X21" s="21">
        <f t="shared" si="1"/>
        <v>210</v>
      </c>
      <c r="Y21" s="23">
        <f t="shared" si="0"/>
        <v>0.32444999999999996</v>
      </c>
    </row>
    <row r="22" spans="1:25" x14ac:dyDescent="0.25">
      <c r="J22" s="26" t="s">
        <v>119</v>
      </c>
      <c r="K22" s="18">
        <f>VLOOKUP($J$2,Tableau_fin[],9,FALSE)</f>
        <v>1.686E-3</v>
      </c>
      <c r="X22" s="21">
        <f t="shared" si="1"/>
        <v>224</v>
      </c>
      <c r="Y22" s="23">
        <f t="shared" si="0"/>
        <v>0.34608</v>
      </c>
    </row>
    <row r="23" spans="1:25" x14ac:dyDescent="0.25">
      <c r="J23" s="26" t="s">
        <v>120</v>
      </c>
      <c r="K23" s="18">
        <f>VLOOKUP($J$2,Tableau_fin[],10,FALSE)</f>
        <v>0.48</v>
      </c>
      <c r="X23" s="21">
        <f t="shared" si="1"/>
        <v>238</v>
      </c>
      <c r="Y23" s="23">
        <f t="shared" si="0"/>
        <v>0.36770999999999998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252</v>
      </c>
      <c r="Y24" s="23">
        <f t="shared" si="0"/>
        <v>0.38933999999999996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266</v>
      </c>
      <c r="Y25" s="23">
        <f t="shared" si="0"/>
        <v>0.41097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280</v>
      </c>
      <c r="Y26" s="23">
        <f t="shared" si="0"/>
        <v>0.43259999999999998</v>
      </c>
    </row>
    <row r="27" spans="1:25" x14ac:dyDescent="0.25">
      <c r="X27" s="21">
        <f t="shared" si="1"/>
        <v>294</v>
      </c>
      <c r="Y27" s="23">
        <f t="shared" si="0"/>
        <v>0.45422999999999997</v>
      </c>
    </row>
    <row r="28" spans="1:25" x14ac:dyDescent="0.25">
      <c r="X28" s="21">
        <f t="shared" si="1"/>
        <v>308</v>
      </c>
      <c r="Y28" s="23">
        <f t="shared" si="0"/>
        <v>0.47586000000000001</v>
      </c>
    </row>
    <row r="29" spans="1:25" x14ac:dyDescent="0.25">
      <c r="X29" s="21">
        <f t="shared" si="1"/>
        <v>322</v>
      </c>
      <c r="Y29" s="23">
        <f t="shared" si="0"/>
        <v>0.49748999999999999</v>
      </c>
    </row>
    <row r="30" spans="1:25" x14ac:dyDescent="0.25">
      <c r="X30" s="21">
        <f t="shared" si="1"/>
        <v>336</v>
      </c>
      <c r="Y30" s="23">
        <f t="shared" si="0"/>
        <v>0.51912000000000003</v>
      </c>
    </row>
    <row r="31" spans="1:25" x14ac:dyDescent="0.25">
      <c r="A31" s="29"/>
      <c r="B31" s="10"/>
      <c r="C31" s="10"/>
      <c r="X31" s="21">
        <f t="shared" si="1"/>
        <v>350</v>
      </c>
      <c r="Y31" s="23">
        <f t="shared" si="0"/>
        <v>0.54074999999999995</v>
      </c>
    </row>
    <row r="32" spans="1:25" x14ac:dyDescent="0.25">
      <c r="B32" s="10"/>
      <c r="C32" s="10"/>
      <c r="X32" s="21">
        <f t="shared" si="1"/>
        <v>364</v>
      </c>
      <c r="Y32" s="23">
        <f t="shared" si="0"/>
        <v>0.56237999999999999</v>
      </c>
    </row>
    <row r="33" spans="2:25" x14ac:dyDescent="0.25">
      <c r="B33" s="10"/>
      <c r="C33" s="10"/>
      <c r="X33" s="21">
        <f t="shared" si="1"/>
        <v>378</v>
      </c>
      <c r="Y33" s="23">
        <f t="shared" si="0"/>
        <v>0.58401000000000003</v>
      </c>
    </row>
    <row r="34" spans="2:25" x14ac:dyDescent="0.25">
      <c r="X34" s="21">
        <f t="shared" si="1"/>
        <v>392</v>
      </c>
      <c r="Y34" s="23">
        <f t="shared" si="0"/>
        <v>0.60563999999999996</v>
      </c>
    </row>
    <row r="35" spans="2:25" x14ac:dyDescent="0.25">
      <c r="X35" s="21">
        <f t="shared" si="1"/>
        <v>406</v>
      </c>
      <c r="Y35" s="23">
        <f t="shared" si="0"/>
        <v>0.62726999999999999</v>
      </c>
    </row>
    <row r="36" spans="2:25" x14ac:dyDescent="0.25">
      <c r="X36" s="21">
        <f t="shared" si="1"/>
        <v>420</v>
      </c>
      <c r="Y36" s="23">
        <f t="shared" si="0"/>
        <v>0.64889999999999992</v>
      </c>
    </row>
    <row r="37" spans="2:25" x14ac:dyDescent="0.25">
      <c r="X37" s="21">
        <f t="shared" si="1"/>
        <v>434</v>
      </c>
      <c r="Y37" s="23">
        <f t="shared" si="0"/>
        <v>0.67052999999999996</v>
      </c>
    </row>
    <row r="38" spans="2:25" x14ac:dyDescent="0.25">
      <c r="X38" s="21">
        <f t="shared" si="1"/>
        <v>448</v>
      </c>
      <c r="Y38" s="23">
        <f t="shared" si="0"/>
        <v>0.69216</v>
      </c>
    </row>
    <row r="39" spans="2:25" x14ac:dyDescent="0.25">
      <c r="X39" s="21">
        <f t="shared" si="1"/>
        <v>462</v>
      </c>
      <c r="Y39" s="23">
        <f t="shared" si="0"/>
        <v>0.71378999999999992</v>
      </c>
    </row>
    <row r="40" spans="2:25" x14ac:dyDescent="0.25">
      <c r="X40" s="21">
        <f t="shared" si="1"/>
        <v>476</v>
      </c>
      <c r="Y40" s="23">
        <f t="shared" si="0"/>
        <v>0.73541999999999996</v>
      </c>
    </row>
    <row r="41" spans="2:25" x14ac:dyDescent="0.25">
      <c r="X41" s="21">
        <f t="shared" si="1"/>
        <v>490</v>
      </c>
      <c r="Y41" s="23">
        <f t="shared" si="0"/>
        <v>0.75705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504</v>
      </c>
      <c r="Y42" s="23">
        <f t="shared" si="0"/>
        <v>0.77867999999999993</v>
      </c>
    </row>
    <row r="43" spans="2:25" x14ac:dyDescent="0.25">
      <c r="X43" s="21">
        <f t="shared" si="1"/>
        <v>518</v>
      </c>
      <c r="Y43" s="23">
        <f t="shared" si="0"/>
        <v>0.80030999999999997</v>
      </c>
    </row>
    <row r="44" spans="2:25" x14ac:dyDescent="0.25">
      <c r="X44" s="21">
        <f t="shared" si="1"/>
        <v>532</v>
      </c>
      <c r="Y44" s="23">
        <f t="shared" si="0"/>
        <v>0.82194</v>
      </c>
    </row>
    <row r="45" spans="2:25" x14ac:dyDescent="0.25">
      <c r="X45" s="21">
        <f t="shared" si="1"/>
        <v>546</v>
      </c>
      <c r="Y45" s="23">
        <f t="shared" si="0"/>
        <v>0.84356999999999993</v>
      </c>
    </row>
    <row r="46" spans="2:25" x14ac:dyDescent="0.25">
      <c r="X46" s="21">
        <f t="shared" si="1"/>
        <v>560</v>
      </c>
      <c r="Y46" s="23">
        <f t="shared" si="0"/>
        <v>0.86519999999999997</v>
      </c>
    </row>
    <row r="47" spans="2:25" x14ac:dyDescent="0.25">
      <c r="X47" s="21">
        <f t="shared" si="1"/>
        <v>574</v>
      </c>
      <c r="Y47" s="23">
        <f t="shared" si="0"/>
        <v>0.88683000000000001</v>
      </c>
    </row>
    <row r="48" spans="2:25" x14ac:dyDescent="0.25">
      <c r="X48" s="21">
        <f t="shared" si="1"/>
        <v>588</v>
      </c>
      <c r="Y48" s="23">
        <f t="shared" si="0"/>
        <v>0.90845999999999993</v>
      </c>
    </row>
    <row r="49" spans="24:25" x14ac:dyDescent="0.25">
      <c r="X49" s="21">
        <f t="shared" si="1"/>
        <v>602</v>
      </c>
      <c r="Y49" s="23">
        <f t="shared" si="0"/>
        <v>0.93008999999999997</v>
      </c>
    </row>
    <row r="50" spans="24:25" x14ac:dyDescent="0.25">
      <c r="X50" s="21">
        <f t="shared" si="1"/>
        <v>616</v>
      </c>
      <c r="Y50" s="23">
        <f t="shared" si="0"/>
        <v>0.95172000000000001</v>
      </c>
    </row>
    <row r="51" spans="24:25" x14ac:dyDescent="0.25">
      <c r="X51" s="21">
        <f t="shared" si="1"/>
        <v>630</v>
      </c>
      <c r="Y51" s="23">
        <f t="shared" si="0"/>
        <v>0.97334999999999994</v>
      </c>
    </row>
    <row r="52" spans="24:25" x14ac:dyDescent="0.25">
      <c r="X52" s="21">
        <f t="shared" si="1"/>
        <v>644</v>
      </c>
      <c r="Y52" s="23">
        <f t="shared" si="0"/>
        <v>0.99497999999999998</v>
      </c>
    </row>
    <row r="53" spans="24:25" x14ac:dyDescent="0.25">
      <c r="X53" s="21">
        <f t="shared" si="1"/>
        <v>658</v>
      </c>
      <c r="Y53" s="23">
        <f t="shared" si="0"/>
        <v>1.01661</v>
      </c>
    </row>
    <row r="54" spans="24:25" x14ac:dyDescent="0.25">
      <c r="X54" s="21">
        <f t="shared" si="1"/>
        <v>672</v>
      </c>
      <c r="Y54" s="23">
        <f t="shared" si="0"/>
        <v>1.0382400000000001</v>
      </c>
    </row>
    <row r="55" spans="24:25" x14ac:dyDescent="0.25">
      <c r="X55" s="21">
        <f t="shared" si="1"/>
        <v>686</v>
      </c>
      <c r="Y55" s="23">
        <f t="shared" si="0"/>
        <v>1.0598699999999999</v>
      </c>
    </row>
    <row r="56" spans="24:25" x14ac:dyDescent="0.25">
      <c r="X56" s="21">
        <f t="shared" si="1"/>
        <v>700</v>
      </c>
      <c r="Y56" s="23">
        <f t="shared" si="0"/>
        <v>1.0814999999999999</v>
      </c>
    </row>
    <row r="57" spans="24:25" x14ac:dyDescent="0.25">
      <c r="X57" s="21">
        <f t="shared" si="1"/>
        <v>714</v>
      </c>
      <c r="Y57" s="23">
        <f t="shared" si="0"/>
        <v>1.1031299999999999</v>
      </c>
    </row>
    <row r="58" spans="24:25" x14ac:dyDescent="0.25">
      <c r="X58" s="21">
        <f t="shared" si="1"/>
        <v>728</v>
      </c>
      <c r="Y58" s="23">
        <f t="shared" si="0"/>
        <v>1.12476</v>
      </c>
    </row>
    <row r="59" spans="24:25" x14ac:dyDescent="0.25">
      <c r="X59" s="21">
        <f t="shared" si="1"/>
        <v>742</v>
      </c>
      <c r="Y59" s="23">
        <f t="shared" si="0"/>
        <v>1.14639</v>
      </c>
    </row>
    <row r="60" spans="24:25" x14ac:dyDescent="0.25">
      <c r="X60" s="21">
        <f t="shared" si="1"/>
        <v>756</v>
      </c>
      <c r="Y60" s="23">
        <f t="shared" si="0"/>
        <v>1.1680200000000001</v>
      </c>
    </row>
    <row r="61" spans="24:25" x14ac:dyDescent="0.25">
      <c r="X61" s="21">
        <f t="shared" si="1"/>
        <v>770</v>
      </c>
      <c r="Y61" s="23">
        <f t="shared" si="0"/>
        <v>1.1896499999999999</v>
      </c>
    </row>
    <row r="62" spans="24:25" x14ac:dyDescent="0.25">
      <c r="X62" s="21">
        <f t="shared" si="1"/>
        <v>784</v>
      </c>
      <c r="Y62" s="23">
        <f t="shared" si="0"/>
        <v>1.2112799999999999</v>
      </c>
    </row>
    <row r="63" spans="24:25" x14ac:dyDescent="0.25">
      <c r="X63" s="21">
        <f t="shared" si="1"/>
        <v>798</v>
      </c>
      <c r="Y63" s="23">
        <f t="shared" si="0"/>
        <v>1.23291</v>
      </c>
    </row>
    <row r="64" spans="24:25" x14ac:dyDescent="0.25">
      <c r="X64" s="21">
        <f t="shared" si="1"/>
        <v>812</v>
      </c>
      <c r="Y64" s="23">
        <f t="shared" si="0"/>
        <v>1.25454</v>
      </c>
    </row>
    <row r="65" spans="24:25" x14ac:dyDescent="0.25">
      <c r="X65" s="21">
        <f t="shared" si="1"/>
        <v>826</v>
      </c>
      <c r="Y65" s="23">
        <f t="shared" si="0"/>
        <v>1.27617</v>
      </c>
    </row>
    <row r="66" spans="24:25" x14ac:dyDescent="0.25">
      <c r="X66" s="21">
        <f t="shared" si="1"/>
        <v>840</v>
      </c>
      <c r="Y66" s="23">
        <f t="shared" si="0"/>
        <v>1.2977999999999998</v>
      </c>
    </row>
    <row r="67" spans="24:25" x14ac:dyDescent="0.25">
      <c r="X67" s="21">
        <f t="shared" si="1"/>
        <v>854</v>
      </c>
      <c r="Y67" s="23">
        <f t="shared" si="0"/>
        <v>1.3194299999999999</v>
      </c>
    </row>
    <row r="68" spans="24:25" x14ac:dyDescent="0.25">
      <c r="X68" s="21">
        <f t="shared" si="1"/>
        <v>868</v>
      </c>
      <c r="Y68" s="23">
        <f t="shared" si="0"/>
        <v>1.3410599999999999</v>
      </c>
    </row>
    <row r="69" spans="24:25" x14ac:dyDescent="0.25">
      <c r="X69" s="21">
        <f t="shared" si="1"/>
        <v>882</v>
      </c>
      <c r="Y69" s="23">
        <f t="shared" si="0"/>
        <v>1.36269</v>
      </c>
    </row>
    <row r="70" spans="24:25" x14ac:dyDescent="0.25">
      <c r="X70" s="21">
        <f t="shared" si="1"/>
        <v>896</v>
      </c>
      <c r="Y70" s="23">
        <f t="shared" ref="Y70:Y133" si="4">IF($K$24&gt;0,IF(X70&lt;$K$21,$K$20*X70,IF(X70&lt;$K$24,($K$22*X70)+$K$23,($K$25*X70)+$K$26)),IF(X70&lt;$K$21,$K$20*X70,($K$22*X70)+$K$23))</f>
        <v>1.38432</v>
      </c>
    </row>
    <row r="71" spans="24:25" x14ac:dyDescent="0.25">
      <c r="X71" s="21">
        <f t="shared" ref="X71:X134" si="5">X70+$AC$5</f>
        <v>910</v>
      </c>
      <c r="Y71" s="23">
        <f t="shared" si="4"/>
        <v>1.40595</v>
      </c>
    </row>
    <row r="72" spans="24:25" x14ac:dyDescent="0.25">
      <c r="X72" s="21">
        <f t="shared" si="5"/>
        <v>924</v>
      </c>
      <c r="Y72" s="23">
        <f t="shared" si="4"/>
        <v>1.4275799999999998</v>
      </c>
    </row>
    <row r="73" spans="24:25" x14ac:dyDescent="0.25">
      <c r="X73" s="21">
        <f t="shared" si="5"/>
        <v>938</v>
      </c>
      <c r="Y73" s="23">
        <f t="shared" si="4"/>
        <v>1.4492099999999999</v>
      </c>
    </row>
    <row r="74" spans="24:25" x14ac:dyDescent="0.25">
      <c r="X74" s="21">
        <f t="shared" si="5"/>
        <v>952</v>
      </c>
      <c r="Y74" s="23">
        <f t="shared" si="4"/>
        <v>1.4708399999999999</v>
      </c>
    </row>
    <row r="75" spans="24:25" x14ac:dyDescent="0.25">
      <c r="X75" s="21">
        <f t="shared" si="5"/>
        <v>966</v>
      </c>
      <c r="Y75" s="23">
        <f t="shared" si="4"/>
        <v>1.49247</v>
      </c>
    </row>
    <row r="76" spans="24:25" x14ac:dyDescent="0.25">
      <c r="X76" s="21">
        <f t="shared" si="5"/>
        <v>980</v>
      </c>
      <c r="Y76" s="23">
        <f t="shared" si="4"/>
        <v>1.5141</v>
      </c>
    </row>
    <row r="77" spans="24:25" x14ac:dyDescent="0.25">
      <c r="X77" s="21">
        <f t="shared" si="5"/>
        <v>994</v>
      </c>
      <c r="Y77" s="23">
        <f t="shared" si="4"/>
        <v>1.53573</v>
      </c>
    </row>
    <row r="78" spans="24:25" x14ac:dyDescent="0.25">
      <c r="X78" s="21">
        <f t="shared" si="5"/>
        <v>1008</v>
      </c>
      <c r="Y78" s="23">
        <f t="shared" si="4"/>
        <v>1.5573599999999999</v>
      </c>
    </row>
    <row r="79" spans="24:25" x14ac:dyDescent="0.25">
      <c r="X79" s="21">
        <f t="shared" si="5"/>
        <v>1022</v>
      </c>
      <c r="Y79" s="23">
        <f t="shared" si="4"/>
        <v>1.5789899999999999</v>
      </c>
    </row>
    <row r="80" spans="24:25" x14ac:dyDescent="0.25">
      <c r="X80" s="21">
        <f t="shared" si="5"/>
        <v>1036</v>
      </c>
      <c r="Y80" s="23">
        <f t="shared" si="4"/>
        <v>1.6006199999999999</v>
      </c>
    </row>
    <row r="81" spans="24:25" x14ac:dyDescent="0.25">
      <c r="X81" s="21">
        <f t="shared" si="5"/>
        <v>1050</v>
      </c>
      <c r="Y81" s="23">
        <f t="shared" si="4"/>
        <v>1.62225</v>
      </c>
    </row>
    <row r="82" spans="24:25" x14ac:dyDescent="0.25">
      <c r="X82" s="21">
        <f t="shared" si="5"/>
        <v>1064</v>
      </c>
      <c r="Y82" s="23">
        <f t="shared" si="4"/>
        <v>1.64388</v>
      </c>
    </row>
    <row r="83" spans="24:25" x14ac:dyDescent="0.25">
      <c r="X83" s="21">
        <f t="shared" si="5"/>
        <v>1078</v>
      </c>
      <c r="Y83" s="23">
        <f t="shared" si="4"/>
        <v>1.6655099999999998</v>
      </c>
    </row>
    <row r="84" spans="24:25" x14ac:dyDescent="0.25">
      <c r="X84" s="21">
        <f t="shared" si="5"/>
        <v>1092</v>
      </c>
      <c r="Y84" s="23">
        <f t="shared" si="4"/>
        <v>1.6871399999999999</v>
      </c>
    </row>
    <row r="85" spans="24:25" x14ac:dyDescent="0.25">
      <c r="X85" s="21">
        <f t="shared" si="5"/>
        <v>1106</v>
      </c>
      <c r="Y85" s="23">
        <f t="shared" si="4"/>
        <v>1.7087699999999999</v>
      </c>
    </row>
    <row r="86" spans="24:25" x14ac:dyDescent="0.25">
      <c r="X86" s="21">
        <f t="shared" si="5"/>
        <v>1120</v>
      </c>
      <c r="Y86" s="23">
        <f t="shared" si="4"/>
        <v>1.7303999999999999</v>
      </c>
    </row>
    <row r="87" spans="24:25" x14ac:dyDescent="0.25">
      <c r="X87" s="21">
        <f t="shared" si="5"/>
        <v>1134</v>
      </c>
      <c r="Y87" s="23">
        <f t="shared" si="4"/>
        <v>1.75203</v>
      </c>
    </row>
    <row r="88" spans="24:25" x14ac:dyDescent="0.25">
      <c r="X88" s="21">
        <f t="shared" si="5"/>
        <v>1148</v>
      </c>
      <c r="Y88" s="23">
        <f t="shared" si="4"/>
        <v>1.77366</v>
      </c>
    </row>
    <row r="89" spans="24:25" x14ac:dyDescent="0.25">
      <c r="X89" s="21">
        <f t="shared" si="5"/>
        <v>1162</v>
      </c>
      <c r="Y89" s="23">
        <f t="shared" si="4"/>
        <v>1.7952899999999998</v>
      </c>
    </row>
    <row r="90" spans="24:25" x14ac:dyDescent="0.25">
      <c r="X90" s="21">
        <f t="shared" si="5"/>
        <v>1176</v>
      </c>
      <c r="Y90" s="23">
        <f t="shared" si="4"/>
        <v>1.8169199999999999</v>
      </c>
    </row>
    <row r="91" spans="24:25" x14ac:dyDescent="0.25">
      <c r="X91" s="21">
        <f t="shared" si="5"/>
        <v>1190</v>
      </c>
      <c r="Y91" s="23">
        <f t="shared" si="4"/>
        <v>1.8385499999999999</v>
      </c>
    </row>
    <row r="92" spans="24:25" x14ac:dyDescent="0.25">
      <c r="X92" s="21">
        <f t="shared" si="5"/>
        <v>1204</v>
      </c>
      <c r="Y92" s="23">
        <f t="shared" si="4"/>
        <v>1.8601799999999999</v>
      </c>
    </row>
    <row r="93" spans="24:25" x14ac:dyDescent="0.25">
      <c r="X93" s="21">
        <f t="shared" si="5"/>
        <v>1218</v>
      </c>
      <c r="Y93" s="23">
        <f t="shared" si="4"/>
        <v>1.88181</v>
      </c>
    </row>
    <row r="94" spans="24:25" x14ac:dyDescent="0.25">
      <c r="X94" s="21">
        <f t="shared" si="5"/>
        <v>1232</v>
      </c>
      <c r="Y94" s="23">
        <f t="shared" si="4"/>
        <v>1.90344</v>
      </c>
    </row>
    <row r="95" spans="24:25" x14ac:dyDescent="0.25">
      <c r="X95" s="21">
        <f t="shared" si="5"/>
        <v>1246</v>
      </c>
      <c r="Y95" s="23">
        <f t="shared" si="4"/>
        <v>1.9250699999999998</v>
      </c>
    </row>
    <row r="96" spans="24:25" x14ac:dyDescent="0.25">
      <c r="X96" s="21">
        <f t="shared" si="5"/>
        <v>1260</v>
      </c>
      <c r="Y96" s="23">
        <f t="shared" si="4"/>
        <v>1.9466999999999999</v>
      </c>
    </row>
    <row r="97" spans="24:25" x14ac:dyDescent="0.25">
      <c r="X97" s="21">
        <f t="shared" si="5"/>
        <v>1274</v>
      </c>
      <c r="Y97" s="23">
        <f t="shared" si="4"/>
        <v>1.9683299999999999</v>
      </c>
    </row>
    <row r="98" spans="24:25" x14ac:dyDescent="0.25">
      <c r="X98" s="21">
        <f t="shared" si="5"/>
        <v>1288</v>
      </c>
      <c r="Y98" s="23">
        <f t="shared" si="4"/>
        <v>1.98996</v>
      </c>
    </row>
    <row r="99" spans="24:25" x14ac:dyDescent="0.25">
      <c r="X99" s="21">
        <f t="shared" si="5"/>
        <v>1302</v>
      </c>
      <c r="Y99" s="23">
        <f t="shared" si="4"/>
        <v>2.01159</v>
      </c>
    </row>
    <row r="100" spans="24:25" x14ac:dyDescent="0.25">
      <c r="X100" s="21">
        <f t="shared" si="5"/>
        <v>1316</v>
      </c>
      <c r="Y100" s="23">
        <f t="shared" si="4"/>
        <v>2.03322</v>
      </c>
    </row>
    <row r="101" spans="24:25" x14ac:dyDescent="0.25">
      <c r="X101" s="21">
        <f t="shared" si="5"/>
        <v>1330</v>
      </c>
      <c r="Y101" s="23">
        <f t="shared" si="4"/>
        <v>2.0548500000000001</v>
      </c>
    </row>
    <row r="102" spans="24:25" x14ac:dyDescent="0.25">
      <c r="X102" s="21">
        <f t="shared" si="5"/>
        <v>1344</v>
      </c>
      <c r="Y102" s="23">
        <f t="shared" si="4"/>
        <v>2.0764800000000001</v>
      </c>
    </row>
    <row r="103" spans="24:25" x14ac:dyDescent="0.25">
      <c r="X103" s="21">
        <f t="shared" si="5"/>
        <v>1358</v>
      </c>
      <c r="Y103" s="23">
        <f t="shared" si="4"/>
        <v>2.0981099999999997</v>
      </c>
    </row>
    <row r="104" spans="24:25" x14ac:dyDescent="0.25">
      <c r="X104" s="21">
        <f t="shared" si="5"/>
        <v>1372</v>
      </c>
      <c r="Y104" s="23">
        <f t="shared" si="4"/>
        <v>2.1197399999999997</v>
      </c>
    </row>
    <row r="105" spans="24:25" x14ac:dyDescent="0.25">
      <c r="X105" s="21">
        <f t="shared" si="5"/>
        <v>1386</v>
      </c>
      <c r="Y105" s="23">
        <f t="shared" si="4"/>
        <v>2.1413699999999998</v>
      </c>
    </row>
    <row r="106" spans="24:25" x14ac:dyDescent="0.25">
      <c r="X106" s="21">
        <f t="shared" si="5"/>
        <v>1400</v>
      </c>
      <c r="Y106" s="23">
        <f t="shared" si="4"/>
        <v>2.1629999999999998</v>
      </c>
    </row>
    <row r="107" spans="24:25" x14ac:dyDescent="0.25">
      <c r="X107" s="21">
        <f t="shared" si="5"/>
        <v>1414</v>
      </c>
      <c r="Y107" s="23">
        <f t="shared" si="4"/>
        <v>2.1846299999999998</v>
      </c>
    </row>
    <row r="108" spans="24:25" x14ac:dyDescent="0.25">
      <c r="X108" s="21">
        <f t="shared" si="5"/>
        <v>1428</v>
      </c>
      <c r="Y108" s="23">
        <f t="shared" si="4"/>
        <v>2.2062599999999999</v>
      </c>
    </row>
    <row r="109" spans="24:25" x14ac:dyDescent="0.25">
      <c r="X109" s="21">
        <f t="shared" si="5"/>
        <v>1442</v>
      </c>
      <c r="Y109" s="23">
        <f t="shared" si="4"/>
        <v>2.2278899999999999</v>
      </c>
    </row>
    <row r="110" spans="24:25" x14ac:dyDescent="0.25">
      <c r="X110" s="21">
        <f t="shared" si="5"/>
        <v>1456</v>
      </c>
      <c r="Y110" s="23">
        <f t="shared" si="4"/>
        <v>2.24952</v>
      </c>
    </row>
    <row r="111" spans="24:25" x14ac:dyDescent="0.25">
      <c r="X111" s="21">
        <f t="shared" si="5"/>
        <v>1470</v>
      </c>
      <c r="Y111" s="23">
        <f t="shared" si="4"/>
        <v>2.27115</v>
      </c>
    </row>
    <row r="112" spans="24:25" x14ac:dyDescent="0.25">
      <c r="X112" s="21">
        <f t="shared" si="5"/>
        <v>1484</v>
      </c>
      <c r="Y112" s="23">
        <f t="shared" si="4"/>
        <v>2.29278</v>
      </c>
    </row>
    <row r="113" spans="24:25" x14ac:dyDescent="0.25">
      <c r="X113" s="21">
        <f t="shared" si="5"/>
        <v>1498</v>
      </c>
      <c r="Y113" s="23">
        <f t="shared" si="4"/>
        <v>2.3144100000000001</v>
      </c>
    </row>
    <row r="114" spans="24:25" x14ac:dyDescent="0.25">
      <c r="X114" s="21">
        <f t="shared" si="5"/>
        <v>1512</v>
      </c>
      <c r="Y114" s="23">
        <f t="shared" si="4"/>
        <v>3.0292319999999999</v>
      </c>
    </row>
    <row r="115" spans="24:25" x14ac:dyDescent="0.25">
      <c r="X115" s="21">
        <f t="shared" si="5"/>
        <v>1526</v>
      </c>
      <c r="Y115" s="23">
        <f t="shared" si="4"/>
        <v>3.0528360000000001</v>
      </c>
    </row>
    <row r="116" spans="24:25" x14ac:dyDescent="0.25">
      <c r="X116" s="21">
        <f t="shared" si="5"/>
        <v>1540</v>
      </c>
      <c r="Y116" s="23">
        <f t="shared" si="4"/>
        <v>3.0764399999999998</v>
      </c>
    </row>
    <row r="117" spans="24:25" x14ac:dyDescent="0.25">
      <c r="X117" s="21">
        <f t="shared" si="5"/>
        <v>1554</v>
      </c>
      <c r="Y117" s="23">
        <f t="shared" si="4"/>
        <v>3.100044</v>
      </c>
    </row>
    <row r="118" spans="24:25" x14ac:dyDescent="0.25">
      <c r="X118" s="21">
        <f t="shared" si="5"/>
        <v>1568</v>
      </c>
      <c r="Y118" s="23">
        <f t="shared" si="4"/>
        <v>3.1236479999999998</v>
      </c>
    </row>
    <row r="119" spans="24:25" x14ac:dyDescent="0.25">
      <c r="X119" s="21">
        <f t="shared" si="5"/>
        <v>1582</v>
      </c>
      <c r="Y119" s="23">
        <f t="shared" si="4"/>
        <v>3.1472519999999999</v>
      </c>
    </row>
    <row r="120" spans="24:25" x14ac:dyDescent="0.25">
      <c r="X120" s="21">
        <f t="shared" si="5"/>
        <v>1596</v>
      </c>
      <c r="Y120" s="23">
        <f t="shared" si="4"/>
        <v>3.1708560000000001</v>
      </c>
    </row>
    <row r="121" spans="24:25" x14ac:dyDescent="0.25">
      <c r="X121" s="21">
        <f t="shared" si="5"/>
        <v>1610</v>
      </c>
      <c r="Y121" s="23">
        <f t="shared" si="4"/>
        <v>3.1944599999999999</v>
      </c>
    </row>
    <row r="122" spans="24:25" x14ac:dyDescent="0.25">
      <c r="X122" s="21">
        <f t="shared" si="5"/>
        <v>1624</v>
      </c>
      <c r="Y122" s="23">
        <f t="shared" si="4"/>
        <v>3.218064</v>
      </c>
    </row>
    <row r="123" spans="24:25" x14ac:dyDescent="0.25">
      <c r="X123" s="21">
        <f t="shared" si="5"/>
        <v>1638</v>
      </c>
      <c r="Y123" s="23">
        <f t="shared" si="4"/>
        <v>3.2416679999999998</v>
      </c>
    </row>
    <row r="124" spans="24:25" x14ac:dyDescent="0.25">
      <c r="X124" s="21">
        <f t="shared" si="5"/>
        <v>1652</v>
      </c>
      <c r="Y124" s="23">
        <f t="shared" si="4"/>
        <v>3.265272</v>
      </c>
    </row>
    <row r="125" spans="24:25" x14ac:dyDescent="0.25">
      <c r="X125" s="21">
        <f t="shared" si="5"/>
        <v>1666</v>
      </c>
      <c r="Y125" s="23">
        <f t="shared" si="4"/>
        <v>3.2888760000000001</v>
      </c>
    </row>
    <row r="126" spans="24:25" x14ac:dyDescent="0.25">
      <c r="X126" s="21">
        <f t="shared" si="5"/>
        <v>1680</v>
      </c>
      <c r="Y126" s="23">
        <f t="shared" si="4"/>
        <v>3.3124799999999999</v>
      </c>
    </row>
    <row r="127" spans="24:25" x14ac:dyDescent="0.25">
      <c r="X127" s="21">
        <f t="shared" si="5"/>
        <v>1694</v>
      </c>
      <c r="Y127" s="23">
        <f t="shared" si="4"/>
        <v>3.336084</v>
      </c>
    </row>
    <row r="128" spans="24:25" x14ac:dyDescent="0.25">
      <c r="X128" s="21">
        <f t="shared" si="5"/>
        <v>1708</v>
      </c>
      <c r="Y128" s="23">
        <f t="shared" si="4"/>
        <v>3.3596879999999998</v>
      </c>
    </row>
    <row r="129" spans="24:25" x14ac:dyDescent="0.25">
      <c r="X129" s="21">
        <f t="shared" si="5"/>
        <v>1722</v>
      </c>
      <c r="Y129" s="23">
        <f t="shared" si="4"/>
        <v>3.383292</v>
      </c>
    </row>
    <row r="130" spans="24:25" x14ac:dyDescent="0.25">
      <c r="X130" s="21">
        <f t="shared" si="5"/>
        <v>1736</v>
      </c>
      <c r="Y130" s="23">
        <f t="shared" si="4"/>
        <v>3.4068960000000001</v>
      </c>
    </row>
    <row r="131" spans="24:25" x14ac:dyDescent="0.25">
      <c r="X131" s="21">
        <f t="shared" si="5"/>
        <v>1750</v>
      </c>
      <c r="Y131" s="23">
        <f t="shared" si="4"/>
        <v>3.4304999999999999</v>
      </c>
    </row>
    <row r="132" spans="24:25" x14ac:dyDescent="0.25">
      <c r="X132" s="21">
        <f t="shared" si="5"/>
        <v>1764</v>
      </c>
      <c r="Y132" s="23">
        <f t="shared" si="4"/>
        <v>3.4541040000000001</v>
      </c>
    </row>
    <row r="133" spans="24:25" x14ac:dyDescent="0.25">
      <c r="X133" s="21">
        <f t="shared" si="5"/>
        <v>1778</v>
      </c>
      <c r="Y133" s="23">
        <f t="shared" si="4"/>
        <v>3.4777079999999998</v>
      </c>
    </row>
    <row r="134" spans="24:25" x14ac:dyDescent="0.25">
      <c r="X134" s="21">
        <f t="shared" si="5"/>
        <v>1792</v>
      </c>
      <c r="Y134" s="23">
        <f t="shared" ref="Y134:Y197" si="6">IF($K$24&gt;0,IF(X134&lt;$K$21,$K$20*X134,IF(X134&lt;$K$24,($K$22*X134)+$K$23,($K$25*X134)+$K$26)),IF(X134&lt;$K$21,$K$20*X134,($K$22*X134)+$K$23))</f>
        <v>3.501312</v>
      </c>
    </row>
    <row r="135" spans="24:25" x14ac:dyDescent="0.25">
      <c r="X135" s="21">
        <f t="shared" ref="X135:X198" si="7">X134+$AC$5</f>
        <v>1806</v>
      </c>
      <c r="Y135" s="23">
        <f t="shared" si="6"/>
        <v>3.5249160000000002</v>
      </c>
    </row>
    <row r="136" spans="24:25" x14ac:dyDescent="0.25">
      <c r="X136" s="21">
        <f t="shared" si="7"/>
        <v>1820</v>
      </c>
      <c r="Y136" s="23">
        <f t="shared" si="6"/>
        <v>3.5485199999999999</v>
      </c>
    </row>
    <row r="137" spans="24:25" x14ac:dyDescent="0.25">
      <c r="X137" s="21">
        <f t="shared" si="7"/>
        <v>1834</v>
      </c>
      <c r="Y137" s="23">
        <f t="shared" si="6"/>
        <v>3.5721240000000001</v>
      </c>
    </row>
    <row r="138" spans="24:25" x14ac:dyDescent="0.25">
      <c r="X138" s="21">
        <f t="shared" si="7"/>
        <v>1848</v>
      </c>
      <c r="Y138" s="23">
        <f t="shared" si="6"/>
        <v>3.5957279999999998</v>
      </c>
    </row>
    <row r="139" spans="24:25" x14ac:dyDescent="0.25">
      <c r="X139" s="21">
        <f t="shared" si="7"/>
        <v>1862</v>
      </c>
      <c r="Y139" s="23">
        <f t="shared" si="6"/>
        <v>3.619332</v>
      </c>
    </row>
    <row r="140" spans="24:25" x14ac:dyDescent="0.25">
      <c r="X140" s="21">
        <f t="shared" si="7"/>
        <v>1876</v>
      </c>
      <c r="Y140" s="23">
        <f t="shared" si="6"/>
        <v>3.6429360000000002</v>
      </c>
    </row>
    <row r="141" spans="24:25" x14ac:dyDescent="0.25">
      <c r="X141" s="21">
        <f t="shared" si="7"/>
        <v>1890</v>
      </c>
      <c r="Y141" s="23">
        <f t="shared" si="6"/>
        <v>3.6665399999999999</v>
      </c>
    </row>
    <row r="142" spans="24:25" x14ac:dyDescent="0.25">
      <c r="X142" s="21">
        <f t="shared" si="7"/>
        <v>1904</v>
      </c>
      <c r="Y142" s="23">
        <f t="shared" si="6"/>
        <v>3.6901440000000001</v>
      </c>
    </row>
    <row r="143" spans="24:25" x14ac:dyDescent="0.25">
      <c r="X143" s="21">
        <f t="shared" si="7"/>
        <v>1918</v>
      </c>
      <c r="Y143" s="23">
        <f t="shared" si="6"/>
        <v>3.7137479999999998</v>
      </c>
    </row>
    <row r="144" spans="24:25" x14ac:dyDescent="0.25">
      <c r="X144" s="21">
        <f t="shared" si="7"/>
        <v>1932</v>
      </c>
      <c r="Y144" s="23">
        <f t="shared" si="6"/>
        <v>3.737352</v>
      </c>
    </row>
    <row r="145" spans="24:25" x14ac:dyDescent="0.25">
      <c r="X145" s="21">
        <f t="shared" si="7"/>
        <v>1946</v>
      </c>
      <c r="Y145" s="23">
        <f t="shared" si="6"/>
        <v>3.7609560000000002</v>
      </c>
    </row>
    <row r="146" spans="24:25" x14ac:dyDescent="0.25">
      <c r="X146" s="21">
        <f t="shared" si="7"/>
        <v>1960</v>
      </c>
      <c r="Y146" s="23">
        <f t="shared" si="6"/>
        <v>3.7845599999999999</v>
      </c>
    </row>
    <row r="147" spans="24:25" x14ac:dyDescent="0.25">
      <c r="X147" s="21">
        <f t="shared" si="7"/>
        <v>1974</v>
      </c>
      <c r="Y147" s="23">
        <f t="shared" si="6"/>
        <v>3.8081640000000001</v>
      </c>
    </row>
    <row r="148" spans="24:25" x14ac:dyDescent="0.25">
      <c r="X148" s="21">
        <f t="shared" si="7"/>
        <v>1988</v>
      </c>
      <c r="Y148" s="23">
        <f t="shared" si="6"/>
        <v>3.8317679999999998</v>
      </c>
    </row>
    <row r="149" spans="24:25" x14ac:dyDescent="0.25">
      <c r="X149" s="21">
        <f t="shared" si="7"/>
        <v>2002</v>
      </c>
      <c r="Y149" s="23">
        <f t="shared" si="6"/>
        <v>3.855372</v>
      </c>
    </row>
    <row r="150" spans="24:25" x14ac:dyDescent="0.25">
      <c r="X150" s="21">
        <f t="shared" si="7"/>
        <v>2016</v>
      </c>
      <c r="Y150" s="23">
        <f t="shared" si="6"/>
        <v>3.8789760000000002</v>
      </c>
    </row>
    <row r="151" spans="24:25" x14ac:dyDescent="0.25">
      <c r="X151" s="21">
        <f t="shared" si="7"/>
        <v>2030</v>
      </c>
      <c r="Y151" s="23">
        <f t="shared" si="6"/>
        <v>3.9025799999999999</v>
      </c>
    </row>
    <row r="152" spans="24:25" x14ac:dyDescent="0.25">
      <c r="X152" s="21">
        <f t="shared" si="7"/>
        <v>2044</v>
      </c>
      <c r="Y152" s="23">
        <f t="shared" si="6"/>
        <v>3.9261840000000001</v>
      </c>
    </row>
    <row r="153" spans="24:25" x14ac:dyDescent="0.25">
      <c r="X153" s="21">
        <f t="shared" si="7"/>
        <v>2058</v>
      </c>
      <c r="Y153" s="23">
        <f t="shared" si="6"/>
        <v>3.9497879999999999</v>
      </c>
    </row>
    <row r="154" spans="24:25" x14ac:dyDescent="0.25">
      <c r="X154" s="21">
        <f t="shared" si="7"/>
        <v>2072</v>
      </c>
      <c r="Y154" s="23">
        <f t="shared" si="6"/>
        <v>3.973392</v>
      </c>
    </row>
    <row r="155" spans="24:25" x14ac:dyDescent="0.25">
      <c r="X155" s="21">
        <f t="shared" si="7"/>
        <v>2086</v>
      </c>
      <c r="Y155" s="23">
        <f t="shared" si="6"/>
        <v>3.9969959999999998</v>
      </c>
    </row>
    <row r="156" spans="24:25" x14ac:dyDescent="0.25">
      <c r="X156" s="21">
        <f t="shared" si="7"/>
        <v>2100</v>
      </c>
      <c r="Y156" s="23">
        <f t="shared" si="6"/>
        <v>4.0206</v>
      </c>
    </row>
    <row r="157" spans="24:25" x14ac:dyDescent="0.25">
      <c r="X157" s="21">
        <f t="shared" si="7"/>
        <v>2114</v>
      </c>
      <c r="Y157" s="23">
        <f t="shared" si="6"/>
        <v>4.0442040000000006</v>
      </c>
    </row>
    <row r="158" spans="24:25" x14ac:dyDescent="0.25">
      <c r="X158" s="21">
        <f t="shared" si="7"/>
        <v>2128</v>
      </c>
      <c r="Y158" s="23">
        <f t="shared" si="6"/>
        <v>4.0678079999999994</v>
      </c>
    </row>
    <row r="159" spans="24:25" x14ac:dyDescent="0.25">
      <c r="X159" s="21">
        <f t="shared" si="7"/>
        <v>2142</v>
      </c>
      <c r="Y159" s="23">
        <f t="shared" si="6"/>
        <v>4.091412</v>
      </c>
    </row>
    <row r="160" spans="24:25" x14ac:dyDescent="0.25">
      <c r="X160" s="21">
        <f t="shared" si="7"/>
        <v>2156</v>
      </c>
      <c r="Y160" s="23">
        <f t="shared" si="6"/>
        <v>4.1150159999999998</v>
      </c>
    </row>
    <row r="161" spans="24:25" x14ac:dyDescent="0.25">
      <c r="X161" s="21">
        <f t="shared" si="7"/>
        <v>2170</v>
      </c>
      <c r="Y161" s="23">
        <f t="shared" si="6"/>
        <v>4.1386199999999995</v>
      </c>
    </row>
    <row r="162" spans="24:25" x14ac:dyDescent="0.25">
      <c r="X162" s="21">
        <f t="shared" si="7"/>
        <v>2184</v>
      </c>
      <c r="Y162" s="23">
        <f t="shared" si="6"/>
        <v>4.1622240000000001</v>
      </c>
    </row>
    <row r="163" spans="24:25" x14ac:dyDescent="0.25">
      <c r="X163" s="21">
        <f t="shared" si="7"/>
        <v>2198</v>
      </c>
      <c r="Y163" s="23">
        <f t="shared" si="6"/>
        <v>4.1858279999999999</v>
      </c>
    </row>
    <row r="164" spans="24:25" x14ac:dyDescent="0.25">
      <c r="X164" s="21">
        <f t="shared" si="7"/>
        <v>2212</v>
      </c>
      <c r="Y164" s="23">
        <f t="shared" si="6"/>
        <v>4.2094319999999996</v>
      </c>
    </row>
    <row r="165" spans="24:25" x14ac:dyDescent="0.25">
      <c r="X165" s="21">
        <f t="shared" si="7"/>
        <v>2226</v>
      </c>
      <c r="Y165" s="23">
        <f t="shared" si="6"/>
        <v>4.2330360000000002</v>
      </c>
    </row>
    <row r="166" spans="24:25" x14ac:dyDescent="0.25">
      <c r="X166" s="21">
        <f t="shared" si="7"/>
        <v>2240</v>
      </c>
      <c r="Y166" s="23">
        <f t="shared" si="6"/>
        <v>4.25664</v>
      </c>
    </row>
    <row r="167" spans="24:25" x14ac:dyDescent="0.25">
      <c r="X167" s="21">
        <f t="shared" si="7"/>
        <v>2254</v>
      </c>
      <c r="Y167" s="23">
        <f t="shared" si="6"/>
        <v>4.2802439999999997</v>
      </c>
    </row>
    <row r="168" spans="24:25" x14ac:dyDescent="0.25">
      <c r="X168" s="21">
        <f t="shared" si="7"/>
        <v>2268</v>
      </c>
      <c r="Y168" s="23">
        <f t="shared" si="6"/>
        <v>4.3038480000000003</v>
      </c>
    </row>
    <row r="169" spans="24:25" x14ac:dyDescent="0.25">
      <c r="X169" s="21">
        <f t="shared" si="7"/>
        <v>2282</v>
      </c>
      <c r="Y169" s="23">
        <f t="shared" si="6"/>
        <v>4.3274520000000001</v>
      </c>
    </row>
    <row r="170" spans="24:25" x14ac:dyDescent="0.25">
      <c r="X170" s="21">
        <f t="shared" si="7"/>
        <v>2296</v>
      </c>
      <c r="Y170" s="23">
        <f t="shared" si="6"/>
        <v>4.3510559999999998</v>
      </c>
    </row>
    <row r="171" spans="24:25" x14ac:dyDescent="0.25">
      <c r="X171" s="21">
        <f t="shared" si="7"/>
        <v>2310</v>
      </c>
      <c r="Y171" s="23">
        <f t="shared" si="6"/>
        <v>4.3746600000000004</v>
      </c>
    </row>
    <row r="172" spans="24:25" x14ac:dyDescent="0.25">
      <c r="X172" s="21">
        <f t="shared" si="7"/>
        <v>2324</v>
      </c>
      <c r="Y172" s="23">
        <f t="shared" si="6"/>
        <v>4.3982640000000002</v>
      </c>
    </row>
    <row r="173" spans="24:25" x14ac:dyDescent="0.25">
      <c r="X173" s="21">
        <f t="shared" si="7"/>
        <v>2338</v>
      </c>
      <c r="Y173" s="23">
        <f t="shared" si="6"/>
        <v>4.4218679999999999</v>
      </c>
    </row>
    <row r="174" spans="24:25" x14ac:dyDescent="0.25">
      <c r="X174" s="21">
        <f t="shared" si="7"/>
        <v>2352</v>
      </c>
      <c r="Y174" s="23">
        <f t="shared" si="6"/>
        <v>4.4454720000000005</v>
      </c>
    </row>
    <row r="175" spans="24:25" x14ac:dyDescent="0.25">
      <c r="X175" s="21">
        <f t="shared" si="7"/>
        <v>2366</v>
      </c>
      <c r="Y175" s="23">
        <f t="shared" si="6"/>
        <v>4.4690759999999994</v>
      </c>
    </row>
    <row r="176" spans="24:25" x14ac:dyDescent="0.25">
      <c r="X176" s="21">
        <f t="shared" si="7"/>
        <v>2380</v>
      </c>
      <c r="Y176" s="23">
        <f t="shared" si="6"/>
        <v>4.49268</v>
      </c>
    </row>
    <row r="177" spans="24:25" x14ac:dyDescent="0.25">
      <c r="X177" s="21">
        <f t="shared" si="7"/>
        <v>2394</v>
      </c>
      <c r="Y177" s="23">
        <f t="shared" si="6"/>
        <v>4.5162840000000006</v>
      </c>
    </row>
    <row r="178" spans="24:25" x14ac:dyDescent="0.25">
      <c r="X178" s="21">
        <f t="shared" si="7"/>
        <v>2408</v>
      </c>
      <c r="Y178" s="23">
        <f t="shared" si="6"/>
        <v>4.5398879999999995</v>
      </c>
    </row>
    <row r="179" spans="24:25" x14ac:dyDescent="0.25">
      <c r="X179" s="21">
        <f t="shared" si="7"/>
        <v>2422</v>
      </c>
      <c r="Y179" s="23">
        <f t="shared" si="6"/>
        <v>4.5634920000000001</v>
      </c>
    </row>
    <row r="180" spans="24:25" x14ac:dyDescent="0.25">
      <c r="X180" s="21">
        <f t="shared" si="7"/>
        <v>2436</v>
      </c>
      <c r="Y180" s="23">
        <f t="shared" si="6"/>
        <v>4.5870960000000007</v>
      </c>
    </row>
    <row r="181" spans="24:25" x14ac:dyDescent="0.25">
      <c r="X181" s="21">
        <f t="shared" si="7"/>
        <v>2450</v>
      </c>
      <c r="Y181" s="23">
        <f t="shared" si="6"/>
        <v>4.6106999999999996</v>
      </c>
    </row>
    <row r="182" spans="24:25" x14ac:dyDescent="0.25">
      <c r="X182" s="21">
        <f t="shared" si="7"/>
        <v>2464</v>
      </c>
      <c r="Y182" s="23">
        <f t="shared" si="6"/>
        <v>4.6343040000000002</v>
      </c>
    </row>
    <row r="183" spans="24:25" x14ac:dyDescent="0.25">
      <c r="X183" s="21">
        <f t="shared" si="7"/>
        <v>2478</v>
      </c>
      <c r="Y183" s="23">
        <f t="shared" si="6"/>
        <v>4.6579080000000008</v>
      </c>
    </row>
    <row r="184" spans="24:25" x14ac:dyDescent="0.25">
      <c r="X184" s="21">
        <f t="shared" si="7"/>
        <v>2492</v>
      </c>
      <c r="Y184" s="23">
        <f t="shared" si="6"/>
        <v>4.6815119999999997</v>
      </c>
    </row>
    <row r="185" spans="24:25" x14ac:dyDescent="0.25">
      <c r="X185" s="21">
        <f t="shared" si="7"/>
        <v>2506</v>
      </c>
      <c r="Y185" s="23">
        <f t="shared" si="6"/>
        <v>4.7051160000000003</v>
      </c>
    </row>
    <row r="186" spans="24:25" x14ac:dyDescent="0.25">
      <c r="X186" s="21">
        <f t="shared" si="7"/>
        <v>2520</v>
      </c>
      <c r="Y186" s="23">
        <f t="shared" si="6"/>
        <v>4.7287199999999991</v>
      </c>
    </row>
    <row r="187" spans="24:25" x14ac:dyDescent="0.25">
      <c r="X187" s="21">
        <f t="shared" si="7"/>
        <v>2534</v>
      </c>
      <c r="Y187" s="23">
        <f t="shared" si="6"/>
        <v>4.7523239999999998</v>
      </c>
    </row>
    <row r="188" spans="24:25" x14ac:dyDescent="0.25">
      <c r="X188" s="21">
        <f t="shared" si="7"/>
        <v>2548</v>
      </c>
      <c r="Y188" s="23">
        <f t="shared" si="6"/>
        <v>4.7759280000000004</v>
      </c>
    </row>
    <row r="189" spans="24:25" x14ac:dyDescent="0.25">
      <c r="X189" s="21">
        <f t="shared" si="7"/>
        <v>2562</v>
      </c>
      <c r="Y189" s="23">
        <f t="shared" si="6"/>
        <v>4.7995319999999992</v>
      </c>
    </row>
    <row r="190" spans="24:25" x14ac:dyDescent="0.25">
      <c r="X190" s="21">
        <f t="shared" si="7"/>
        <v>2576</v>
      </c>
      <c r="Y190" s="23">
        <f t="shared" si="6"/>
        <v>4.8231359999999999</v>
      </c>
    </row>
    <row r="191" spans="24:25" x14ac:dyDescent="0.25">
      <c r="X191" s="21">
        <f t="shared" si="7"/>
        <v>2590</v>
      </c>
      <c r="Y191" s="23">
        <f t="shared" si="6"/>
        <v>4.8467400000000005</v>
      </c>
    </row>
    <row r="192" spans="24:25" x14ac:dyDescent="0.25">
      <c r="X192" s="21">
        <f t="shared" si="7"/>
        <v>2604</v>
      </c>
      <c r="Y192" s="23">
        <f t="shared" si="6"/>
        <v>4.8703439999999993</v>
      </c>
    </row>
    <row r="193" spans="24:25" x14ac:dyDescent="0.25">
      <c r="X193" s="21">
        <f t="shared" si="7"/>
        <v>2618</v>
      </c>
      <c r="Y193" s="23">
        <f t="shared" si="6"/>
        <v>4.893948</v>
      </c>
    </row>
    <row r="194" spans="24:25" x14ac:dyDescent="0.25">
      <c r="X194" s="21">
        <f t="shared" si="7"/>
        <v>2632</v>
      </c>
      <c r="Y194" s="23">
        <f t="shared" si="6"/>
        <v>4.9175520000000006</v>
      </c>
    </row>
    <row r="195" spans="24:25" x14ac:dyDescent="0.25">
      <c r="X195" s="21">
        <f t="shared" si="7"/>
        <v>2646</v>
      </c>
      <c r="Y195" s="23">
        <f t="shared" si="6"/>
        <v>4.9411559999999994</v>
      </c>
    </row>
    <row r="196" spans="24:25" x14ac:dyDescent="0.25">
      <c r="X196" s="21">
        <f t="shared" si="7"/>
        <v>2660</v>
      </c>
      <c r="Y196" s="23">
        <f t="shared" si="6"/>
        <v>4.9647600000000001</v>
      </c>
    </row>
    <row r="197" spans="24:25" x14ac:dyDescent="0.25">
      <c r="X197" s="21">
        <f t="shared" si="7"/>
        <v>2674</v>
      </c>
      <c r="Y197" s="23">
        <f t="shared" si="6"/>
        <v>4.9883640000000007</v>
      </c>
    </row>
    <row r="198" spans="24:25" x14ac:dyDescent="0.25">
      <c r="X198" s="21">
        <f t="shared" si="7"/>
        <v>2688</v>
      </c>
      <c r="Y198" s="23">
        <f t="shared" ref="Y198:Y261" si="8">IF($K$24&gt;0,IF(X198&lt;$K$21,$K$20*X198,IF(X198&lt;$K$24,($K$22*X198)+$K$23,($K$25*X198)+$K$26)),IF(X198&lt;$K$21,$K$20*X198,($K$22*X198)+$K$23))</f>
        <v>5.0119679999999995</v>
      </c>
    </row>
    <row r="199" spans="24:25" x14ac:dyDescent="0.25">
      <c r="X199" s="21">
        <f t="shared" ref="X199:X262" si="9">X198+$AC$5</f>
        <v>2702</v>
      </c>
      <c r="Y199" s="23">
        <f t="shared" si="8"/>
        <v>5.0355720000000002</v>
      </c>
    </row>
    <row r="200" spans="24:25" x14ac:dyDescent="0.25">
      <c r="X200" s="21">
        <f t="shared" si="9"/>
        <v>2716</v>
      </c>
      <c r="Y200" s="23">
        <f t="shared" si="8"/>
        <v>5.0591760000000008</v>
      </c>
    </row>
    <row r="201" spans="24:25" x14ac:dyDescent="0.25">
      <c r="X201" s="21">
        <f t="shared" si="9"/>
        <v>2730</v>
      </c>
      <c r="Y201" s="23">
        <f t="shared" si="8"/>
        <v>5.0827799999999996</v>
      </c>
    </row>
    <row r="202" spans="24:25" x14ac:dyDescent="0.25">
      <c r="X202" s="21">
        <f t="shared" si="9"/>
        <v>2744</v>
      </c>
      <c r="Y202" s="23">
        <f t="shared" si="8"/>
        <v>5.1063840000000003</v>
      </c>
    </row>
    <row r="203" spans="24:25" x14ac:dyDescent="0.25">
      <c r="X203" s="21">
        <f t="shared" si="9"/>
        <v>2758</v>
      </c>
      <c r="Y203" s="23">
        <f t="shared" si="8"/>
        <v>5.1299879999999991</v>
      </c>
    </row>
    <row r="204" spans="24:25" x14ac:dyDescent="0.25">
      <c r="X204" s="21">
        <f t="shared" si="9"/>
        <v>2772</v>
      </c>
      <c r="Y204" s="23">
        <f t="shared" si="8"/>
        <v>5.1535919999999997</v>
      </c>
    </row>
    <row r="205" spans="24:25" x14ac:dyDescent="0.25">
      <c r="X205" s="21">
        <f t="shared" si="9"/>
        <v>2786</v>
      </c>
      <c r="Y205" s="23">
        <f t="shared" si="8"/>
        <v>5.1771960000000004</v>
      </c>
    </row>
    <row r="206" spans="24:25" x14ac:dyDescent="0.25">
      <c r="X206" s="21">
        <f t="shared" si="9"/>
        <v>2800</v>
      </c>
      <c r="Y206" s="23">
        <f t="shared" si="8"/>
        <v>5.2007999999999992</v>
      </c>
    </row>
    <row r="207" spans="24:25" x14ac:dyDescent="0.25">
      <c r="X207" s="21">
        <f t="shared" si="9"/>
        <v>2814</v>
      </c>
      <c r="Y207" s="23">
        <f t="shared" si="8"/>
        <v>5.2244039999999998</v>
      </c>
    </row>
    <row r="208" spans="24:25" x14ac:dyDescent="0.25">
      <c r="X208" s="21">
        <f t="shared" si="9"/>
        <v>2828</v>
      </c>
      <c r="Y208" s="23">
        <f t="shared" si="8"/>
        <v>5.2480080000000005</v>
      </c>
    </row>
    <row r="209" spans="24:25" x14ac:dyDescent="0.25">
      <c r="X209" s="21">
        <f t="shared" si="9"/>
        <v>2842</v>
      </c>
      <c r="Y209" s="23">
        <f t="shared" si="8"/>
        <v>5.2716119999999993</v>
      </c>
    </row>
    <row r="210" spans="24:25" x14ac:dyDescent="0.25">
      <c r="X210" s="21">
        <f t="shared" si="9"/>
        <v>2856</v>
      </c>
      <c r="Y210" s="23">
        <f t="shared" si="8"/>
        <v>5.2952159999999999</v>
      </c>
    </row>
    <row r="211" spans="24:25" x14ac:dyDescent="0.25">
      <c r="X211" s="21">
        <f t="shared" si="9"/>
        <v>2870</v>
      </c>
      <c r="Y211" s="23">
        <f t="shared" si="8"/>
        <v>5.3188200000000005</v>
      </c>
    </row>
    <row r="212" spans="24:25" x14ac:dyDescent="0.25">
      <c r="X212" s="21">
        <f t="shared" si="9"/>
        <v>2884</v>
      </c>
      <c r="Y212" s="23">
        <f t="shared" si="8"/>
        <v>5.3424239999999994</v>
      </c>
    </row>
    <row r="213" spans="24:25" x14ac:dyDescent="0.25">
      <c r="X213" s="21">
        <f t="shared" si="9"/>
        <v>2898</v>
      </c>
      <c r="Y213" s="23">
        <f t="shared" si="8"/>
        <v>5.366028</v>
      </c>
    </row>
    <row r="214" spans="24:25" x14ac:dyDescent="0.25">
      <c r="X214" s="21">
        <f t="shared" si="9"/>
        <v>2912</v>
      </c>
      <c r="Y214" s="23">
        <f t="shared" si="8"/>
        <v>5.3896320000000006</v>
      </c>
    </row>
    <row r="215" spans="24:25" x14ac:dyDescent="0.25">
      <c r="X215" s="21">
        <f t="shared" si="9"/>
        <v>2926</v>
      </c>
      <c r="Y215" s="23">
        <f t="shared" si="8"/>
        <v>5.4132359999999995</v>
      </c>
    </row>
    <row r="216" spans="24:25" x14ac:dyDescent="0.25">
      <c r="X216" s="21">
        <f t="shared" si="9"/>
        <v>2940</v>
      </c>
      <c r="Y216" s="23">
        <f t="shared" si="8"/>
        <v>5.4368400000000001</v>
      </c>
    </row>
    <row r="217" spans="24:25" x14ac:dyDescent="0.25">
      <c r="X217" s="21">
        <f t="shared" si="9"/>
        <v>2954</v>
      </c>
      <c r="Y217" s="23">
        <f t="shared" si="8"/>
        <v>5.4604440000000007</v>
      </c>
    </row>
    <row r="218" spans="24:25" x14ac:dyDescent="0.25">
      <c r="X218" s="21">
        <f t="shared" si="9"/>
        <v>2968</v>
      </c>
      <c r="Y218" s="23">
        <f t="shared" si="8"/>
        <v>5.4840479999999996</v>
      </c>
    </row>
    <row r="219" spans="24:25" x14ac:dyDescent="0.25">
      <c r="X219" s="21">
        <f t="shared" si="9"/>
        <v>2982</v>
      </c>
      <c r="Y219" s="23">
        <f t="shared" si="8"/>
        <v>5.5076520000000002</v>
      </c>
    </row>
    <row r="220" spans="24:25" x14ac:dyDescent="0.25">
      <c r="X220" s="21">
        <f t="shared" si="9"/>
        <v>2996</v>
      </c>
      <c r="Y220" s="23">
        <f t="shared" si="8"/>
        <v>5.5312560000000008</v>
      </c>
    </row>
    <row r="221" spans="24:25" x14ac:dyDescent="0.25">
      <c r="X221" s="21">
        <f t="shared" si="9"/>
        <v>3010</v>
      </c>
      <c r="Y221" s="23">
        <f t="shared" si="8"/>
        <v>5.5548599999999997</v>
      </c>
    </row>
    <row r="222" spans="24:25" x14ac:dyDescent="0.25">
      <c r="X222" s="21">
        <f t="shared" si="9"/>
        <v>3024</v>
      </c>
      <c r="Y222" s="23">
        <f t="shared" si="8"/>
        <v>5.5784640000000003</v>
      </c>
    </row>
    <row r="223" spans="24:25" x14ac:dyDescent="0.25">
      <c r="X223" s="21">
        <f t="shared" si="9"/>
        <v>3038</v>
      </c>
      <c r="Y223" s="23">
        <f t="shared" si="8"/>
        <v>5.6020679999999992</v>
      </c>
    </row>
    <row r="224" spans="24:25" x14ac:dyDescent="0.25">
      <c r="X224" s="21">
        <f t="shared" si="9"/>
        <v>3052</v>
      </c>
      <c r="Y224" s="23">
        <f t="shared" si="8"/>
        <v>5.6256719999999998</v>
      </c>
    </row>
    <row r="225" spans="24:25" x14ac:dyDescent="0.25">
      <c r="X225" s="21">
        <f t="shared" si="9"/>
        <v>3066</v>
      </c>
      <c r="Y225" s="23">
        <f t="shared" si="8"/>
        <v>5.6492760000000004</v>
      </c>
    </row>
    <row r="226" spans="24:25" x14ac:dyDescent="0.25">
      <c r="X226" s="21">
        <f t="shared" si="9"/>
        <v>3080</v>
      </c>
      <c r="Y226" s="23">
        <f t="shared" si="8"/>
        <v>5.6728799999999993</v>
      </c>
    </row>
    <row r="227" spans="24:25" x14ac:dyDescent="0.25">
      <c r="X227" s="21">
        <f t="shared" si="9"/>
        <v>3094</v>
      </c>
      <c r="Y227" s="23">
        <f t="shared" si="8"/>
        <v>5.6964839999999999</v>
      </c>
    </row>
    <row r="228" spans="24:25" x14ac:dyDescent="0.25">
      <c r="X228" s="21">
        <f t="shared" si="9"/>
        <v>3108</v>
      </c>
      <c r="Y228" s="23">
        <f t="shared" si="8"/>
        <v>5.7200880000000005</v>
      </c>
    </row>
    <row r="229" spans="24:25" x14ac:dyDescent="0.25">
      <c r="X229" s="21">
        <f t="shared" si="9"/>
        <v>3122</v>
      </c>
      <c r="Y229" s="23">
        <f t="shared" si="8"/>
        <v>5.7436919999999994</v>
      </c>
    </row>
    <row r="230" spans="24:25" x14ac:dyDescent="0.25">
      <c r="X230" s="21">
        <f t="shared" si="9"/>
        <v>3136</v>
      </c>
      <c r="Y230" s="23">
        <f t="shared" si="8"/>
        <v>5.767296</v>
      </c>
    </row>
    <row r="231" spans="24:25" x14ac:dyDescent="0.25">
      <c r="X231" s="21">
        <f t="shared" si="9"/>
        <v>3150</v>
      </c>
      <c r="Y231" s="23">
        <f t="shared" si="8"/>
        <v>5.7909000000000006</v>
      </c>
    </row>
    <row r="232" spans="24:25" x14ac:dyDescent="0.25">
      <c r="X232" s="21">
        <f t="shared" si="9"/>
        <v>3164</v>
      </c>
      <c r="Y232" s="23">
        <f t="shared" si="8"/>
        <v>5.8145039999999995</v>
      </c>
    </row>
    <row r="233" spans="24:25" x14ac:dyDescent="0.25">
      <c r="X233" s="21">
        <f t="shared" si="9"/>
        <v>3178</v>
      </c>
      <c r="Y233" s="23">
        <f t="shared" si="8"/>
        <v>5.8381080000000001</v>
      </c>
    </row>
    <row r="234" spans="24:25" x14ac:dyDescent="0.25">
      <c r="X234" s="21">
        <f t="shared" si="9"/>
        <v>3192</v>
      </c>
      <c r="Y234" s="23">
        <f t="shared" si="8"/>
        <v>5.8617120000000007</v>
      </c>
    </row>
    <row r="235" spans="24:25" x14ac:dyDescent="0.25">
      <c r="X235" s="21">
        <f t="shared" si="9"/>
        <v>3206</v>
      </c>
      <c r="Y235" s="23">
        <f t="shared" si="8"/>
        <v>5.8853159999999995</v>
      </c>
    </row>
    <row r="236" spans="24:25" x14ac:dyDescent="0.25">
      <c r="X236" s="21">
        <f t="shared" si="9"/>
        <v>3220</v>
      </c>
      <c r="Y236" s="23">
        <f t="shared" si="8"/>
        <v>5.9089200000000002</v>
      </c>
    </row>
    <row r="237" spans="24:25" x14ac:dyDescent="0.25">
      <c r="X237" s="21">
        <f t="shared" si="9"/>
        <v>3234</v>
      </c>
      <c r="Y237" s="23">
        <f t="shared" si="8"/>
        <v>5.9325240000000008</v>
      </c>
    </row>
    <row r="238" spans="24:25" x14ac:dyDescent="0.25">
      <c r="X238" s="21">
        <f t="shared" si="9"/>
        <v>3248</v>
      </c>
      <c r="Y238" s="23">
        <f t="shared" si="8"/>
        <v>5.9561279999999996</v>
      </c>
    </row>
    <row r="239" spans="24:25" x14ac:dyDescent="0.25">
      <c r="X239" s="21">
        <f t="shared" si="9"/>
        <v>3262</v>
      </c>
      <c r="Y239" s="23">
        <f t="shared" si="8"/>
        <v>5.9797320000000003</v>
      </c>
    </row>
    <row r="240" spans="24:25" x14ac:dyDescent="0.25">
      <c r="X240" s="21">
        <f t="shared" si="9"/>
        <v>3276</v>
      </c>
      <c r="Y240" s="23">
        <f t="shared" si="8"/>
        <v>6.0033359999999991</v>
      </c>
    </row>
    <row r="241" spans="24:25" x14ac:dyDescent="0.25">
      <c r="X241" s="21">
        <f t="shared" si="9"/>
        <v>3290</v>
      </c>
      <c r="Y241" s="23">
        <f t="shared" si="8"/>
        <v>6.0269399999999997</v>
      </c>
    </row>
    <row r="242" spans="24:25" x14ac:dyDescent="0.25">
      <c r="X242" s="21">
        <f t="shared" si="9"/>
        <v>3304</v>
      </c>
      <c r="Y242" s="23">
        <f t="shared" si="8"/>
        <v>6.0505440000000004</v>
      </c>
    </row>
    <row r="243" spans="24:25" x14ac:dyDescent="0.25">
      <c r="X243" s="21">
        <f t="shared" si="9"/>
        <v>3318</v>
      </c>
      <c r="Y243" s="23">
        <f t="shared" si="8"/>
        <v>6.0741479999999992</v>
      </c>
    </row>
    <row r="244" spans="24:25" x14ac:dyDescent="0.25">
      <c r="X244" s="21">
        <f t="shared" si="9"/>
        <v>3332</v>
      </c>
      <c r="Y244" s="23">
        <f t="shared" si="8"/>
        <v>6.0977519999999998</v>
      </c>
    </row>
    <row r="245" spans="24:25" x14ac:dyDescent="0.25">
      <c r="X245" s="21">
        <f t="shared" si="9"/>
        <v>3346</v>
      </c>
      <c r="Y245" s="23">
        <f t="shared" si="8"/>
        <v>6.1213560000000005</v>
      </c>
    </row>
    <row r="246" spans="24:25" x14ac:dyDescent="0.25">
      <c r="X246" s="21">
        <f t="shared" si="9"/>
        <v>3360</v>
      </c>
      <c r="Y246" s="23">
        <f t="shared" si="8"/>
        <v>6.1449599999999993</v>
      </c>
    </row>
    <row r="247" spans="24:25" x14ac:dyDescent="0.25">
      <c r="X247" s="21">
        <f t="shared" si="9"/>
        <v>3374</v>
      </c>
      <c r="Y247" s="23">
        <f t="shared" si="8"/>
        <v>6.1685639999999999</v>
      </c>
    </row>
    <row r="248" spans="24:25" x14ac:dyDescent="0.25">
      <c r="X248" s="21">
        <f t="shared" si="9"/>
        <v>3388</v>
      </c>
      <c r="Y248" s="23">
        <f t="shared" si="8"/>
        <v>6.1921680000000006</v>
      </c>
    </row>
    <row r="249" spans="24:25" x14ac:dyDescent="0.25">
      <c r="X249" s="21">
        <f t="shared" si="9"/>
        <v>3402</v>
      </c>
      <c r="Y249" s="23">
        <f t="shared" si="8"/>
        <v>6.2157719999999994</v>
      </c>
    </row>
    <row r="250" spans="24:25" x14ac:dyDescent="0.25">
      <c r="X250" s="21">
        <f t="shared" si="9"/>
        <v>3416</v>
      </c>
      <c r="Y250" s="23">
        <f t="shared" si="8"/>
        <v>6.239376</v>
      </c>
    </row>
    <row r="251" spans="24:25" x14ac:dyDescent="0.25">
      <c r="X251" s="21">
        <f t="shared" si="9"/>
        <v>3430</v>
      </c>
      <c r="Y251" s="23">
        <f t="shared" si="8"/>
        <v>6.2629800000000007</v>
      </c>
    </row>
    <row r="252" spans="24:25" x14ac:dyDescent="0.25">
      <c r="X252" s="21">
        <f t="shared" si="9"/>
        <v>3444</v>
      </c>
      <c r="Y252" s="23">
        <f t="shared" si="8"/>
        <v>6.2865839999999995</v>
      </c>
    </row>
    <row r="253" spans="24:25" x14ac:dyDescent="0.25">
      <c r="X253" s="21">
        <f t="shared" si="9"/>
        <v>3458</v>
      </c>
      <c r="Y253" s="23">
        <f t="shared" si="8"/>
        <v>6.3101880000000001</v>
      </c>
    </row>
    <row r="254" spans="24:25" x14ac:dyDescent="0.25">
      <c r="X254" s="21">
        <f t="shared" si="9"/>
        <v>3472</v>
      </c>
      <c r="Y254" s="23">
        <f t="shared" si="8"/>
        <v>6.3337920000000008</v>
      </c>
    </row>
    <row r="255" spans="24:25" x14ac:dyDescent="0.25">
      <c r="X255" s="21">
        <f t="shared" si="9"/>
        <v>3486</v>
      </c>
      <c r="Y255" s="23">
        <f t="shared" si="8"/>
        <v>6.3573959999999996</v>
      </c>
    </row>
    <row r="256" spans="24:25" x14ac:dyDescent="0.25">
      <c r="X256" s="21">
        <f t="shared" si="9"/>
        <v>3500</v>
      </c>
      <c r="Y256" s="23">
        <f t="shared" si="8"/>
        <v>6.3810000000000002</v>
      </c>
    </row>
    <row r="257" spans="24:25" x14ac:dyDescent="0.25">
      <c r="X257" s="21">
        <f t="shared" si="9"/>
        <v>3514</v>
      </c>
      <c r="Y257" s="23">
        <f t="shared" si="8"/>
        <v>6.4046040000000009</v>
      </c>
    </row>
    <row r="258" spans="24:25" x14ac:dyDescent="0.25">
      <c r="X258" s="21">
        <f t="shared" si="9"/>
        <v>3528</v>
      </c>
      <c r="Y258" s="23">
        <f t="shared" si="8"/>
        <v>6.4282079999999997</v>
      </c>
    </row>
    <row r="259" spans="24:25" x14ac:dyDescent="0.25">
      <c r="X259" s="21">
        <f t="shared" si="9"/>
        <v>3542</v>
      </c>
      <c r="Y259" s="23">
        <f t="shared" si="8"/>
        <v>6.4518120000000003</v>
      </c>
    </row>
    <row r="260" spans="24:25" x14ac:dyDescent="0.25">
      <c r="X260" s="21">
        <f t="shared" si="9"/>
        <v>3556</v>
      </c>
      <c r="Y260" s="23">
        <f t="shared" si="8"/>
        <v>6.4754159999999992</v>
      </c>
    </row>
    <row r="261" spans="24:25" x14ac:dyDescent="0.25">
      <c r="X261" s="21">
        <f t="shared" si="9"/>
        <v>3570</v>
      </c>
      <c r="Y261" s="23">
        <f t="shared" si="8"/>
        <v>6.4990199999999998</v>
      </c>
    </row>
    <row r="262" spans="24:25" x14ac:dyDescent="0.25">
      <c r="X262" s="21">
        <f t="shared" si="9"/>
        <v>3584</v>
      </c>
      <c r="Y262" s="23">
        <f t="shared" ref="Y262:Y325" si="10">IF($K$24&gt;0,IF(X262&lt;$K$21,$K$20*X262,IF(X262&lt;$K$24,($K$22*X262)+$K$23,($K$25*X262)+$K$26)),IF(X262&lt;$K$21,$K$20*X262,($K$22*X262)+$K$23))</f>
        <v>6.5226240000000004</v>
      </c>
    </row>
    <row r="263" spans="24:25" x14ac:dyDescent="0.25">
      <c r="X263" s="21">
        <f t="shared" ref="X263:X326" si="11">X262+$AC$5</f>
        <v>3598</v>
      </c>
      <c r="Y263" s="23">
        <f t="shared" si="10"/>
        <v>6.5462279999999993</v>
      </c>
    </row>
    <row r="264" spans="24:25" x14ac:dyDescent="0.25">
      <c r="X264" s="21">
        <f t="shared" si="11"/>
        <v>3612</v>
      </c>
      <c r="Y264" s="23">
        <f t="shared" si="10"/>
        <v>6.5698319999999999</v>
      </c>
    </row>
    <row r="265" spans="24:25" x14ac:dyDescent="0.25">
      <c r="X265" s="21">
        <f t="shared" si="11"/>
        <v>3626</v>
      </c>
      <c r="Y265" s="23">
        <f t="shared" si="10"/>
        <v>6.5934360000000005</v>
      </c>
    </row>
    <row r="266" spans="24:25" x14ac:dyDescent="0.25">
      <c r="X266" s="21">
        <f t="shared" si="11"/>
        <v>3640</v>
      </c>
      <c r="Y266" s="23">
        <f t="shared" si="10"/>
        <v>6.6170399999999994</v>
      </c>
    </row>
    <row r="267" spans="24:25" x14ac:dyDescent="0.25">
      <c r="X267" s="21">
        <f t="shared" si="11"/>
        <v>3654</v>
      </c>
      <c r="Y267" s="23">
        <f t="shared" si="10"/>
        <v>6.640644</v>
      </c>
    </row>
    <row r="268" spans="24:25" x14ac:dyDescent="0.25">
      <c r="X268" s="21">
        <f t="shared" si="11"/>
        <v>3668</v>
      </c>
      <c r="Y268" s="23">
        <f t="shared" si="10"/>
        <v>6.6642480000000006</v>
      </c>
    </row>
    <row r="269" spans="24:25" x14ac:dyDescent="0.25">
      <c r="X269" s="21">
        <f t="shared" si="11"/>
        <v>3682</v>
      </c>
      <c r="Y269" s="23">
        <f t="shared" si="10"/>
        <v>6.6878519999999995</v>
      </c>
    </row>
    <row r="270" spans="24:25" x14ac:dyDescent="0.25">
      <c r="X270" s="21">
        <f t="shared" si="11"/>
        <v>3696</v>
      </c>
      <c r="Y270" s="23">
        <f t="shared" si="10"/>
        <v>6.7114560000000001</v>
      </c>
    </row>
    <row r="271" spans="24:25" x14ac:dyDescent="0.25">
      <c r="X271" s="21">
        <f t="shared" si="11"/>
        <v>3710</v>
      </c>
      <c r="Y271" s="23">
        <f t="shared" si="10"/>
        <v>6.7350600000000007</v>
      </c>
    </row>
    <row r="272" spans="24:25" x14ac:dyDescent="0.25">
      <c r="X272" s="21">
        <f t="shared" si="11"/>
        <v>3724</v>
      </c>
      <c r="Y272" s="23">
        <f t="shared" si="10"/>
        <v>6.7586639999999996</v>
      </c>
    </row>
    <row r="273" spans="24:25" x14ac:dyDescent="0.25">
      <c r="X273" s="21">
        <f t="shared" si="11"/>
        <v>3738</v>
      </c>
      <c r="Y273" s="23">
        <f t="shared" si="10"/>
        <v>6.7822680000000002</v>
      </c>
    </row>
    <row r="274" spans="24:25" x14ac:dyDescent="0.25">
      <c r="X274" s="21">
        <f t="shared" si="11"/>
        <v>3752</v>
      </c>
      <c r="Y274" s="23">
        <f t="shared" si="10"/>
        <v>6.8058720000000008</v>
      </c>
    </row>
    <row r="275" spans="24:25" x14ac:dyDescent="0.25">
      <c r="X275" s="21">
        <f t="shared" si="11"/>
        <v>3766</v>
      </c>
      <c r="Y275" s="23">
        <f t="shared" si="10"/>
        <v>6.8294759999999997</v>
      </c>
    </row>
    <row r="276" spans="24:25" x14ac:dyDescent="0.25">
      <c r="X276" s="21">
        <f t="shared" si="11"/>
        <v>3780</v>
      </c>
      <c r="Y276" s="23">
        <f t="shared" si="10"/>
        <v>6.8530800000000003</v>
      </c>
    </row>
    <row r="277" spans="24:25" x14ac:dyDescent="0.25">
      <c r="X277" s="21">
        <f t="shared" si="11"/>
        <v>3794</v>
      </c>
      <c r="Y277" s="23">
        <f t="shared" si="10"/>
        <v>6.8766839999999991</v>
      </c>
    </row>
    <row r="278" spans="24:25" x14ac:dyDescent="0.25">
      <c r="X278" s="21">
        <f t="shared" si="11"/>
        <v>3808</v>
      </c>
      <c r="Y278" s="23">
        <f t="shared" si="10"/>
        <v>6.9002879999999998</v>
      </c>
    </row>
    <row r="279" spans="24:25" x14ac:dyDescent="0.25">
      <c r="X279" s="21">
        <f t="shared" si="11"/>
        <v>3822</v>
      </c>
      <c r="Y279" s="23">
        <f t="shared" si="10"/>
        <v>6.9238920000000004</v>
      </c>
    </row>
    <row r="280" spans="24:25" x14ac:dyDescent="0.25">
      <c r="X280" s="21">
        <f t="shared" si="11"/>
        <v>3836</v>
      </c>
      <c r="Y280" s="23">
        <f t="shared" si="10"/>
        <v>6.9474959999999992</v>
      </c>
    </row>
    <row r="281" spans="24:25" x14ac:dyDescent="0.25">
      <c r="X281" s="21">
        <f t="shared" si="11"/>
        <v>3850</v>
      </c>
      <c r="Y281" s="23">
        <f t="shared" si="10"/>
        <v>6.9710999999999999</v>
      </c>
    </row>
    <row r="282" spans="24:25" x14ac:dyDescent="0.25">
      <c r="X282" s="21">
        <f t="shared" si="11"/>
        <v>3864</v>
      </c>
      <c r="Y282" s="23">
        <f t="shared" si="10"/>
        <v>6.9947040000000005</v>
      </c>
    </row>
    <row r="283" spans="24:25" x14ac:dyDescent="0.25">
      <c r="X283" s="21">
        <f t="shared" si="11"/>
        <v>3878</v>
      </c>
      <c r="Y283" s="23">
        <f t="shared" si="10"/>
        <v>7.0183079999999993</v>
      </c>
    </row>
    <row r="284" spans="24:25" x14ac:dyDescent="0.25">
      <c r="X284" s="21">
        <f t="shared" si="11"/>
        <v>3892</v>
      </c>
      <c r="Y284" s="23">
        <f t="shared" si="10"/>
        <v>7.0419119999999999</v>
      </c>
    </row>
    <row r="285" spans="24:25" x14ac:dyDescent="0.25">
      <c r="X285" s="21">
        <f t="shared" si="11"/>
        <v>3906</v>
      </c>
      <c r="Y285" s="23">
        <f t="shared" si="10"/>
        <v>7.0655160000000006</v>
      </c>
    </row>
    <row r="286" spans="24:25" x14ac:dyDescent="0.25">
      <c r="X286" s="21">
        <f t="shared" si="11"/>
        <v>3920</v>
      </c>
      <c r="Y286" s="23">
        <f t="shared" si="10"/>
        <v>7.0891199999999994</v>
      </c>
    </row>
    <row r="287" spans="24:25" x14ac:dyDescent="0.25">
      <c r="X287" s="21">
        <f t="shared" si="11"/>
        <v>3934</v>
      </c>
      <c r="Y287" s="23">
        <f t="shared" si="10"/>
        <v>7.112724</v>
      </c>
    </row>
    <row r="288" spans="24:25" x14ac:dyDescent="0.25">
      <c r="X288" s="21">
        <f t="shared" si="11"/>
        <v>3948</v>
      </c>
      <c r="Y288" s="23">
        <f t="shared" si="10"/>
        <v>7.1363280000000007</v>
      </c>
    </row>
    <row r="289" spans="24:25" x14ac:dyDescent="0.25">
      <c r="X289" s="21">
        <f t="shared" si="11"/>
        <v>3962</v>
      </c>
      <c r="Y289" s="23">
        <f t="shared" si="10"/>
        <v>7.1599319999999995</v>
      </c>
    </row>
    <row r="290" spans="24:25" x14ac:dyDescent="0.25">
      <c r="X290" s="21">
        <f t="shared" si="11"/>
        <v>3976</v>
      </c>
      <c r="Y290" s="23">
        <f t="shared" si="10"/>
        <v>7.1835360000000001</v>
      </c>
    </row>
    <row r="291" spans="24:25" x14ac:dyDescent="0.25">
      <c r="X291" s="21">
        <f t="shared" si="11"/>
        <v>3990</v>
      </c>
      <c r="Y291" s="23">
        <f t="shared" si="10"/>
        <v>7.2071400000000008</v>
      </c>
    </row>
    <row r="292" spans="24:25" x14ac:dyDescent="0.25">
      <c r="X292" s="21">
        <f t="shared" si="11"/>
        <v>4004</v>
      </c>
      <c r="Y292" s="23">
        <f t="shared" si="10"/>
        <v>7.2307439999999996</v>
      </c>
    </row>
    <row r="293" spans="24:25" x14ac:dyDescent="0.25">
      <c r="X293" s="21">
        <f t="shared" si="11"/>
        <v>4018</v>
      </c>
      <c r="Y293" s="23">
        <f t="shared" si="10"/>
        <v>7.2543480000000002</v>
      </c>
    </row>
    <row r="294" spans="24:25" x14ac:dyDescent="0.25">
      <c r="X294" s="21">
        <f t="shared" si="11"/>
        <v>4032</v>
      </c>
      <c r="Y294" s="23">
        <f t="shared" si="10"/>
        <v>7.2779520000000009</v>
      </c>
    </row>
    <row r="295" spans="24:25" x14ac:dyDescent="0.25">
      <c r="X295" s="21">
        <f t="shared" si="11"/>
        <v>4046</v>
      </c>
      <c r="Y295" s="23">
        <f t="shared" si="10"/>
        <v>7.3015559999999997</v>
      </c>
    </row>
    <row r="296" spans="24:25" x14ac:dyDescent="0.25">
      <c r="X296" s="21">
        <f t="shared" si="11"/>
        <v>4060</v>
      </c>
      <c r="Y296" s="23">
        <f t="shared" si="10"/>
        <v>7.3251600000000003</v>
      </c>
    </row>
    <row r="297" spans="24:25" x14ac:dyDescent="0.25">
      <c r="X297" s="21">
        <f t="shared" si="11"/>
        <v>4074</v>
      </c>
      <c r="Y297" s="23">
        <f t="shared" si="10"/>
        <v>7.3487639999999992</v>
      </c>
    </row>
    <row r="298" spans="24:25" x14ac:dyDescent="0.25">
      <c r="X298" s="21">
        <f t="shared" si="11"/>
        <v>4088</v>
      </c>
      <c r="Y298" s="23">
        <f t="shared" si="10"/>
        <v>7.3723679999999998</v>
      </c>
    </row>
    <row r="299" spans="24:25" x14ac:dyDescent="0.25">
      <c r="X299" s="21">
        <f t="shared" si="11"/>
        <v>4102</v>
      </c>
      <c r="Y299" s="23">
        <f t="shared" si="10"/>
        <v>7.3959720000000004</v>
      </c>
    </row>
    <row r="300" spans="24:25" x14ac:dyDescent="0.25">
      <c r="X300" s="21">
        <f t="shared" si="11"/>
        <v>4116</v>
      </c>
      <c r="Y300" s="23">
        <f t="shared" si="10"/>
        <v>7.4195759999999993</v>
      </c>
    </row>
    <row r="301" spans="24:25" x14ac:dyDescent="0.25">
      <c r="X301" s="21">
        <f t="shared" si="11"/>
        <v>4130</v>
      </c>
      <c r="Y301" s="23">
        <f t="shared" si="10"/>
        <v>7.4431799999999999</v>
      </c>
    </row>
    <row r="302" spans="24:25" x14ac:dyDescent="0.25">
      <c r="X302" s="21">
        <f t="shared" si="11"/>
        <v>4144</v>
      </c>
      <c r="Y302" s="23">
        <f t="shared" si="10"/>
        <v>7.4667840000000005</v>
      </c>
    </row>
    <row r="303" spans="24:25" x14ac:dyDescent="0.25">
      <c r="X303" s="21">
        <f t="shared" si="11"/>
        <v>4158</v>
      </c>
      <c r="Y303" s="23">
        <f t="shared" si="10"/>
        <v>7.4903879999999994</v>
      </c>
    </row>
    <row r="304" spans="24:25" x14ac:dyDescent="0.25">
      <c r="X304" s="21">
        <f t="shared" si="11"/>
        <v>4172</v>
      </c>
      <c r="Y304" s="23">
        <f t="shared" si="10"/>
        <v>7.513992</v>
      </c>
    </row>
    <row r="305" spans="24:25" x14ac:dyDescent="0.25">
      <c r="X305" s="21">
        <f t="shared" si="11"/>
        <v>4186</v>
      </c>
      <c r="Y305" s="23">
        <f t="shared" si="10"/>
        <v>7.5375960000000006</v>
      </c>
    </row>
    <row r="306" spans="24:25" x14ac:dyDescent="0.25">
      <c r="X306" s="21">
        <f t="shared" si="11"/>
        <v>4200</v>
      </c>
      <c r="Y306" s="23">
        <f t="shared" si="10"/>
        <v>7.5611999999999995</v>
      </c>
    </row>
    <row r="307" spans="24:25" x14ac:dyDescent="0.25">
      <c r="X307" s="21">
        <f t="shared" si="11"/>
        <v>4214</v>
      </c>
      <c r="Y307" s="23">
        <f t="shared" si="10"/>
        <v>7.5848040000000001</v>
      </c>
    </row>
    <row r="308" spans="24:25" x14ac:dyDescent="0.25">
      <c r="X308" s="21">
        <f t="shared" si="11"/>
        <v>4228</v>
      </c>
      <c r="Y308" s="23">
        <f t="shared" si="10"/>
        <v>7.6084080000000007</v>
      </c>
    </row>
    <row r="309" spans="24:25" x14ac:dyDescent="0.25">
      <c r="X309" s="21">
        <f t="shared" si="11"/>
        <v>4242</v>
      </c>
      <c r="Y309" s="23">
        <f t="shared" si="10"/>
        <v>7.6320119999999996</v>
      </c>
    </row>
    <row r="310" spans="24:25" x14ac:dyDescent="0.25">
      <c r="X310" s="21">
        <f t="shared" si="11"/>
        <v>4256</v>
      </c>
      <c r="Y310" s="23">
        <f t="shared" si="10"/>
        <v>7.6556160000000002</v>
      </c>
    </row>
    <row r="311" spans="24:25" x14ac:dyDescent="0.25">
      <c r="X311" s="21">
        <f t="shared" si="11"/>
        <v>4270</v>
      </c>
      <c r="Y311" s="23">
        <f t="shared" si="10"/>
        <v>7.6792200000000008</v>
      </c>
    </row>
    <row r="312" spans="24:25" x14ac:dyDescent="0.25">
      <c r="X312" s="21">
        <f t="shared" si="11"/>
        <v>4284</v>
      </c>
      <c r="Y312" s="23">
        <f t="shared" si="10"/>
        <v>7.7028239999999997</v>
      </c>
    </row>
    <row r="313" spans="24:25" x14ac:dyDescent="0.25">
      <c r="X313" s="21">
        <f t="shared" si="11"/>
        <v>4298</v>
      </c>
      <c r="Y313" s="23">
        <f t="shared" si="10"/>
        <v>7.7264280000000003</v>
      </c>
    </row>
    <row r="314" spans="24:25" x14ac:dyDescent="0.25">
      <c r="X314" s="21">
        <f t="shared" si="11"/>
        <v>4312</v>
      </c>
      <c r="Y314" s="23">
        <f t="shared" si="10"/>
        <v>7.7500319999999991</v>
      </c>
    </row>
    <row r="315" spans="24:25" x14ac:dyDescent="0.25">
      <c r="X315" s="21">
        <f t="shared" si="11"/>
        <v>4326</v>
      </c>
      <c r="Y315" s="23">
        <f t="shared" si="10"/>
        <v>7.7736359999999998</v>
      </c>
    </row>
    <row r="316" spans="24:25" x14ac:dyDescent="0.25">
      <c r="X316" s="21">
        <f t="shared" si="11"/>
        <v>4340</v>
      </c>
      <c r="Y316" s="23">
        <f t="shared" si="10"/>
        <v>7.7972400000000004</v>
      </c>
    </row>
    <row r="317" spans="24:25" x14ac:dyDescent="0.25">
      <c r="X317" s="21">
        <f t="shared" si="11"/>
        <v>4354</v>
      </c>
      <c r="Y317" s="23">
        <f t="shared" si="10"/>
        <v>7.8208439999999992</v>
      </c>
    </row>
    <row r="318" spans="24:25" x14ac:dyDescent="0.25">
      <c r="X318" s="21">
        <f t="shared" si="11"/>
        <v>4368</v>
      </c>
      <c r="Y318" s="23">
        <f t="shared" si="10"/>
        <v>7.8444479999999999</v>
      </c>
    </row>
    <row r="319" spans="24:25" x14ac:dyDescent="0.25">
      <c r="X319" s="21">
        <f t="shared" si="11"/>
        <v>4382</v>
      </c>
      <c r="Y319" s="23">
        <f t="shared" si="10"/>
        <v>7.8680520000000005</v>
      </c>
    </row>
    <row r="320" spans="24:25" x14ac:dyDescent="0.25">
      <c r="X320" s="21">
        <f t="shared" si="11"/>
        <v>4396</v>
      </c>
      <c r="Y320" s="23">
        <f t="shared" si="10"/>
        <v>7.8916559999999993</v>
      </c>
    </row>
    <row r="321" spans="24:25" x14ac:dyDescent="0.25">
      <c r="X321" s="21">
        <f t="shared" si="11"/>
        <v>4410</v>
      </c>
      <c r="Y321" s="23">
        <f t="shared" si="10"/>
        <v>7.91526</v>
      </c>
    </row>
    <row r="322" spans="24:25" x14ac:dyDescent="0.25">
      <c r="X322" s="21">
        <f t="shared" si="11"/>
        <v>4424</v>
      </c>
      <c r="Y322" s="23">
        <f t="shared" si="10"/>
        <v>7.9388640000000006</v>
      </c>
    </row>
    <row r="323" spans="24:25" x14ac:dyDescent="0.25">
      <c r="X323" s="21">
        <f t="shared" si="11"/>
        <v>4438</v>
      </c>
      <c r="Y323" s="23">
        <f t="shared" si="10"/>
        <v>7.9624679999999994</v>
      </c>
    </row>
    <row r="324" spans="24:25" x14ac:dyDescent="0.25">
      <c r="X324" s="21">
        <f t="shared" si="11"/>
        <v>4452</v>
      </c>
      <c r="Y324" s="23">
        <f t="shared" si="10"/>
        <v>7.9860720000000001</v>
      </c>
    </row>
    <row r="325" spans="24:25" x14ac:dyDescent="0.25">
      <c r="X325" s="21">
        <f t="shared" si="11"/>
        <v>4466</v>
      </c>
      <c r="Y325" s="23">
        <f t="shared" si="10"/>
        <v>8.0096760000000007</v>
      </c>
    </row>
    <row r="326" spans="24:25" x14ac:dyDescent="0.25">
      <c r="X326" s="21">
        <f t="shared" si="11"/>
        <v>4480</v>
      </c>
      <c r="Y326" s="23">
        <f t="shared" ref="Y326:Y389" si="12">IF($K$24&gt;0,IF(X326&lt;$K$21,$K$20*X326,IF(X326&lt;$K$24,($K$22*X326)+$K$23,($K$25*X326)+$K$26)),IF(X326&lt;$K$21,$K$20*X326,($K$22*X326)+$K$23))</f>
        <v>8.0332799999999995</v>
      </c>
    </row>
    <row r="327" spans="24:25" x14ac:dyDescent="0.25">
      <c r="X327" s="21">
        <f t="shared" ref="X327:X390" si="13">X326+$AC$5</f>
        <v>4494</v>
      </c>
      <c r="Y327" s="23">
        <f t="shared" si="12"/>
        <v>8.0568840000000002</v>
      </c>
    </row>
    <row r="328" spans="24:25" x14ac:dyDescent="0.25">
      <c r="X328" s="21">
        <f t="shared" si="13"/>
        <v>4508</v>
      </c>
      <c r="Y328" s="23">
        <f t="shared" si="12"/>
        <v>8.0804880000000008</v>
      </c>
    </row>
    <row r="329" spans="24:25" x14ac:dyDescent="0.25">
      <c r="X329" s="21">
        <f t="shared" si="13"/>
        <v>4522</v>
      </c>
      <c r="Y329" s="23">
        <f t="shared" si="12"/>
        <v>8.1040919999999996</v>
      </c>
    </row>
    <row r="330" spans="24:25" x14ac:dyDescent="0.25">
      <c r="X330" s="21">
        <f t="shared" si="13"/>
        <v>4536</v>
      </c>
      <c r="Y330" s="23">
        <f t="shared" si="12"/>
        <v>8.1276960000000003</v>
      </c>
    </row>
    <row r="331" spans="24:25" x14ac:dyDescent="0.25">
      <c r="X331" s="21">
        <f t="shared" si="13"/>
        <v>4550</v>
      </c>
      <c r="Y331" s="23">
        <f t="shared" si="12"/>
        <v>8.1512999999999991</v>
      </c>
    </row>
    <row r="332" spans="24:25" x14ac:dyDescent="0.25">
      <c r="X332" s="21">
        <f t="shared" si="13"/>
        <v>4564</v>
      </c>
      <c r="Y332" s="23">
        <f t="shared" si="12"/>
        <v>8.1749039999999997</v>
      </c>
    </row>
    <row r="333" spans="24:25" x14ac:dyDescent="0.25">
      <c r="X333" s="21">
        <f t="shared" si="13"/>
        <v>4578</v>
      </c>
      <c r="Y333" s="23">
        <f t="shared" si="12"/>
        <v>8.1985080000000004</v>
      </c>
    </row>
    <row r="334" spans="24:25" x14ac:dyDescent="0.25">
      <c r="X334" s="21">
        <f t="shared" si="13"/>
        <v>4592</v>
      </c>
      <c r="Y334" s="23">
        <f t="shared" si="12"/>
        <v>8.2221119999999992</v>
      </c>
    </row>
    <row r="335" spans="24:25" x14ac:dyDescent="0.25">
      <c r="X335" s="21">
        <f t="shared" si="13"/>
        <v>4606</v>
      </c>
      <c r="Y335" s="23">
        <f t="shared" si="12"/>
        <v>8.2457159999999998</v>
      </c>
    </row>
    <row r="336" spans="24:25" x14ac:dyDescent="0.25">
      <c r="X336" s="21">
        <f t="shared" si="13"/>
        <v>4620</v>
      </c>
      <c r="Y336" s="23">
        <f t="shared" si="12"/>
        <v>8.2693200000000004</v>
      </c>
    </row>
    <row r="337" spans="24:25" x14ac:dyDescent="0.25">
      <c r="X337" s="21">
        <f t="shared" si="13"/>
        <v>4634</v>
      </c>
      <c r="Y337" s="23">
        <f t="shared" si="12"/>
        <v>8.2929239999999993</v>
      </c>
    </row>
    <row r="338" spans="24:25" x14ac:dyDescent="0.25">
      <c r="X338" s="21">
        <f t="shared" si="13"/>
        <v>4648</v>
      </c>
      <c r="Y338" s="23">
        <f t="shared" si="12"/>
        <v>8.3165279999999999</v>
      </c>
    </row>
    <row r="339" spans="24:25" x14ac:dyDescent="0.25">
      <c r="X339" s="21">
        <f t="shared" si="13"/>
        <v>4662</v>
      </c>
      <c r="Y339" s="23">
        <f t="shared" si="12"/>
        <v>8.3401320000000005</v>
      </c>
    </row>
    <row r="340" spans="24:25" x14ac:dyDescent="0.25">
      <c r="X340" s="21">
        <f t="shared" si="13"/>
        <v>4676</v>
      </c>
      <c r="Y340" s="23">
        <f t="shared" si="12"/>
        <v>8.3637359999999994</v>
      </c>
    </row>
    <row r="341" spans="24:25" x14ac:dyDescent="0.25">
      <c r="X341" s="21">
        <f t="shared" si="13"/>
        <v>4690</v>
      </c>
      <c r="Y341" s="23">
        <f t="shared" si="12"/>
        <v>8.38734</v>
      </c>
    </row>
    <row r="342" spans="24:25" x14ac:dyDescent="0.25">
      <c r="X342" s="21">
        <f t="shared" si="13"/>
        <v>4704</v>
      </c>
      <c r="Y342" s="23">
        <f t="shared" si="12"/>
        <v>8.4109440000000006</v>
      </c>
    </row>
    <row r="343" spans="24:25" x14ac:dyDescent="0.25">
      <c r="X343" s="21">
        <f t="shared" si="13"/>
        <v>4718</v>
      </c>
      <c r="Y343" s="23">
        <f t="shared" si="12"/>
        <v>8.4345479999999995</v>
      </c>
    </row>
    <row r="344" spans="24:25" x14ac:dyDescent="0.25">
      <c r="X344" s="21">
        <f t="shared" si="13"/>
        <v>4732</v>
      </c>
      <c r="Y344" s="23">
        <f t="shared" si="12"/>
        <v>8.4581520000000001</v>
      </c>
    </row>
    <row r="345" spans="24:25" x14ac:dyDescent="0.25">
      <c r="X345" s="21">
        <f t="shared" si="13"/>
        <v>4746</v>
      </c>
      <c r="Y345" s="23">
        <f t="shared" si="12"/>
        <v>8.4817560000000007</v>
      </c>
    </row>
    <row r="346" spans="24:25" x14ac:dyDescent="0.25">
      <c r="X346" s="21">
        <f t="shared" si="13"/>
        <v>4760</v>
      </c>
      <c r="Y346" s="23">
        <f t="shared" si="12"/>
        <v>8.5053599999999996</v>
      </c>
    </row>
    <row r="347" spans="24:25" x14ac:dyDescent="0.25">
      <c r="X347" s="21">
        <f t="shared" si="13"/>
        <v>4774</v>
      </c>
      <c r="Y347" s="23">
        <f t="shared" si="12"/>
        <v>8.5289640000000002</v>
      </c>
    </row>
    <row r="348" spans="24:25" x14ac:dyDescent="0.25">
      <c r="X348" s="21">
        <f t="shared" si="13"/>
        <v>4788</v>
      </c>
      <c r="Y348" s="23">
        <f t="shared" si="12"/>
        <v>8.5525680000000008</v>
      </c>
    </row>
    <row r="349" spans="24:25" x14ac:dyDescent="0.25">
      <c r="X349" s="21">
        <f t="shared" si="13"/>
        <v>4802</v>
      </c>
      <c r="Y349" s="23">
        <f t="shared" si="12"/>
        <v>8.5761719999999997</v>
      </c>
    </row>
    <row r="350" spans="24:25" x14ac:dyDescent="0.25">
      <c r="X350" s="21">
        <f t="shared" si="13"/>
        <v>4816</v>
      </c>
      <c r="Y350" s="23">
        <f t="shared" si="12"/>
        <v>8.5997760000000003</v>
      </c>
    </row>
    <row r="351" spans="24:25" x14ac:dyDescent="0.25">
      <c r="X351" s="21">
        <f t="shared" si="13"/>
        <v>4830</v>
      </c>
      <c r="Y351" s="23">
        <f t="shared" si="12"/>
        <v>8.6233800000000009</v>
      </c>
    </row>
    <row r="352" spans="24:25" x14ac:dyDescent="0.25">
      <c r="X352" s="21">
        <f t="shared" si="13"/>
        <v>4844</v>
      </c>
      <c r="Y352" s="23">
        <f t="shared" si="12"/>
        <v>8.6469839999999998</v>
      </c>
    </row>
    <row r="353" spans="24:25" x14ac:dyDescent="0.25">
      <c r="X353" s="21">
        <f t="shared" si="13"/>
        <v>4858</v>
      </c>
      <c r="Y353" s="23">
        <f t="shared" si="12"/>
        <v>8.6705880000000004</v>
      </c>
    </row>
    <row r="354" spans="24:25" x14ac:dyDescent="0.25">
      <c r="X354" s="21">
        <f t="shared" si="13"/>
        <v>4872</v>
      </c>
      <c r="Y354" s="23">
        <f t="shared" si="12"/>
        <v>8.694192000000001</v>
      </c>
    </row>
    <row r="355" spans="24:25" x14ac:dyDescent="0.25">
      <c r="X355" s="21">
        <f t="shared" si="13"/>
        <v>4886</v>
      </c>
      <c r="Y355" s="23">
        <f t="shared" si="12"/>
        <v>8.7177959999999999</v>
      </c>
    </row>
    <row r="356" spans="24:25" x14ac:dyDescent="0.25">
      <c r="X356" s="21">
        <f t="shared" si="13"/>
        <v>4900</v>
      </c>
      <c r="Y356" s="23">
        <f t="shared" si="12"/>
        <v>8.7414000000000005</v>
      </c>
    </row>
    <row r="357" spans="24:25" x14ac:dyDescent="0.25">
      <c r="X357" s="21">
        <f t="shared" si="13"/>
        <v>4914</v>
      </c>
      <c r="Y357" s="23">
        <f t="shared" si="12"/>
        <v>8.7650040000000011</v>
      </c>
    </row>
    <row r="358" spans="24:25" x14ac:dyDescent="0.25">
      <c r="X358" s="21">
        <f t="shared" si="13"/>
        <v>4928</v>
      </c>
      <c r="Y358" s="23">
        <f t="shared" si="12"/>
        <v>8.788608</v>
      </c>
    </row>
    <row r="359" spans="24:25" x14ac:dyDescent="0.25">
      <c r="X359" s="21">
        <f t="shared" si="13"/>
        <v>4942</v>
      </c>
      <c r="Y359" s="23">
        <f t="shared" si="12"/>
        <v>8.8122120000000006</v>
      </c>
    </row>
    <row r="360" spans="24:25" x14ac:dyDescent="0.25">
      <c r="X360" s="21">
        <f t="shared" si="13"/>
        <v>4956</v>
      </c>
      <c r="Y360" s="23">
        <f t="shared" si="12"/>
        <v>8.8358160000000012</v>
      </c>
    </row>
    <row r="361" spans="24:25" x14ac:dyDescent="0.25">
      <c r="X361" s="21">
        <f t="shared" si="13"/>
        <v>4970</v>
      </c>
      <c r="Y361" s="23">
        <f t="shared" si="12"/>
        <v>8.8594200000000001</v>
      </c>
    </row>
    <row r="362" spans="24:25" x14ac:dyDescent="0.25">
      <c r="X362" s="21">
        <f t="shared" si="13"/>
        <v>4984</v>
      </c>
      <c r="Y362" s="23">
        <f t="shared" si="12"/>
        <v>8.8830240000000007</v>
      </c>
    </row>
    <row r="363" spans="24:25" x14ac:dyDescent="0.25">
      <c r="X363" s="21">
        <f t="shared" si="13"/>
        <v>4998</v>
      </c>
      <c r="Y363" s="23">
        <f t="shared" si="12"/>
        <v>8.9066279999999995</v>
      </c>
    </row>
    <row r="364" spans="24:25" x14ac:dyDescent="0.25">
      <c r="X364" s="21">
        <f t="shared" si="13"/>
        <v>5012</v>
      </c>
      <c r="Y364" s="23">
        <f t="shared" si="12"/>
        <v>8.9302320000000002</v>
      </c>
    </row>
    <row r="365" spans="24:25" x14ac:dyDescent="0.25">
      <c r="X365" s="21">
        <f t="shared" si="13"/>
        <v>5026</v>
      </c>
      <c r="Y365" s="23">
        <f t="shared" si="12"/>
        <v>8.9538360000000008</v>
      </c>
    </row>
    <row r="366" spans="24:25" x14ac:dyDescent="0.25">
      <c r="X366" s="21">
        <f t="shared" si="13"/>
        <v>5040</v>
      </c>
      <c r="Y366" s="23">
        <f t="shared" si="12"/>
        <v>8.9774399999999996</v>
      </c>
    </row>
    <row r="367" spans="24:25" x14ac:dyDescent="0.25">
      <c r="X367" s="21">
        <f t="shared" si="13"/>
        <v>5054</v>
      </c>
      <c r="Y367" s="23">
        <f t="shared" si="12"/>
        <v>9.0010440000000003</v>
      </c>
    </row>
    <row r="368" spans="24:25" x14ac:dyDescent="0.25">
      <c r="X368" s="21">
        <f t="shared" si="13"/>
        <v>5068</v>
      </c>
      <c r="Y368" s="23">
        <f t="shared" si="12"/>
        <v>9.0246480000000009</v>
      </c>
    </row>
    <row r="369" spans="24:25" x14ac:dyDescent="0.25">
      <c r="X369" s="21">
        <f t="shared" si="13"/>
        <v>5082</v>
      </c>
      <c r="Y369" s="23">
        <f t="shared" si="12"/>
        <v>9.0482519999999997</v>
      </c>
    </row>
    <row r="370" spans="24:25" x14ac:dyDescent="0.25">
      <c r="X370" s="21">
        <f t="shared" si="13"/>
        <v>5096</v>
      </c>
      <c r="Y370" s="23">
        <f t="shared" si="12"/>
        <v>9.0718560000000004</v>
      </c>
    </row>
    <row r="371" spans="24:25" x14ac:dyDescent="0.25">
      <c r="X371" s="21">
        <f t="shared" si="13"/>
        <v>5110</v>
      </c>
      <c r="Y371" s="23">
        <f t="shared" si="12"/>
        <v>9.095460000000001</v>
      </c>
    </row>
    <row r="372" spans="24:25" x14ac:dyDescent="0.25">
      <c r="X372" s="21">
        <f t="shared" si="13"/>
        <v>5124</v>
      </c>
      <c r="Y372" s="23">
        <f t="shared" si="12"/>
        <v>9.1190639999999998</v>
      </c>
    </row>
    <row r="373" spans="24:25" x14ac:dyDescent="0.25">
      <c r="X373" s="21">
        <f t="shared" si="13"/>
        <v>5138</v>
      </c>
      <c r="Y373" s="23">
        <f t="shared" si="12"/>
        <v>9.1426680000000005</v>
      </c>
    </row>
    <row r="374" spans="24:25" x14ac:dyDescent="0.25">
      <c r="X374" s="21">
        <f t="shared" si="13"/>
        <v>5152</v>
      </c>
      <c r="Y374" s="23">
        <f t="shared" si="12"/>
        <v>9.1662720000000011</v>
      </c>
    </row>
    <row r="375" spans="24:25" x14ac:dyDescent="0.25">
      <c r="X375" s="21">
        <f t="shared" si="13"/>
        <v>5166</v>
      </c>
      <c r="Y375" s="23">
        <f t="shared" si="12"/>
        <v>9.1898759999999999</v>
      </c>
    </row>
    <row r="376" spans="24:25" x14ac:dyDescent="0.25">
      <c r="X376" s="21">
        <f t="shared" si="13"/>
        <v>5180</v>
      </c>
      <c r="Y376" s="23">
        <f t="shared" si="12"/>
        <v>9.2134800000000006</v>
      </c>
    </row>
    <row r="377" spans="24:25" x14ac:dyDescent="0.25">
      <c r="X377" s="21">
        <f t="shared" si="13"/>
        <v>5194</v>
      </c>
      <c r="Y377" s="23">
        <f t="shared" si="12"/>
        <v>9.2370840000000012</v>
      </c>
    </row>
    <row r="378" spans="24:25" x14ac:dyDescent="0.25">
      <c r="X378" s="21">
        <f t="shared" si="13"/>
        <v>5208</v>
      </c>
      <c r="Y378" s="23">
        <f t="shared" si="12"/>
        <v>9.260688</v>
      </c>
    </row>
    <row r="379" spans="24:25" x14ac:dyDescent="0.25">
      <c r="X379" s="21">
        <f t="shared" si="13"/>
        <v>5222</v>
      </c>
      <c r="Y379" s="23">
        <f t="shared" si="12"/>
        <v>9.2842920000000007</v>
      </c>
    </row>
    <row r="380" spans="24:25" x14ac:dyDescent="0.25">
      <c r="X380" s="21">
        <f t="shared" si="13"/>
        <v>5236</v>
      </c>
      <c r="Y380" s="23">
        <f t="shared" si="12"/>
        <v>9.3078960000000013</v>
      </c>
    </row>
    <row r="381" spans="24:25" x14ac:dyDescent="0.25">
      <c r="X381" s="21">
        <f t="shared" si="13"/>
        <v>5250</v>
      </c>
      <c r="Y381" s="23">
        <f t="shared" si="12"/>
        <v>9.3315000000000001</v>
      </c>
    </row>
    <row r="382" spans="24:25" x14ac:dyDescent="0.25">
      <c r="X382" s="21">
        <f t="shared" si="13"/>
        <v>5264</v>
      </c>
      <c r="Y382" s="23">
        <f t="shared" si="12"/>
        <v>9.3551040000000008</v>
      </c>
    </row>
    <row r="383" spans="24:25" x14ac:dyDescent="0.25">
      <c r="X383" s="21">
        <f t="shared" si="13"/>
        <v>5278</v>
      </c>
      <c r="Y383" s="23">
        <f t="shared" si="12"/>
        <v>9.3787079999999996</v>
      </c>
    </row>
    <row r="384" spans="24:25" x14ac:dyDescent="0.25">
      <c r="X384" s="21">
        <f t="shared" si="13"/>
        <v>5292</v>
      </c>
      <c r="Y384" s="23">
        <f t="shared" si="12"/>
        <v>9.4023120000000002</v>
      </c>
    </row>
    <row r="385" spans="24:25" x14ac:dyDescent="0.25">
      <c r="X385" s="21">
        <f t="shared" si="13"/>
        <v>5306</v>
      </c>
      <c r="Y385" s="23">
        <f t="shared" si="12"/>
        <v>9.4259160000000008</v>
      </c>
    </row>
    <row r="386" spans="24:25" x14ac:dyDescent="0.25">
      <c r="X386" s="21">
        <f t="shared" si="13"/>
        <v>5320</v>
      </c>
      <c r="Y386" s="23">
        <f t="shared" si="12"/>
        <v>9.4495199999999997</v>
      </c>
    </row>
    <row r="387" spans="24:25" x14ac:dyDescent="0.25">
      <c r="X387" s="21">
        <f t="shared" si="13"/>
        <v>5334</v>
      </c>
      <c r="Y387" s="23">
        <f t="shared" si="12"/>
        <v>9.4731240000000003</v>
      </c>
    </row>
    <row r="388" spans="24:25" x14ac:dyDescent="0.25">
      <c r="X388" s="21">
        <f t="shared" si="13"/>
        <v>5348</v>
      </c>
      <c r="Y388" s="23">
        <f t="shared" si="12"/>
        <v>9.4967280000000009</v>
      </c>
    </row>
    <row r="389" spans="24:25" x14ac:dyDescent="0.25">
      <c r="X389" s="21">
        <f t="shared" si="13"/>
        <v>5362</v>
      </c>
      <c r="Y389" s="23">
        <f t="shared" si="12"/>
        <v>9.5203319999999998</v>
      </c>
    </row>
    <row r="390" spans="24:25" x14ac:dyDescent="0.25">
      <c r="X390" s="21">
        <f t="shared" si="13"/>
        <v>5376</v>
      </c>
      <c r="Y390" s="23">
        <f t="shared" ref="Y390:Y453" si="14">IF($K$24&gt;0,IF(X390&lt;$K$21,$K$20*X390,IF(X390&lt;$K$24,($K$22*X390)+$K$23,($K$25*X390)+$K$26)),IF(X390&lt;$K$21,$K$20*X390,($K$22*X390)+$K$23))</f>
        <v>9.5439360000000004</v>
      </c>
    </row>
    <row r="391" spans="24:25" x14ac:dyDescent="0.25">
      <c r="X391" s="21">
        <f t="shared" ref="X391:X454" si="15">X390+$AC$5</f>
        <v>5390</v>
      </c>
      <c r="Y391" s="23">
        <f t="shared" si="14"/>
        <v>9.567540000000001</v>
      </c>
    </row>
    <row r="392" spans="24:25" x14ac:dyDescent="0.25">
      <c r="X392" s="21">
        <f t="shared" si="15"/>
        <v>5404</v>
      </c>
      <c r="Y392" s="23">
        <f t="shared" si="14"/>
        <v>9.5911439999999999</v>
      </c>
    </row>
    <row r="393" spans="24:25" x14ac:dyDescent="0.25">
      <c r="X393" s="21">
        <f t="shared" si="15"/>
        <v>5418</v>
      </c>
      <c r="Y393" s="23">
        <f t="shared" si="14"/>
        <v>9.6147480000000005</v>
      </c>
    </row>
    <row r="394" spans="24:25" x14ac:dyDescent="0.25">
      <c r="X394" s="21">
        <f t="shared" si="15"/>
        <v>5432</v>
      </c>
      <c r="Y394" s="23">
        <f t="shared" si="14"/>
        <v>9.6383520000000011</v>
      </c>
    </row>
    <row r="395" spans="24:25" x14ac:dyDescent="0.25">
      <c r="X395" s="21">
        <f t="shared" si="15"/>
        <v>5446</v>
      </c>
      <c r="Y395" s="23">
        <f t="shared" si="14"/>
        <v>9.661956</v>
      </c>
    </row>
    <row r="396" spans="24:25" x14ac:dyDescent="0.25">
      <c r="X396" s="21">
        <f t="shared" si="15"/>
        <v>5460</v>
      </c>
      <c r="Y396" s="23">
        <f t="shared" si="14"/>
        <v>9.6855600000000006</v>
      </c>
    </row>
    <row r="397" spans="24:25" x14ac:dyDescent="0.25">
      <c r="X397" s="21">
        <f t="shared" si="15"/>
        <v>5474</v>
      </c>
      <c r="Y397" s="23">
        <f t="shared" si="14"/>
        <v>9.7091640000000012</v>
      </c>
    </row>
    <row r="398" spans="24:25" x14ac:dyDescent="0.25">
      <c r="X398" s="21">
        <f t="shared" si="15"/>
        <v>5488</v>
      </c>
      <c r="Y398" s="23">
        <f t="shared" si="14"/>
        <v>9.7327680000000001</v>
      </c>
    </row>
    <row r="399" spans="24:25" x14ac:dyDescent="0.25">
      <c r="X399" s="21">
        <f t="shared" si="15"/>
        <v>5502</v>
      </c>
      <c r="Y399" s="23">
        <f t="shared" si="14"/>
        <v>9.7563720000000007</v>
      </c>
    </row>
    <row r="400" spans="24:25" x14ac:dyDescent="0.25">
      <c r="X400" s="21">
        <f t="shared" si="15"/>
        <v>5516</v>
      </c>
      <c r="Y400" s="23">
        <f t="shared" si="14"/>
        <v>9.7799759999999996</v>
      </c>
    </row>
    <row r="401" spans="24:25" x14ac:dyDescent="0.25">
      <c r="X401" s="21">
        <f t="shared" si="15"/>
        <v>5530</v>
      </c>
      <c r="Y401" s="23">
        <f t="shared" si="14"/>
        <v>9.8035800000000002</v>
      </c>
    </row>
    <row r="402" spans="24:25" x14ac:dyDescent="0.25">
      <c r="X402" s="21">
        <f t="shared" si="15"/>
        <v>5544</v>
      </c>
      <c r="Y402" s="23">
        <f t="shared" si="14"/>
        <v>9.8271840000000008</v>
      </c>
    </row>
    <row r="403" spans="24:25" x14ac:dyDescent="0.25">
      <c r="X403" s="21">
        <f t="shared" si="15"/>
        <v>5558</v>
      </c>
      <c r="Y403" s="23">
        <f t="shared" si="14"/>
        <v>9.8507879999999997</v>
      </c>
    </row>
    <row r="404" spans="24:25" x14ac:dyDescent="0.25">
      <c r="X404" s="21">
        <f t="shared" si="15"/>
        <v>5572</v>
      </c>
      <c r="Y404" s="23">
        <f t="shared" si="14"/>
        <v>9.8743920000000003</v>
      </c>
    </row>
    <row r="405" spans="24:25" x14ac:dyDescent="0.25">
      <c r="X405" s="21">
        <f t="shared" si="15"/>
        <v>5586</v>
      </c>
      <c r="Y405" s="23">
        <f t="shared" si="14"/>
        <v>9.8979960000000009</v>
      </c>
    </row>
    <row r="406" spans="24:25" x14ac:dyDescent="0.25">
      <c r="X406" s="21">
        <f t="shared" si="15"/>
        <v>5600</v>
      </c>
      <c r="Y406" s="23">
        <f t="shared" si="14"/>
        <v>9.9215999999999998</v>
      </c>
    </row>
    <row r="407" spans="24:25" x14ac:dyDescent="0.25">
      <c r="X407" s="21">
        <f t="shared" si="15"/>
        <v>5614</v>
      </c>
      <c r="Y407" s="23">
        <f t="shared" si="14"/>
        <v>9.9452040000000004</v>
      </c>
    </row>
    <row r="408" spans="24:25" x14ac:dyDescent="0.25">
      <c r="X408" s="21">
        <f t="shared" si="15"/>
        <v>5628</v>
      </c>
      <c r="Y408" s="23">
        <f t="shared" si="14"/>
        <v>9.968808000000001</v>
      </c>
    </row>
    <row r="409" spans="24:25" x14ac:dyDescent="0.25">
      <c r="X409" s="21">
        <f t="shared" si="15"/>
        <v>5642</v>
      </c>
      <c r="Y409" s="23">
        <f t="shared" si="14"/>
        <v>9.9924119999999998</v>
      </c>
    </row>
    <row r="410" spans="24:25" x14ac:dyDescent="0.25">
      <c r="X410" s="21">
        <f t="shared" si="15"/>
        <v>5656</v>
      </c>
      <c r="Y410" s="23">
        <f t="shared" si="14"/>
        <v>10.016016</v>
      </c>
    </row>
    <row r="411" spans="24:25" x14ac:dyDescent="0.25">
      <c r="X411" s="21">
        <f t="shared" si="15"/>
        <v>5670</v>
      </c>
      <c r="Y411" s="23">
        <f t="shared" si="14"/>
        <v>10.039620000000001</v>
      </c>
    </row>
    <row r="412" spans="24:25" x14ac:dyDescent="0.25">
      <c r="X412" s="21">
        <f t="shared" si="15"/>
        <v>5684</v>
      </c>
      <c r="Y412" s="23">
        <f t="shared" si="14"/>
        <v>10.063224</v>
      </c>
    </row>
    <row r="413" spans="24:25" x14ac:dyDescent="0.25">
      <c r="X413" s="21">
        <f t="shared" si="15"/>
        <v>5698</v>
      </c>
      <c r="Y413" s="23">
        <f t="shared" si="14"/>
        <v>10.086828000000001</v>
      </c>
    </row>
    <row r="414" spans="24:25" x14ac:dyDescent="0.25">
      <c r="X414" s="21">
        <f t="shared" si="15"/>
        <v>5712</v>
      </c>
      <c r="Y414" s="23">
        <f t="shared" si="14"/>
        <v>10.110432000000001</v>
      </c>
    </row>
    <row r="415" spans="24:25" x14ac:dyDescent="0.25">
      <c r="X415" s="21">
        <f t="shared" si="15"/>
        <v>5726</v>
      </c>
      <c r="Y415" s="23">
        <f t="shared" si="14"/>
        <v>10.134036</v>
      </c>
    </row>
    <row r="416" spans="24:25" x14ac:dyDescent="0.25">
      <c r="X416" s="21">
        <f t="shared" si="15"/>
        <v>5740</v>
      </c>
      <c r="Y416" s="23">
        <f t="shared" si="14"/>
        <v>10.157640000000001</v>
      </c>
    </row>
    <row r="417" spans="24:25" x14ac:dyDescent="0.25">
      <c r="X417" s="21">
        <f t="shared" si="15"/>
        <v>5754</v>
      </c>
      <c r="Y417" s="23">
        <f t="shared" si="14"/>
        <v>10.181244000000001</v>
      </c>
    </row>
    <row r="418" spans="24:25" x14ac:dyDescent="0.25">
      <c r="X418" s="21">
        <f t="shared" si="15"/>
        <v>5768</v>
      </c>
      <c r="Y418" s="23">
        <f t="shared" si="14"/>
        <v>10.204848</v>
      </c>
    </row>
    <row r="419" spans="24:25" x14ac:dyDescent="0.25">
      <c r="X419" s="21">
        <f t="shared" si="15"/>
        <v>5782</v>
      </c>
      <c r="Y419" s="23">
        <f t="shared" si="14"/>
        <v>10.228452000000001</v>
      </c>
    </row>
    <row r="420" spans="24:25" x14ac:dyDescent="0.25">
      <c r="X420" s="21">
        <f t="shared" si="15"/>
        <v>5796</v>
      </c>
      <c r="Y420" s="23">
        <f t="shared" si="14"/>
        <v>10.252056</v>
      </c>
    </row>
    <row r="421" spans="24:25" x14ac:dyDescent="0.25">
      <c r="X421" s="21">
        <f t="shared" si="15"/>
        <v>5810</v>
      </c>
      <c r="Y421" s="23">
        <f t="shared" si="14"/>
        <v>10.27566</v>
      </c>
    </row>
    <row r="422" spans="24:25" x14ac:dyDescent="0.25">
      <c r="X422" s="21">
        <f t="shared" si="15"/>
        <v>5824</v>
      </c>
      <c r="Y422" s="23">
        <f t="shared" si="14"/>
        <v>10.299264000000001</v>
      </c>
    </row>
    <row r="423" spans="24:25" x14ac:dyDescent="0.25">
      <c r="X423" s="21">
        <f t="shared" si="15"/>
        <v>5838</v>
      </c>
      <c r="Y423" s="23">
        <f t="shared" si="14"/>
        <v>10.322868</v>
      </c>
    </row>
    <row r="424" spans="24:25" x14ac:dyDescent="0.25">
      <c r="X424" s="21">
        <f t="shared" si="15"/>
        <v>5852</v>
      </c>
      <c r="Y424" s="23">
        <f t="shared" si="14"/>
        <v>10.346472</v>
      </c>
    </row>
    <row r="425" spans="24:25" x14ac:dyDescent="0.25">
      <c r="X425" s="21">
        <f t="shared" si="15"/>
        <v>5866</v>
      </c>
      <c r="Y425" s="23">
        <f t="shared" si="14"/>
        <v>10.370076000000001</v>
      </c>
    </row>
    <row r="426" spans="24:25" x14ac:dyDescent="0.25">
      <c r="X426" s="21">
        <f t="shared" si="15"/>
        <v>5880</v>
      </c>
      <c r="Y426" s="23">
        <f t="shared" si="14"/>
        <v>10.39368</v>
      </c>
    </row>
    <row r="427" spans="24:25" x14ac:dyDescent="0.25">
      <c r="X427" s="21">
        <f t="shared" si="15"/>
        <v>5894</v>
      </c>
      <c r="Y427" s="23">
        <f t="shared" si="14"/>
        <v>10.417284</v>
      </c>
    </row>
    <row r="428" spans="24:25" x14ac:dyDescent="0.25">
      <c r="X428" s="21">
        <f t="shared" si="15"/>
        <v>5908</v>
      </c>
      <c r="Y428" s="23">
        <f t="shared" si="14"/>
        <v>10.440888000000001</v>
      </c>
    </row>
    <row r="429" spans="24:25" x14ac:dyDescent="0.25">
      <c r="X429" s="21">
        <f t="shared" si="15"/>
        <v>5922</v>
      </c>
      <c r="Y429" s="23">
        <f t="shared" si="14"/>
        <v>10.464492</v>
      </c>
    </row>
    <row r="430" spans="24:25" x14ac:dyDescent="0.25">
      <c r="X430" s="21">
        <f t="shared" si="15"/>
        <v>5936</v>
      </c>
      <c r="Y430" s="23">
        <f t="shared" si="14"/>
        <v>10.488096000000001</v>
      </c>
    </row>
    <row r="431" spans="24:25" x14ac:dyDescent="0.25">
      <c r="X431" s="21">
        <f t="shared" si="15"/>
        <v>5950</v>
      </c>
      <c r="Y431" s="23">
        <f t="shared" si="14"/>
        <v>10.511700000000001</v>
      </c>
    </row>
    <row r="432" spans="24:25" x14ac:dyDescent="0.25">
      <c r="X432" s="21">
        <f t="shared" si="15"/>
        <v>5964</v>
      </c>
      <c r="Y432" s="23">
        <f t="shared" si="14"/>
        <v>10.535304</v>
      </c>
    </row>
    <row r="433" spans="24:25" x14ac:dyDescent="0.25">
      <c r="X433" s="21">
        <f t="shared" si="15"/>
        <v>5978</v>
      </c>
      <c r="Y433" s="23">
        <f t="shared" si="14"/>
        <v>10.558908000000001</v>
      </c>
    </row>
    <row r="434" spans="24:25" x14ac:dyDescent="0.25">
      <c r="X434" s="21">
        <f t="shared" si="15"/>
        <v>5992</v>
      </c>
      <c r="Y434" s="23">
        <f t="shared" si="14"/>
        <v>10.582512000000001</v>
      </c>
    </row>
    <row r="435" spans="24:25" x14ac:dyDescent="0.25">
      <c r="X435" s="21">
        <f t="shared" si="15"/>
        <v>6006</v>
      </c>
      <c r="Y435" s="23">
        <f t="shared" si="14"/>
        <v>10.606116</v>
      </c>
    </row>
    <row r="436" spans="24:25" x14ac:dyDescent="0.25">
      <c r="X436" s="21">
        <f t="shared" si="15"/>
        <v>6020</v>
      </c>
      <c r="Y436" s="23">
        <f t="shared" si="14"/>
        <v>10.629720000000001</v>
      </c>
    </row>
    <row r="437" spans="24:25" x14ac:dyDescent="0.25">
      <c r="X437" s="21">
        <f t="shared" si="15"/>
        <v>6034</v>
      </c>
      <c r="Y437" s="23">
        <f t="shared" si="14"/>
        <v>10.653324</v>
      </c>
    </row>
    <row r="438" spans="24:25" x14ac:dyDescent="0.25">
      <c r="X438" s="21">
        <f t="shared" si="15"/>
        <v>6048</v>
      </c>
      <c r="Y438" s="23">
        <f t="shared" si="14"/>
        <v>10.676928</v>
      </c>
    </row>
    <row r="439" spans="24:25" x14ac:dyDescent="0.25">
      <c r="X439" s="21">
        <f t="shared" si="15"/>
        <v>6062</v>
      </c>
      <c r="Y439" s="23">
        <f t="shared" si="14"/>
        <v>10.700532000000001</v>
      </c>
    </row>
    <row r="440" spans="24:25" x14ac:dyDescent="0.25">
      <c r="X440" s="21">
        <f t="shared" si="15"/>
        <v>6076</v>
      </c>
      <c r="Y440" s="23">
        <f t="shared" si="14"/>
        <v>10.724136</v>
      </c>
    </row>
    <row r="441" spans="24:25" x14ac:dyDescent="0.25">
      <c r="X441" s="21">
        <f t="shared" si="15"/>
        <v>6090</v>
      </c>
      <c r="Y441" s="23">
        <f t="shared" si="14"/>
        <v>10.74774</v>
      </c>
    </row>
    <row r="442" spans="24:25" x14ac:dyDescent="0.25">
      <c r="X442" s="21">
        <f t="shared" si="15"/>
        <v>6104</v>
      </c>
      <c r="Y442" s="23">
        <f t="shared" si="14"/>
        <v>10.771344000000001</v>
      </c>
    </row>
    <row r="443" spans="24:25" x14ac:dyDescent="0.25">
      <c r="X443" s="21">
        <f t="shared" si="15"/>
        <v>6118</v>
      </c>
      <c r="Y443" s="23">
        <f t="shared" si="14"/>
        <v>10.794948</v>
      </c>
    </row>
    <row r="444" spans="24:25" x14ac:dyDescent="0.25">
      <c r="X444" s="21">
        <f t="shared" si="15"/>
        <v>6132</v>
      </c>
      <c r="Y444" s="23">
        <f t="shared" si="14"/>
        <v>10.818552</v>
      </c>
    </row>
    <row r="445" spans="24:25" x14ac:dyDescent="0.25">
      <c r="X445" s="21">
        <f t="shared" si="15"/>
        <v>6146</v>
      </c>
      <c r="Y445" s="23">
        <f t="shared" si="14"/>
        <v>10.842156000000001</v>
      </c>
    </row>
    <row r="446" spans="24:25" x14ac:dyDescent="0.25">
      <c r="X446" s="21">
        <f t="shared" si="15"/>
        <v>6160</v>
      </c>
      <c r="Y446" s="23">
        <f t="shared" si="14"/>
        <v>10.86576</v>
      </c>
    </row>
    <row r="447" spans="24:25" x14ac:dyDescent="0.25">
      <c r="X447" s="21">
        <f t="shared" si="15"/>
        <v>6174</v>
      </c>
      <c r="Y447" s="23">
        <f t="shared" si="14"/>
        <v>10.889364</v>
      </c>
    </row>
    <row r="448" spans="24:25" x14ac:dyDescent="0.25">
      <c r="X448" s="21">
        <f t="shared" si="15"/>
        <v>6188</v>
      </c>
      <c r="Y448" s="23">
        <f t="shared" si="14"/>
        <v>10.912968000000001</v>
      </c>
    </row>
    <row r="449" spans="24:25" x14ac:dyDescent="0.25">
      <c r="X449" s="21">
        <f t="shared" si="15"/>
        <v>6202</v>
      </c>
      <c r="Y449" s="23">
        <f t="shared" si="14"/>
        <v>10.936572</v>
      </c>
    </row>
    <row r="450" spans="24:25" x14ac:dyDescent="0.25">
      <c r="X450" s="21">
        <f t="shared" si="15"/>
        <v>6216</v>
      </c>
      <c r="Y450" s="23">
        <f t="shared" si="14"/>
        <v>10.960176000000001</v>
      </c>
    </row>
    <row r="451" spans="24:25" x14ac:dyDescent="0.25">
      <c r="X451" s="21">
        <f t="shared" si="15"/>
        <v>6230</v>
      </c>
      <c r="Y451" s="23">
        <f t="shared" si="14"/>
        <v>10.983780000000001</v>
      </c>
    </row>
    <row r="452" spans="24:25" x14ac:dyDescent="0.25">
      <c r="X452" s="21">
        <f t="shared" si="15"/>
        <v>6244</v>
      </c>
      <c r="Y452" s="23">
        <f t="shared" si="14"/>
        <v>11.007384</v>
      </c>
    </row>
    <row r="453" spans="24:25" x14ac:dyDescent="0.25">
      <c r="X453" s="21">
        <f t="shared" si="15"/>
        <v>6258</v>
      </c>
      <c r="Y453" s="23">
        <f t="shared" si="14"/>
        <v>11.030988000000001</v>
      </c>
    </row>
    <row r="454" spans="24:25" x14ac:dyDescent="0.25">
      <c r="X454" s="21">
        <f t="shared" si="15"/>
        <v>6272</v>
      </c>
      <c r="Y454" s="23">
        <f t="shared" ref="Y454:Y506" si="16">IF($K$24&gt;0,IF(X454&lt;$K$21,$K$20*X454,IF(X454&lt;$K$24,($K$22*X454)+$K$23,($K$25*X454)+$K$26)),IF(X454&lt;$K$21,$K$20*X454,($K$22*X454)+$K$23))</f>
        <v>11.054592</v>
      </c>
    </row>
    <row r="455" spans="24:25" x14ac:dyDescent="0.25">
      <c r="X455" s="21">
        <f t="shared" ref="X455:X506" si="17">X454+$AC$5</f>
        <v>6286</v>
      </c>
      <c r="Y455" s="23">
        <f t="shared" si="16"/>
        <v>11.078196</v>
      </c>
    </row>
    <row r="456" spans="24:25" x14ac:dyDescent="0.25">
      <c r="X456" s="21">
        <f t="shared" si="17"/>
        <v>6300</v>
      </c>
      <c r="Y456" s="23">
        <f t="shared" si="16"/>
        <v>11.101800000000001</v>
      </c>
    </row>
    <row r="457" spans="24:25" x14ac:dyDescent="0.25">
      <c r="X457" s="21">
        <f t="shared" si="17"/>
        <v>6314</v>
      </c>
      <c r="Y457" s="23">
        <f t="shared" si="16"/>
        <v>11.125404</v>
      </c>
    </row>
    <row r="458" spans="24:25" x14ac:dyDescent="0.25">
      <c r="X458" s="21">
        <f t="shared" si="17"/>
        <v>6328</v>
      </c>
      <c r="Y458" s="23">
        <f t="shared" si="16"/>
        <v>11.149008</v>
      </c>
    </row>
    <row r="459" spans="24:25" x14ac:dyDescent="0.25">
      <c r="X459" s="21">
        <f t="shared" si="17"/>
        <v>6342</v>
      </c>
      <c r="Y459" s="23">
        <f t="shared" si="16"/>
        <v>11.172612000000001</v>
      </c>
    </row>
    <row r="460" spans="24:25" x14ac:dyDescent="0.25">
      <c r="X460" s="21">
        <f t="shared" si="17"/>
        <v>6356</v>
      </c>
      <c r="Y460" s="23">
        <f t="shared" si="16"/>
        <v>11.196216</v>
      </c>
    </row>
    <row r="461" spans="24:25" x14ac:dyDescent="0.25">
      <c r="X461" s="21">
        <f t="shared" si="17"/>
        <v>6370</v>
      </c>
      <c r="Y461" s="23">
        <f t="shared" si="16"/>
        <v>11.21982</v>
      </c>
    </row>
    <row r="462" spans="24:25" x14ac:dyDescent="0.25">
      <c r="X462" s="21">
        <f t="shared" si="17"/>
        <v>6384</v>
      </c>
      <c r="Y462" s="23">
        <f t="shared" si="16"/>
        <v>11.243424000000001</v>
      </c>
    </row>
    <row r="463" spans="24:25" x14ac:dyDescent="0.25">
      <c r="X463" s="21">
        <f t="shared" si="17"/>
        <v>6398</v>
      </c>
      <c r="Y463" s="23">
        <f t="shared" si="16"/>
        <v>11.267028</v>
      </c>
    </row>
    <row r="464" spans="24:25" x14ac:dyDescent="0.25">
      <c r="X464" s="21">
        <f t="shared" si="17"/>
        <v>6412</v>
      </c>
      <c r="Y464" s="23">
        <f t="shared" si="16"/>
        <v>11.290632</v>
      </c>
    </row>
    <row r="465" spans="24:25" x14ac:dyDescent="0.25">
      <c r="X465" s="21">
        <f t="shared" si="17"/>
        <v>6426</v>
      </c>
      <c r="Y465" s="23">
        <f t="shared" si="16"/>
        <v>11.314236000000001</v>
      </c>
    </row>
    <row r="466" spans="24:25" x14ac:dyDescent="0.25">
      <c r="X466" s="21">
        <f t="shared" si="17"/>
        <v>6440</v>
      </c>
      <c r="Y466" s="23">
        <f t="shared" si="16"/>
        <v>11.33784</v>
      </c>
    </row>
    <row r="467" spans="24:25" x14ac:dyDescent="0.25">
      <c r="X467" s="21">
        <f t="shared" si="17"/>
        <v>6454</v>
      </c>
      <c r="Y467" s="23">
        <f t="shared" si="16"/>
        <v>11.361444000000001</v>
      </c>
    </row>
    <row r="468" spans="24:25" x14ac:dyDescent="0.25">
      <c r="X468" s="21">
        <f t="shared" si="17"/>
        <v>6468</v>
      </c>
      <c r="Y468" s="23">
        <f t="shared" si="16"/>
        <v>11.385048000000001</v>
      </c>
    </row>
    <row r="469" spans="24:25" x14ac:dyDescent="0.25">
      <c r="X469" s="21">
        <f t="shared" si="17"/>
        <v>6482</v>
      </c>
      <c r="Y469" s="23">
        <f t="shared" si="16"/>
        <v>11.408652</v>
      </c>
    </row>
    <row r="470" spans="24:25" x14ac:dyDescent="0.25">
      <c r="X470" s="21">
        <f t="shared" si="17"/>
        <v>6496</v>
      </c>
      <c r="Y470" s="23">
        <f t="shared" si="16"/>
        <v>11.432256000000001</v>
      </c>
    </row>
    <row r="471" spans="24:25" x14ac:dyDescent="0.25">
      <c r="X471" s="21">
        <f t="shared" si="17"/>
        <v>6510</v>
      </c>
      <c r="Y471" s="23">
        <f t="shared" si="16"/>
        <v>11.455860000000001</v>
      </c>
    </row>
    <row r="472" spans="24:25" x14ac:dyDescent="0.25">
      <c r="X472" s="21">
        <f t="shared" si="17"/>
        <v>6524</v>
      </c>
      <c r="Y472" s="23">
        <f t="shared" si="16"/>
        <v>11.479464</v>
      </c>
    </row>
    <row r="473" spans="24:25" x14ac:dyDescent="0.25">
      <c r="X473" s="21">
        <f t="shared" si="17"/>
        <v>6538</v>
      </c>
      <c r="Y473" s="23">
        <f t="shared" si="16"/>
        <v>11.503068000000001</v>
      </c>
    </row>
    <row r="474" spans="24:25" x14ac:dyDescent="0.25">
      <c r="X474" s="21">
        <f t="shared" si="17"/>
        <v>6552</v>
      </c>
      <c r="Y474" s="23">
        <f t="shared" si="16"/>
        <v>11.526672</v>
      </c>
    </row>
    <row r="475" spans="24:25" x14ac:dyDescent="0.25">
      <c r="X475" s="21">
        <f t="shared" si="17"/>
        <v>6566</v>
      </c>
      <c r="Y475" s="23">
        <f t="shared" si="16"/>
        <v>11.550276</v>
      </c>
    </row>
    <row r="476" spans="24:25" x14ac:dyDescent="0.25">
      <c r="X476" s="21">
        <f t="shared" si="17"/>
        <v>6580</v>
      </c>
      <c r="Y476" s="23">
        <f t="shared" si="16"/>
        <v>11.573880000000001</v>
      </c>
    </row>
    <row r="477" spans="24:25" x14ac:dyDescent="0.25">
      <c r="X477" s="21">
        <f t="shared" si="17"/>
        <v>6594</v>
      </c>
      <c r="Y477" s="23">
        <f t="shared" si="16"/>
        <v>11.597484</v>
      </c>
    </row>
    <row r="478" spans="24:25" x14ac:dyDescent="0.25">
      <c r="X478" s="21">
        <f t="shared" si="17"/>
        <v>6608</v>
      </c>
      <c r="Y478" s="23">
        <f t="shared" si="16"/>
        <v>11.621088</v>
      </c>
    </row>
    <row r="479" spans="24:25" x14ac:dyDescent="0.25">
      <c r="X479" s="21">
        <f t="shared" si="17"/>
        <v>6622</v>
      </c>
      <c r="Y479" s="23">
        <f t="shared" si="16"/>
        <v>11.644692000000001</v>
      </c>
    </row>
    <row r="480" spans="24:25" x14ac:dyDescent="0.25">
      <c r="X480" s="21">
        <f t="shared" si="17"/>
        <v>6636</v>
      </c>
      <c r="Y480" s="23">
        <f t="shared" si="16"/>
        <v>11.668296</v>
      </c>
    </row>
    <row r="481" spans="24:25" x14ac:dyDescent="0.25">
      <c r="X481" s="21">
        <f t="shared" si="17"/>
        <v>6650</v>
      </c>
      <c r="Y481" s="23">
        <f t="shared" si="16"/>
        <v>11.6919</v>
      </c>
    </row>
    <row r="482" spans="24:25" x14ac:dyDescent="0.25">
      <c r="X482" s="21">
        <f t="shared" si="17"/>
        <v>6664</v>
      </c>
      <c r="Y482" s="23">
        <f t="shared" si="16"/>
        <v>11.715504000000001</v>
      </c>
    </row>
    <row r="483" spans="24:25" x14ac:dyDescent="0.25">
      <c r="X483" s="21">
        <f t="shared" si="17"/>
        <v>6678</v>
      </c>
      <c r="Y483" s="23">
        <f t="shared" si="16"/>
        <v>11.739108</v>
      </c>
    </row>
    <row r="484" spans="24:25" x14ac:dyDescent="0.25">
      <c r="X484" s="21">
        <f t="shared" si="17"/>
        <v>6692</v>
      </c>
      <c r="Y484" s="23">
        <f t="shared" si="16"/>
        <v>11.762712000000001</v>
      </c>
    </row>
    <row r="485" spans="24:25" x14ac:dyDescent="0.25">
      <c r="X485" s="21">
        <f t="shared" si="17"/>
        <v>6706</v>
      </c>
      <c r="Y485" s="23">
        <f t="shared" si="16"/>
        <v>11.786316000000001</v>
      </c>
    </row>
    <row r="486" spans="24:25" x14ac:dyDescent="0.25">
      <c r="X486" s="21">
        <f t="shared" si="17"/>
        <v>6720</v>
      </c>
      <c r="Y486" s="23">
        <f t="shared" si="16"/>
        <v>11.80992</v>
      </c>
    </row>
    <row r="487" spans="24:25" x14ac:dyDescent="0.25">
      <c r="X487" s="21">
        <f t="shared" si="17"/>
        <v>6734</v>
      </c>
      <c r="Y487" s="23">
        <f t="shared" si="16"/>
        <v>11.833524000000001</v>
      </c>
    </row>
    <row r="488" spans="24:25" x14ac:dyDescent="0.25">
      <c r="X488" s="21">
        <f t="shared" si="17"/>
        <v>6748</v>
      </c>
      <c r="Y488" s="23">
        <f t="shared" si="16"/>
        <v>11.857128000000001</v>
      </c>
    </row>
    <row r="489" spans="24:25" x14ac:dyDescent="0.25">
      <c r="X489" s="21">
        <f t="shared" si="17"/>
        <v>6762</v>
      </c>
      <c r="Y489" s="23">
        <f t="shared" si="16"/>
        <v>11.880732</v>
      </c>
    </row>
    <row r="490" spans="24:25" x14ac:dyDescent="0.25">
      <c r="X490" s="21">
        <f t="shared" si="17"/>
        <v>6776</v>
      </c>
      <c r="Y490" s="23">
        <f t="shared" si="16"/>
        <v>11.904336000000001</v>
      </c>
    </row>
    <row r="491" spans="24:25" x14ac:dyDescent="0.25">
      <c r="X491" s="21">
        <f t="shared" si="17"/>
        <v>6790</v>
      </c>
      <c r="Y491" s="23">
        <f t="shared" si="16"/>
        <v>11.92794</v>
      </c>
    </row>
    <row r="492" spans="24:25" x14ac:dyDescent="0.25">
      <c r="X492" s="21">
        <f t="shared" si="17"/>
        <v>6804</v>
      </c>
      <c r="Y492" s="23">
        <f t="shared" si="16"/>
        <v>11.951544</v>
      </c>
    </row>
    <row r="493" spans="24:25" x14ac:dyDescent="0.25">
      <c r="X493" s="21">
        <f t="shared" si="17"/>
        <v>6818</v>
      </c>
      <c r="Y493" s="23">
        <f t="shared" si="16"/>
        <v>11.975148000000001</v>
      </c>
    </row>
    <row r="494" spans="24:25" x14ac:dyDescent="0.25">
      <c r="X494" s="21">
        <f t="shared" si="17"/>
        <v>6832</v>
      </c>
      <c r="Y494" s="23">
        <f t="shared" si="16"/>
        <v>11.998752</v>
      </c>
    </row>
    <row r="495" spans="24:25" x14ac:dyDescent="0.25">
      <c r="X495" s="21">
        <f t="shared" si="17"/>
        <v>6846</v>
      </c>
      <c r="Y495" s="23">
        <f t="shared" si="16"/>
        <v>12.022356</v>
      </c>
    </row>
    <row r="496" spans="24:25" x14ac:dyDescent="0.25">
      <c r="X496" s="21">
        <f t="shared" si="17"/>
        <v>6860</v>
      </c>
      <c r="Y496" s="23">
        <f t="shared" si="16"/>
        <v>12.045960000000001</v>
      </c>
    </row>
    <row r="497" spans="24:25" x14ac:dyDescent="0.25">
      <c r="X497" s="21">
        <f t="shared" si="17"/>
        <v>6874</v>
      </c>
      <c r="Y497" s="23">
        <f t="shared" si="16"/>
        <v>12.069564</v>
      </c>
    </row>
    <row r="498" spans="24:25" x14ac:dyDescent="0.25">
      <c r="X498" s="21">
        <f t="shared" si="17"/>
        <v>6888</v>
      </c>
      <c r="Y498" s="23">
        <f t="shared" si="16"/>
        <v>12.093168</v>
      </c>
    </row>
    <row r="499" spans="24:25" x14ac:dyDescent="0.25">
      <c r="X499" s="21">
        <f t="shared" si="17"/>
        <v>6902</v>
      </c>
      <c r="Y499" s="23">
        <f t="shared" si="16"/>
        <v>12.116772000000001</v>
      </c>
    </row>
    <row r="500" spans="24:25" x14ac:dyDescent="0.25">
      <c r="X500" s="21">
        <f t="shared" si="17"/>
        <v>6916</v>
      </c>
      <c r="Y500" s="23">
        <f t="shared" si="16"/>
        <v>12.140376</v>
      </c>
    </row>
    <row r="501" spans="24:25" x14ac:dyDescent="0.25">
      <c r="X501" s="21">
        <f t="shared" si="17"/>
        <v>6930</v>
      </c>
      <c r="Y501" s="23">
        <f t="shared" si="16"/>
        <v>12.16398</v>
      </c>
    </row>
    <row r="502" spans="24:25" x14ac:dyDescent="0.25">
      <c r="X502" s="21">
        <f t="shared" si="17"/>
        <v>6944</v>
      </c>
      <c r="Y502" s="23">
        <f t="shared" si="16"/>
        <v>12.187584000000001</v>
      </c>
    </row>
    <row r="503" spans="24:25" x14ac:dyDescent="0.25">
      <c r="X503" s="21">
        <f t="shared" si="17"/>
        <v>6958</v>
      </c>
      <c r="Y503" s="23">
        <f t="shared" si="16"/>
        <v>12.211188</v>
      </c>
    </row>
    <row r="504" spans="24:25" x14ac:dyDescent="0.25">
      <c r="X504" s="21">
        <f t="shared" si="17"/>
        <v>6972</v>
      </c>
      <c r="Y504" s="23">
        <f t="shared" si="16"/>
        <v>12.234792000000001</v>
      </c>
    </row>
    <row r="505" spans="24:25" x14ac:dyDescent="0.25">
      <c r="X505" s="21">
        <f t="shared" si="17"/>
        <v>6986</v>
      </c>
      <c r="Y505" s="23">
        <f t="shared" si="16"/>
        <v>12.258396000000001</v>
      </c>
    </row>
    <row r="506" spans="24:25" ht="16.5" thickBot="1" x14ac:dyDescent="0.3">
      <c r="X506" s="22">
        <f t="shared" si="17"/>
        <v>7000</v>
      </c>
      <c r="Y506" s="23">
        <f t="shared" si="16"/>
        <v>12.282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2200-000000000000}"/>
  </hyperlinks>
  <pageMargins left="0.7" right="0.7" top="0.75" bottom="0.75" header="0.3" footer="0.3"/>
  <pageSetup scale="57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9" tint="-0.249977111117893"/>
    <pageSetUpPr fitToPage="1"/>
  </sheetPr>
  <dimension ref="A1:AC506"/>
  <sheetViews>
    <sheetView zoomScale="80" zoomScaleNormal="80" workbookViewId="0">
      <selection activeCell="J8" sqref="J8"/>
    </sheetView>
  </sheetViews>
  <sheetFormatPr baseColWidth="10" defaultColWidth="11.5703125" defaultRowHeight="15.75" x14ac:dyDescent="0.25"/>
  <cols>
    <col min="1" max="1" width="59.5703125" style="2" customWidth="1"/>
    <col min="2" max="8" width="10.140625" style="2" customWidth="1"/>
    <col min="9" max="9" width="3.140625" style="2" customWidth="1"/>
    <col min="10" max="10" width="13.85546875" style="2" customWidth="1"/>
    <col min="11" max="11" width="11.42578125" style="2" customWidth="1"/>
    <col min="12" max="12" width="11.7109375" style="2" customWidth="1"/>
    <col min="13" max="13" width="14.7109375" style="2" customWidth="1"/>
    <col min="14" max="24" width="10.140625" style="2" customWidth="1"/>
    <col min="25" max="25" width="8.85546875" style="2" customWidth="1"/>
    <col min="26" max="26" width="2.28515625" style="2" customWidth="1"/>
    <col min="27" max="27" width="5.140625" style="2" customWidth="1"/>
    <col min="28" max="28" width="11.5703125" style="2"/>
    <col min="29" max="29" width="7.7109375" style="2" customWidth="1"/>
    <col min="30" max="16384" width="11.5703125" style="2"/>
  </cols>
  <sheetData>
    <row r="1" spans="9:29" ht="16.5" thickBot="1" x14ac:dyDescent="0.3"/>
    <row r="2" spans="9:29" ht="19.5" thickBot="1" x14ac:dyDescent="0.35">
      <c r="J2" s="24" t="s">
        <v>96</v>
      </c>
      <c r="K2" s="160" t="str">
        <f>VLOOKUP(J2,'Calcul financement'!B5:F100,2,FALSE)</f>
        <v>Sciences, lettres et arts</v>
      </c>
      <c r="L2" s="160"/>
      <c r="M2" s="160"/>
      <c r="N2" s="161"/>
    </row>
    <row r="4" spans="9:29" ht="16.5" thickBot="1" x14ac:dyDescent="0.3">
      <c r="J4" s="16">
        <f>MAX(IF(K24=0,IF(K21=0,1000,K21*4),K24*2),K9:K15)</f>
        <v>1590</v>
      </c>
      <c r="K4" s="162" t="s">
        <v>127</v>
      </c>
      <c r="L4" s="162"/>
      <c r="M4" s="162"/>
      <c r="N4" s="162"/>
      <c r="O4" s="162"/>
      <c r="P4" s="163"/>
    </row>
    <row r="5" spans="9:29" ht="17.25" thickTop="1" thickBot="1" x14ac:dyDescent="0.3">
      <c r="J5" s="17">
        <f>IF($K$24&gt;0,IF(J4&lt;$K$21,$K$20*J4,IF(J4&lt;$K$24,($K$22*J4)+$K$23,($K$25*J4)+$K$26)),IF(J4&lt;$K$21,$K$20*J4,($K$22*J4)+$K$23))</f>
        <v>2.6488800000000001</v>
      </c>
      <c r="K5" s="164" t="str">
        <f>CONCATENATE("ÉTC seront financés par les ",J4," PES ","du programme ",LEFT(J2,6))</f>
        <v>ÉTC seront financés par les 1590 PES du programme 700.A0</v>
      </c>
      <c r="L5" s="164"/>
      <c r="M5" s="164"/>
      <c r="N5" s="164"/>
      <c r="O5" s="164"/>
      <c r="P5" s="165"/>
      <c r="X5" s="19" t="s">
        <v>125</v>
      </c>
      <c r="Y5" s="20" t="s">
        <v>131</v>
      </c>
      <c r="AB5" s="11" t="s">
        <v>128</v>
      </c>
      <c r="AC5" s="14">
        <f>ROUNDUP(J4/450,0)</f>
        <v>4</v>
      </c>
    </row>
    <row r="6" spans="9:29" ht="16.5" thickTop="1" x14ac:dyDescent="0.25">
      <c r="X6" s="21">
        <v>0</v>
      </c>
      <c r="Y6" s="23">
        <f t="shared" ref="Y6:Y69" si="0">IF($K$24&gt;0,IF(X6&lt;$K$21,$K$20*X6,IF(X6&lt;$K$24,($K$22*X6)+$K$23,($K$25*X6)+$K$26)),IF(X6&lt;$K$21,$K$20*X6,($K$22*X6)+$K$23))</f>
        <v>0</v>
      </c>
    </row>
    <row r="7" spans="9:29" x14ac:dyDescent="0.25">
      <c r="U7" s="11"/>
      <c r="V7" s="10"/>
      <c r="X7" s="21">
        <f t="shared" ref="X7:X70" si="1">X6+$AC$5</f>
        <v>4</v>
      </c>
      <c r="Y7" s="23">
        <f t="shared" si="0"/>
        <v>6.1799999999999997E-3</v>
      </c>
    </row>
    <row r="8" spans="9:29" x14ac:dyDescent="0.25">
      <c r="J8" s="15"/>
      <c r="K8" s="51" t="s">
        <v>125</v>
      </c>
      <c r="L8" s="51" t="s">
        <v>131</v>
      </c>
      <c r="M8" s="51" t="s">
        <v>153</v>
      </c>
      <c r="X8" s="21">
        <f t="shared" si="1"/>
        <v>8</v>
      </c>
      <c r="Y8" s="23">
        <f t="shared" si="0"/>
        <v>1.2359999999999999E-2</v>
      </c>
    </row>
    <row r="9" spans="9:29" x14ac:dyDescent="0.25">
      <c r="I9" s="4" t="s">
        <v>136</v>
      </c>
      <c r="J9" s="25" t="str">
        <f>'Points graphiques'!C4</f>
        <v>2016-2017</v>
      </c>
      <c r="K9" s="52">
        <f>_xlfn.IFNA(VLOOKUP($J$2,'Données PES'!$A$2:$AA$101,MATCH(J9,'Données PES'!$2:$2),FALSE),0)</f>
        <v>999</v>
      </c>
      <c r="L9" s="53">
        <f>IF(K9&gt;0,IF($K$24&gt;0,IF(K9&lt;$K$21,$K$20*K9,IF(K9&lt;$K$24,($K$22*K9)+$K$23,($K$25*K9)+$K$26)),IF(K9&lt;$K$21,$K$20*K9,($K$22*K9)+$K$23)),"")</f>
        <v>1.920768</v>
      </c>
      <c r="M9" s="54">
        <f>IF(K9&gt;0,L9/K9*1000,"")</f>
        <v>1.9226906906906907</v>
      </c>
      <c r="X9" s="21">
        <f t="shared" si="1"/>
        <v>12</v>
      </c>
      <c r="Y9" s="23">
        <f t="shared" si="0"/>
        <v>1.8540000000000001E-2</v>
      </c>
    </row>
    <row r="10" spans="9:29" x14ac:dyDescent="0.25">
      <c r="I10" s="4" t="s">
        <v>137</v>
      </c>
      <c r="J10" s="25" t="str">
        <f>'Points graphiques'!C5</f>
        <v>2017-2018</v>
      </c>
      <c r="K10" s="52">
        <f>_xlfn.IFNA(VLOOKUP($J$2,'Données PES'!$A$2:$AA$101,MATCH(J10,'Données PES'!$2:$2),FALSE),0)</f>
        <v>1590</v>
      </c>
      <c r="L10" s="53">
        <f t="shared" ref="L10:L15" si="2">IF(K10&gt;0,IF($K$24&gt;0,IF(K10&lt;$K$21,$K$20*K10,IF(K10&lt;$K$24,($K$22*K10)+$K$23,($K$25*K10)+$K$26)),IF(K10&lt;$K$21,$K$20*K10,($K$22*K10)+$K$23)),"")</f>
        <v>2.6488800000000001</v>
      </c>
      <c r="M10" s="54">
        <f t="shared" ref="M10:M15" si="3">IF(K10&gt;0,L10/K10*1000,"")</f>
        <v>1.6659622641509435</v>
      </c>
      <c r="X10" s="21">
        <f t="shared" si="1"/>
        <v>16</v>
      </c>
      <c r="Y10" s="23">
        <f t="shared" si="0"/>
        <v>2.4719999999999999E-2</v>
      </c>
    </row>
    <row r="11" spans="9:29" x14ac:dyDescent="0.25">
      <c r="I11" s="4" t="s">
        <v>138</v>
      </c>
      <c r="J11" s="25" t="str">
        <f>'Points graphiques'!C6</f>
        <v>2018-2019</v>
      </c>
      <c r="K11" s="52">
        <f>_xlfn.IFNA(VLOOKUP($J$2,'Données PES'!$A$2:$AA$101,MATCH(J11,'Données PES'!$2:$2),FALSE),0)</f>
        <v>1589</v>
      </c>
      <c r="L11" s="53">
        <f t="shared" si="2"/>
        <v>2.6476480000000002</v>
      </c>
      <c r="M11" s="54">
        <f t="shared" si="3"/>
        <v>1.6662353681560731</v>
      </c>
      <c r="X11" s="21">
        <f t="shared" si="1"/>
        <v>20</v>
      </c>
      <c r="Y11" s="23">
        <f t="shared" si="0"/>
        <v>3.0899999999999997E-2</v>
      </c>
    </row>
    <row r="12" spans="9:29" x14ac:dyDescent="0.25">
      <c r="I12" s="4" t="s">
        <v>139</v>
      </c>
      <c r="J12" s="25" t="str">
        <f>'Points graphiques'!C7</f>
        <v>2019-2020</v>
      </c>
      <c r="K12" s="52">
        <f>_xlfn.IFNA(VLOOKUP($J$2,'Données PES'!$A$2:$AA$101,MATCH(J12,'Données PES'!$2:$2),FALSE),0)</f>
        <v>1260</v>
      </c>
      <c r="L12" s="53">
        <f t="shared" si="2"/>
        <v>2.2423199999999999</v>
      </c>
      <c r="M12" s="54">
        <f t="shared" si="3"/>
        <v>1.7796190476190474</v>
      </c>
      <c r="X12" s="21">
        <f t="shared" si="1"/>
        <v>24</v>
      </c>
      <c r="Y12" s="23">
        <f t="shared" si="0"/>
        <v>3.7080000000000002E-2</v>
      </c>
    </row>
    <row r="13" spans="9:29" x14ac:dyDescent="0.25">
      <c r="I13" s="4" t="s">
        <v>140</v>
      </c>
      <c r="J13" s="25" t="s">
        <v>132</v>
      </c>
      <c r="K13" s="96"/>
      <c r="L13" s="53" t="str">
        <f t="shared" si="2"/>
        <v/>
      </c>
      <c r="M13" s="54" t="str">
        <f t="shared" si="3"/>
        <v/>
      </c>
      <c r="X13" s="21">
        <f t="shared" si="1"/>
        <v>28</v>
      </c>
      <c r="Y13" s="23">
        <f t="shared" si="0"/>
        <v>4.326E-2</v>
      </c>
    </row>
    <row r="14" spans="9:29" x14ac:dyDescent="0.25">
      <c r="I14" s="4" t="s">
        <v>141</v>
      </c>
      <c r="J14" s="25" t="s">
        <v>132</v>
      </c>
      <c r="K14" s="96"/>
      <c r="L14" s="53" t="str">
        <f t="shared" si="2"/>
        <v/>
      </c>
      <c r="M14" s="54" t="str">
        <f t="shared" si="3"/>
        <v/>
      </c>
      <c r="X14" s="21">
        <f t="shared" si="1"/>
        <v>32</v>
      </c>
      <c r="Y14" s="23">
        <f t="shared" si="0"/>
        <v>4.9439999999999998E-2</v>
      </c>
    </row>
    <row r="15" spans="9:29" x14ac:dyDescent="0.25">
      <c r="I15" s="4" t="s">
        <v>142</v>
      </c>
      <c r="J15" s="25" t="s">
        <v>132</v>
      </c>
      <c r="K15" s="96"/>
      <c r="L15" s="53" t="str">
        <f t="shared" si="2"/>
        <v/>
      </c>
      <c r="M15" s="54" t="str">
        <f t="shared" si="3"/>
        <v/>
      </c>
      <c r="X15" s="21">
        <f t="shared" si="1"/>
        <v>36</v>
      </c>
      <c r="Y15" s="23">
        <f t="shared" si="0"/>
        <v>5.5619999999999996E-2</v>
      </c>
    </row>
    <row r="16" spans="9:29" x14ac:dyDescent="0.25">
      <c r="K16" s="10"/>
      <c r="L16" s="10"/>
      <c r="X16" s="21">
        <f t="shared" si="1"/>
        <v>40</v>
      </c>
      <c r="Y16" s="23">
        <f t="shared" si="0"/>
        <v>6.1799999999999994E-2</v>
      </c>
    </row>
    <row r="17" spans="1:25" x14ac:dyDescent="0.25">
      <c r="J17" s="166" t="s">
        <v>126</v>
      </c>
      <c r="K17" s="166"/>
      <c r="L17" s="166"/>
      <c r="M17" s="166"/>
      <c r="N17" s="166"/>
      <c r="X17" s="21">
        <f t="shared" si="1"/>
        <v>44</v>
      </c>
      <c r="Y17" s="23">
        <f t="shared" si="0"/>
        <v>6.7979999999999999E-2</v>
      </c>
    </row>
    <row r="18" spans="1:25" x14ac:dyDescent="0.25">
      <c r="X18" s="21">
        <f t="shared" si="1"/>
        <v>48</v>
      </c>
      <c r="Y18" s="23">
        <f t="shared" si="0"/>
        <v>7.4160000000000004E-2</v>
      </c>
    </row>
    <row r="19" spans="1:25" x14ac:dyDescent="0.25">
      <c r="X19" s="21">
        <f t="shared" si="1"/>
        <v>52</v>
      </c>
      <c r="Y19" s="23">
        <f t="shared" si="0"/>
        <v>8.0339999999999995E-2</v>
      </c>
    </row>
    <row r="20" spans="1:25" x14ac:dyDescent="0.25">
      <c r="J20" s="26" t="s">
        <v>118</v>
      </c>
      <c r="K20" s="18">
        <f>VLOOKUP($J$2,Tableau_fin[],7,FALSE)</f>
        <v>1.5449999999999999E-3</v>
      </c>
      <c r="L20" s="12"/>
      <c r="X20" s="21">
        <f t="shared" si="1"/>
        <v>56</v>
      </c>
      <c r="Y20" s="23">
        <f t="shared" si="0"/>
        <v>8.652E-2</v>
      </c>
    </row>
    <row r="21" spans="1:25" x14ac:dyDescent="0.25">
      <c r="J21" s="2" t="s">
        <v>123</v>
      </c>
      <c r="K21" s="18">
        <f>VLOOKUP($J$2,Tableau_fin[],8,FALSE)</f>
        <v>322</v>
      </c>
      <c r="X21" s="21">
        <f t="shared" si="1"/>
        <v>60</v>
      </c>
      <c r="Y21" s="23">
        <f t="shared" si="0"/>
        <v>9.2699999999999991E-2</v>
      </c>
    </row>
    <row r="22" spans="1:25" x14ac:dyDescent="0.25">
      <c r="J22" s="26" t="s">
        <v>119</v>
      </c>
      <c r="K22" s="18">
        <f>VLOOKUP($J$2,Tableau_fin[],9,FALSE)</f>
        <v>1.232E-3</v>
      </c>
      <c r="X22" s="21">
        <f t="shared" si="1"/>
        <v>64</v>
      </c>
      <c r="Y22" s="23">
        <f t="shared" si="0"/>
        <v>9.8879999999999996E-2</v>
      </c>
    </row>
    <row r="23" spans="1:25" x14ac:dyDescent="0.25">
      <c r="J23" s="26" t="s">
        <v>120</v>
      </c>
      <c r="K23" s="18">
        <f>VLOOKUP($J$2,Tableau_fin[],10,FALSE)</f>
        <v>0.69</v>
      </c>
      <c r="X23" s="21">
        <f t="shared" si="1"/>
        <v>68</v>
      </c>
      <c r="Y23" s="23">
        <f t="shared" si="0"/>
        <v>0.10506</v>
      </c>
    </row>
    <row r="24" spans="1:25" x14ac:dyDescent="0.25">
      <c r="J24" s="26" t="s">
        <v>124</v>
      </c>
      <c r="K24" s="18">
        <f>VLOOKUP($J$2,Tableau_fin[],11,FALSE)</f>
        <v>0</v>
      </c>
      <c r="X24" s="21">
        <f t="shared" si="1"/>
        <v>72</v>
      </c>
      <c r="Y24" s="23">
        <f t="shared" si="0"/>
        <v>0.11123999999999999</v>
      </c>
    </row>
    <row r="25" spans="1:25" x14ac:dyDescent="0.25">
      <c r="J25" s="26" t="s">
        <v>121</v>
      </c>
      <c r="K25" s="18">
        <f>VLOOKUP($J$2,Tableau_fin[],12,FALSE)</f>
        <v>0</v>
      </c>
      <c r="X25" s="21">
        <f t="shared" si="1"/>
        <v>76</v>
      </c>
      <c r="Y25" s="23">
        <f t="shared" si="0"/>
        <v>0.11742</v>
      </c>
    </row>
    <row r="26" spans="1:25" x14ac:dyDescent="0.25">
      <c r="J26" s="26" t="s">
        <v>122</v>
      </c>
      <c r="K26" s="18">
        <f>VLOOKUP($J$2,Tableau_fin[],13,FALSE)</f>
        <v>0</v>
      </c>
      <c r="X26" s="21">
        <f t="shared" si="1"/>
        <v>80</v>
      </c>
      <c r="Y26" s="23">
        <f t="shared" si="0"/>
        <v>0.12359999999999999</v>
      </c>
    </row>
    <row r="27" spans="1:25" x14ac:dyDescent="0.25">
      <c r="X27" s="21">
        <f t="shared" si="1"/>
        <v>84</v>
      </c>
      <c r="Y27" s="23">
        <f t="shared" si="0"/>
        <v>0.12978000000000001</v>
      </c>
    </row>
    <row r="28" spans="1:25" x14ac:dyDescent="0.25">
      <c r="X28" s="21">
        <f t="shared" si="1"/>
        <v>88</v>
      </c>
      <c r="Y28" s="23">
        <f t="shared" si="0"/>
        <v>0.13596</v>
      </c>
    </row>
    <row r="29" spans="1:25" x14ac:dyDescent="0.25">
      <c r="X29" s="21">
        <f t="shared" si="1"/>
        <v>92</v>
      </c>
      <c r="Y29" s="23">
        <f t="shared" si="0"/>
        <v>0.14213999999999999</v>
      </c>
    </row>
    <row r="30" spans="1:25" x14ac:dyDescent="0.25">
      <c r="X30" s="21">
        <f t="shared" si="1"/>
        <v>96</v>
      </c>
      <c r="Y30" s="23">
        <f t="shared" si="0"/>
        <v>0.14832000000000001</v>
      </c>
    </row>
    <row r="31" spans="1:25" x14ac:dyDescent="0.25">
      <c r="A31" s="29"/>
      <c r="B31" s="10"/>
      <c r="C31" s="10"/>
      <c r="X31" s="21">
        <f t="shared" si="1"/>
        <v>100</v>
      </c>
      <c r="Y31" s="23">
        <f t="shared" si="0"/>
        <v>0.1545</v>
      </c>
    </row>
    <row r="32" spans="1:25" x14ac:dyDescent="0.25">
      <c r="B32" s="10"/>
      <c r="C32" s="10"/>
      <c r="X32" s="21">
        <f t="shared" si="1"/>
        <v>104</v>
      </c>
      <c r="Y32" s="23">
        <f t="shared" si="0"/>
        <v>0.16067999999999999</v>
      </c>
    </row>
    <row r="33" spans="2:25" x14ac:dyDescent="0.25">
      <c r="B33" s="10"/>
      <c r="C33" s="10"/>
      <c r="X33" s="21">
        <f t="shared" si="1"/>
        <v>108</v>
      </c>
      <c r="Y33" s="23">
        <f t="shared" si="0"/>
        <v>0.16685999999999998</v>
      </c>
    </row>
    <row r="34" spans="2:25" x14ac:dyDescent="0.25">
      <c r="X34" s="21">
        <f t="shared" si="1"/>
        <v>112</v>
      </c>
      <c r="Y34" s="23">
        <f t="shared" si="0"/>
        <v>0.17304</v>
      </c>
    </row>
    <row r="35" spans="2:25" x14ac:dyDescent="0.25">
      <c r="X35" s="21">
        <f t="shared" si="1"/>
        <v>116</v>
      </c>
      <c r="Y35" s="23">
        <f t="shared" si="0"/>
        <v>0.17921999999999999</v>
      </c>
    </row>
    <row r="36" spans="2:25" x14ac:dyDescent="0.25">
      <c r="X36" s="21">
        <f t="shared" si="1"/>
        <v>120</v>
      </c>
      <c r="Y36" s="23">
        <f t="shared" si="0"/>
        <v>0.18539999999999998</v>
      </c>
    </row>
    <row r="37" spans="2:25" x14ac:dyDescent="0.25">
      <c r="X37" s="21">
        <f t="shared" si="1"/>
        <v>124</v>
      </c>
      <c r="Y37" s="23">
        <f t="shared" si="0"/>
        <v>0.19158</v>
      </c>
    </row>
    <row r="38" spans="2:25" x14ac:dyDescent="0.25">
      <c r="X38" s="21">
        <f t="shared" si="1"/>
        <v>128</v>
      </c>
      <c r="Y38" s="23">
        <f t="shared" si="0"/>
        <v>0.19775999999999999</v>
      </c>
    </row>
    <row r="39" spans="2:25" x14ac:dyDescent="0.25">
      <c r="X39" s="21">
        <f t="shared" si="1"/>
        <v>132</v>
      </c>
      <c r="Y39" s="23">
        <f t="shared" si="0"/>
        <v>0.20393999999999998</v>
      </c>
    </row>
    <row r="40" spans="2:25" x14ac:dyDescent="0.25">
      <c r="X40" s="21">
        <f t="shared" si="1"/>
        <v>136</v>
      </c>
      <c r="Y40" s="23">
        <f t="shared" si="0"/>
        <v>0.21012</v>
      </c>
    </row>
    <row r="41" spans="2:25" x14ac:dyDescent="0.25">
      <c r="X41" s="21">
        <f t="shared" si="1"/>
        <v>140</v>
      </c>
      <c r="Y41" s="23">
        <f t="shared" si="0"/>
        <v>0.21629999999999999</v>
      </c>
    </row>
    <row r="42" spans="2:25" x14ac:dyDescent="0.25">
      <c r="C42" s="13"/>
      <c r="D42" s="13"/>
      <c r="E42" s="13"/>
      <c r="F42" s="13"/>
      <c r="G42" s="13"/>
      <c r="H42" s="13"/>
      <c r="I42" s="13"/>
      <c r="X42" s="21">
        <f t="shared" si="1"/>
        <v>144</v>
      </c>
      <c r="Y42" s="23">
        <f t="shared" si="0"/>
        <v>0.22247999999999998</v>
      </c>
    </row>
    <row r="43" spans="2:25" x14ac:dyDescent="0.25">
      <c r="X43" s="21">
        <f t="shared" si="1"/>
        <v>148</v>
      </c>
      <c r="Y43" s="23">
        <f t="shared" si="0"/>
        <v>0.22866</v>
      </c>
    </row>
    <row r="44" spans="2:25" x14ac:dyDescent="0.25">
      <c r="X44" s="21">
        <f t="shared" si="1"/>
        <v>152</v>
      </c>
      <c r="Y44" s="23">
        <f t="shared" si="0"/>
        <v>0.23483999999999999</v>
      </c>
    </row>
    <row r="45" spans="2:25" x14ac:dyDescent="0.25">
      <c r="X45" s="21">
        <f t="shared" si="1"/>
        <v>156</v>
      </c>
      <c r="Y45" s="23">
        <f t="shared" si="0"/>
        <v>0.24101999999999998</v>
      </c>
    </row>
    <row r="46" spans="2:25" x14ac:dyDescent="0.25">
      <c r="X46" s="21">
        <f t="shared" si="1"/>
        <v>160</v>
      </c>
      <c r="Y46" s="23">
        <f t="shared" si="0"/>
        <v>0.24719999999999998</v>
      </c>
    </row>
    <row r="47" spans="2:25" x14ac:dyDescent="0.25">
      <c r="X47" s="21">
        <f t="shared" si="1"/>
        <v>164</v>
      </c>
      <c r="Y47" s="23">
        <f t="shared" si="0"/>
        <v>0.25337999999999999</v>
      </c>
    </row>
    <row r="48" spans="2:25" x14ac:dyDescent="0.25">
      <c r="X48" s="21">
        <f t="shared" si="1"/>
        <v>168</v>
      </c>
      <c r="Y48" s="23">
        <f t="shared" si="0"/>
        <v>0.25956000000000001</v>
      </c>
    </row>
    <row r="49" spans="24:25" x14ac:dyDescent="0.25">
      <c r="X49" s="21">
        <f t="shared" si="1"/>
        <v>172</v>
      </c>
      <c r="Y49" s="23">
        <f t="shared" si="0"/>
        <v>0.26573999999999998</v>
      </c>
    </row>
    <row r="50" spans="24:25" x14ac:dyDescent="0.25">
      <c r="X50" s="21">
        <f t="shared" si="1"/>
        <v>176</v>
      </c>
      <c r="Y50" s="23">
        <f t="shared" si="0"/>
        <v>0.27192</v>
      </c>
    </row>
    <row r="51" spans="24:25" x14ac:dyDescent="0.25">
      <c r="X51" s="21">
        <f t="shared" si="1"/>
        <v>180</v>
      </c>
      <c r="Y51" s="23">
        <f t="shared" si="0"/>
        <v>0.27810000000000001</v>
      </c>
    </row>
    <row r="52" spans="24:25" x14ac:dyDescent="0.25">
      <c r="X52" s="21">
        <f t="shared" si="1"/>
        <v>184</v>
      </c>
      <c r="Y52" s="23">
        <f t="shared" si="0"/>
        <v>0.28427999999999998</v>
      </c>
    </row>
    <row r="53" spans="24:25" x14ac:dyDescent="0.25">
      <c r="X53" s="21">
        <f t="shared" si="1"/>
        <v>188</v>
      </c>
      <c r="Y53" s="23">
        <f t="shared" si="0"/>
        <v>0.29046</v>
      </c>
    </row>
    <row r="54" spans="24:25" x14ac:dyDescent="0.25">
      <c r="X54" s="21">
        <f t="shared" si="1"/>
        <v>192</v>
      </c>
      <c r="Y54" s="23">
        <f t="shared" si="0"/>
        <v>0.29664000000000001</v>
      </c>
    </row>
    <row r="55" spans="24:25" x14ac:dyDescent="0.25">
      <c r="X55" s="21">
        <f t="shared" si="1"/>
        <v>196</v>
      </c>
      <c r="Y55" s="23">
        <f t="shared" si="0"/>
        <v>0.30281999999999998</v>
      </c>
    </row>
    <row r="56" spans="24:25" x14ac:dyDescent="0.25">
      <c r="X56" s="21">
        <f t="shared" si="1"/>
        <v>200</v>
      </c>
      <c r="Y56" s="23">
        <f t="shared" si="0"/>
        <v>0.309</v>
      </c>
    </row>
    <row r="57" spans="24:25" x14ac:dyDescent="0.25">
      <c r="X57" s="21">
        <f t="shared" si="1"/>
        <v>204</v>
      </c>
      <c r="Y57" s="23">
        <f t="shared" si="0"/>
        <v>0.31517999999999996</v>
      </c>
    </row>
    <row r="58" spans="24:25" x14ac:dyDescent="0.25">
      <c r="X58" s="21">
        <f t="shared" si="1"/>
        <v>208</v>
      </c>
      <c r="Y58" s="23">
        <f t="shared" si="0"/>
        <v>0.32135999999999998</v>
      </c>
    </row>
    <row r="59" spans="24:25" x14ac:dyDescent="0.25">
      <c r="X59" s="21">
        <f t="shared" si="1"/>
        <v>212</v>
      </c>
      <c r="Y59" s="23">
        <f t="shared" si="0"/>
        <v>0.32754</v>
      </c>
    </row>
    <row r="60" spans="24:25" x14ac:dyDescent="0.25">
      <c r="X60" s="21">
        <f t="shared" si="1"/>
        <v>216</v>
      </c>
      <c r="Y60" s="23">
        <f t="shared" si="0"/>
        <v>0.33371999999999996</v>
      </c>
    </row>
    <row r="61" spans="24:25" x14ac:dyDescent="0.25">
      <c r="X61" s="21">
        <f t="shared" si="1"/>
        <v>220</v>
      </c>
      <c r="Y61" s="23">
        <f t="shared" si="0"/>
        <v>0.33989999999999998</v>
      </c>
    </row>
    <row r="62" spans="24:25" x14ac:dyDescent="0.25">
      <c r="X62" s="21">
        <f t="shared" si="1"/>
        <v>224</v>
      </c>
      <c r="Y62" s="23">
        <f t="shared" si="0"/>
        <v>0.34608</v>
      </c>
    </row>
    <row r="63" spans="24:25" x14ac:dyDescent="0.25">
      <c r="X63" s="21">
        <f t="shared" si="1"/>
        <v>228</v>
      </c>
      <c r="Y63" s="23">
        <f t="shared" si="0"/>
        <v>0.35225999999999996</v>
      </c>
    </row>
    <row r="64" spans="24:25" x14ac:dyDescent="0.25">
      <c r="X64" s="21">
        <f t="shared" si="1"/>
        <v>232</v>
      </c>
      <c r="Y64" s="23">
        <f t="shared" si="0"/>
        <v>0.35843999999999998</v>
      </c>
    </row>
    <row r="65" spans="24:25" x14ac:dyDescent="0.25">
      <c r="X65" s="21">
        <f t="shared" si="1"/>
        <v>236</v>
      </c>
      <c r="Y65" s="23">
        <f t="shared" si="0"/>
        <v>0.36462</v>
      </c>
    </row>
    <row r="66" spans="24:25" x14ac:dyDescent="0.25">
      <c r="X66" s="21">
        <f t="shared" si="1"/>
        <v>240</v>
      </c>
      <c r="Y66" s="23">
        <f t="shared" si="0"/>
        <v>0.37079999999999996</v>
      </c>
    </row>
    <row r="67" spans="24:25" x14ac:dyDescent="0.25">
      <c r="X67" s="21">
        <f t="shared" si="1"/>
        <v>244</v>
      </c>
      <c r="Y67" s="23">
        <f t="shared" si="0"/>
        <v>0.37697999999999998</v>
      </c>
    </row>
    <row r="68" spans="24:25" x14ac:dyDescent="0.25">
      <c r="X68" s="21">
        <f t="shared" si="1"/>
        <v>248</v>
      </c>
      <c r="Y68" s="23">
        <f t="shared" si="0"/>
        <v>0.38316</v>
      </c>
    </row>
    <row r="69" spans="24:25" x14ac:dyDescent="0.25">
      <c r="X69" s="21">
        <f t="shared" si="1"/>
        <v>252</v>
      </c>
      <c r="Y69" s="23">
        <f t="shared" si="0"/>
        <v>0.38933999999999996</v>
      </c>
    </row>
    <row r="70" spans="24:25" x14ac:dyDescent="0.25">
      <c r="X70" s="21">
        <f t="shared" si="1"/>
        <v>256</v>
      </c>
      <c r="Y70" s="23">
        <f t="shared" ref="Y70:Y133" si="4">IF($K$24&gt;0,IF(X70&lt;$K$21,$K$20*X70,IF(X70&lt;$K$24,($K$22*X70)+$K$23,($K$25*X70)+$K$26)),IF(X70&lt;$K$21,$K$20*X70,($K$22*X70)+$K$23))</f>
        <v>0.39551999999999998</v>
      </c>
    </row>
    <row r="71" spans="24:25" x14ac:dyDescent="0.25">
      <c r="X71" s="21">
        <f t="shared" ref="X71:X134" si="5">X70+$AC$5</f>
        <v>260</v>
      </c>
      <c r="Y71" s="23">
        <f t="shared" si="4"/>
        <v>0.4017</v>
      </c>
    </row>
    <row r="72" spans="24:25" x14ac:dyDescent="0.25">
      <c r="X72" s="21">
        <f t="shared" si="5"/>
        <v>264</v>
      </c>
      <c r="Y72" s="23">
        <f t="shared" si="4"/>
        <v>0.40787999999999996</v>
      </c>
    </row>
    <row r="73" spans="24:25" x14ac:dyDescent="0.25">
      <c r="X73" s="21">
        <f t="shared" si="5"/>
        <v>268</v>
      </c>
      <c r="Y73" s="23">
        <f t="shared" si="4"/>
        <v>0.41405999999999998</v>
      </c>
    </row>
    <row r="74" spans="24:25" x14ac:dyDescent="0.25">
      <c r="X74" s="21">
        <f t="shared" si="5"/>
        <v>272</v>
      </c>
      <c r="Y74" s="23">
        <f t="shared" si="4"/>
        <v>0.42024</v>
      </c>
    </row>
    <row r="75" spans="24:25" x14ac:dyDescent="0.25">
      <c r="X75" s="21">
        <f t="shared" si="5"/>
        <v>276</v>
      </c>
      <c r="Y75" s="23">
        <f t="shared" si="4"/>
        <v>0.42641999999999997</v>
      </c>
    </row>
    <row r="76" spans="24:25" x14ac:dyDescent="0.25">
      <c r="X76" s="21">
        <f t="shared" si="5"/>
        <v>280</v>
      </c>
      <c r="Y76" s="23">
        <f t="shared" si="4"/>
        <v>0.43259999999999998</v>
      </c>
    </row>
    <row r="77" spans="24:25" x14ac:dyDescent="0.25">
      <c r="X77" s="21">
        <f t="shared" si="5"/>
        <v>284</v>
      </c>
      <c r="Y77" s="23">
        <f t="shared" si="4"/>
        <v>0.43878</v>
      </c>
    </row>
    <row r="78" spans="24:25" x14ac:dyDescent="0.25">
      <c r="X78" s="21">
        <f t="shared" si="5"/>
        <v>288</v>
      </c>
      <c r="Y78" s="23">
        <f t="shared" si="4"/>
        <v>0.44495999999999997</v>
      </c>
    </row>
    <row r="79" spans="24:25" x14ac:dyDescent="0.25">
      <c r="X79" s="21">
        <f t="shared" si="5"/>
        <v>292</v>
      </c>
      <c r="Y79" s="23">
        <f t="shared" si="4"/>
        <v>0.45113999999999999</v>
      </c>
    </row>
    <row r="80" spans="24:25" x14ac:dyDescent="0.25">
      <c r="X80" s="21">
        <f t="shared" si="5"/>
        <v>296</v>
      </c>
      <c r="Y80" s="23">
        <f t="shared" si="4"/>
        <v>0.45732</v>
      </c>
    </row>
    <row r="81" spans="24:25" x14ac:dyDescent="0.25">
      <c r="X81" s="21">
        <f t="shared" si="5"/>
        <v>300</v>
      </c>
      <c r="Y81" s="23">
        <f t="shared" si="4"/>
        <v>0.46349999999999997</v>
      </c>
    </row>
    <row r="82" spans="24:25" x14ac:dyDescent="0.25">
      <c r="X82" s="21">
        <f t="shared" si="5"/>
        <v>304</v>
      </c>
      <c r="Y82" s="23">
        <f t="shared" si="4"/>
        <v>0.46967999999999999</v>
      </c>
    </row>
    <row r="83" spans="24:25" x14ac:dyDescent="0.25">
      <c r="X83" s="21">
        <f t="shared" si="5"/>
        <v>308</v>
      </c>
      <c r="Y83" s="23">
        <f t="shared" si="4"/>
        <v>0.47586000000000001</v>
      </c>
    </row>
    <row r="84" spans="24:25" x14ac:dyDescent="0.25">
      <c r="X84" s="21">
        <f t="shared" si="5"/>
        <v>312</v>
      </c>
      <c r="Y84" s="23">
        <f t="shared" si="4"/>
        <v>0.48203999999999997</v>
      </c>
    </row>
    <row r="85" spans="24:25" x14ac:dyDescent="0.25">
      <c r="X85" s="21">
        <f t="shared" si="5"/>
        <v>316</v>
      </c>
      <c r="Y85" s="23">
        <f t="shared" si="4"/>
        <v>0.48821999999999999</v>
      </c>
    </row>
    <row r="86" spans="24:25" x14ac:dyDescent="0.25">
      <c r="X86" s="21">
        <f t="shared" si="5"/>
        <v>320</v>
      </c>
      <c r="Y86" s="23">
        <f t="shared" si="4"/>
        <v>0.49439999999999995</v>
      </c>
    </row>
    <row r="87" spans="24:25" x14ac:dyDescent="0.25">
      <c r="X87" s="21">
        <f t="shared" si="5"/>
        <v>324</v>
      </c>
      <c r="Y87" s="23">
        <f t="shared" si="4"/>
        <v>1.0891679999999999</v>
      </c>
    </row>
    <row r="88" spans="24:25" x14ac:dyDescent="0.25">
      <c r="X88" s="21">
        <f t="shared" si="5"/>
        <v>328</v>
      </c>
      <c r="Y88" s="23">
        <f t="shared" si="4"/>
        <v>1.094096</v>
      </c>
    </row>
    <row r="89" spans="24:25" x14ac:dyDescent="0.25">
      <c r="X89" s="21">
        <f t="shared" si="5"/>
        <v>332</v>
      </c>
      <c r="Y89" s="23">
        <f t="shared" si="4"/>
        <v>1.099024</v>
      </c>
    </row>
    <row r="90" spans="24:25" x14ac:dyDescent="0.25">
      <c r="X90" s="21">
        <f t="shared" si="5"/>
        <v>336</v>
      </c>
      <c r="Y90" s="23">
        <f t="shared" si="4"/>
        <v>1.103952</v>
      </c>
    </row>
    <row r="91" spans="24:25" x14ac:dyDescent="0.25">
      <c r="X91" s="21">
        <f t="shared" si="5"/>
        <v>340</v>
      </c>
      <c r="Y91" s="23">
        <f t="shared" si="4"/>
        <v>1.1088800000000001</v>
      </c>
    </row>
    <row r="92" spans="24:25" x14ac:dyDescent="0.25">
      <c r="X92" s="21">
        <f t="shared" si="5"/>
        <v>344</v>
      </c>
      <c r="Y92" s="23">
        <f t="shared" si="4"/>
        <v>1.1138079999999999</v>
      </c>
    </row>
    <row r="93" spans="24:25" x14ac:dyDescent="0.25">
      <c r="X93" s="21">
        <f t="shared" si="5"/>
        <v>348</v>
      </c>
      <c r="Y93" s="23">
        <f t="shared" si="4"/>
        <v>1.118736</v>
      </c>
    </row>
    <row r="94" spans="24:25" x14ac:dyDescent="0.25">
      <c r="X94" s="21">
        <f t="shared" si="5"/>
        <v>352</v>
      </c>
      <c r="Y94" s="23">
        <f t="shared" si="4"/>
        <v>1.123664</v>
      </c>
    </row>
    <row r="95" spans="24:25" x14ac:dyDescent="0.25">
      <c r="X95" s="21">
        <f t="shared" si="5"/>
        <v>356</v>
      </c>
      <c r="Y95" s="23">
        <f t="shared" si="4"/>
        <v>1.1285919999999998</v>
      </c>
    </row>
    <row r="96" spans="24:25" x14ac:dyDescent="0.25">
      <c r="X96" s="21">
        <f t="shared" si="5"/>
        <v>360</v>
      </c>
      <c r="Y96" s="23">
        <f t="shared" si="4"/>
        <v>1.1335199999999999</v>
      </c>
    </row>
    <row r="97" spans="24:25" x14ac:dyDescent="0.25">
      <c r="X97" s="21">
        <f t="shared" si="5"/>
        <v>364</v>
      </c>
      <c r="Y97" s="23">
        <f t="shared" si="4"/>
        <v>1.1384479999999999</v>
      </c>
    </row>
    <row r="98" spans="24:25" x14ac:dyDescent="0.25">
      <c r="X98" s="21">
        <f t="shared" si="5"/>
        <v>368</v>
      </c>
      <c r="Y98" s="23">
        <f t="shared" si="4"/>
        <v>1.1433759999999999</v>
      </c>
    </row>
    <row r="99" spans="24:25" x14ac:dyDescent="0.25">
      <c r="X99" s="21">
        <f t="shared" si="5"/>
        <v>372</v>
      </c>
      <c r="Y99" s="23">
        <f t="shared" si="4"/>
        <v>1.148304</v>
      </c>
    </row>
    <row r="100" spans="24:25" x14ac:dyDescent="0.25">
      <c r="X100" s="21">
        <f t="shared" si="5"/>
        <v>376</v>
      </c>
      <c r="Y100" s="23">
        <f t="shared" si="4"/>
        <v>1.153232</v>
      </c>
    </row>
    <row r="101" spans="24:25" x14ac:dyDescent="0.25">
      <c r="X101" s="21">
        <f t="shared" si="5"/>
        <v>380</v>
      </c>
      <c r="Y101" s="23">
        <f t="shared" si="4"/>
        <v>1.1581600000000001</v>
      </c>
    </row>
    <row r="102" spans="24:25" x14ac:dyDescent="0.25">
      <c r="X102" s="21">
        <f t="shared" si="5"/>
        <v>384</v>
      </c>
      <c r="Y102" s="23">
        <f t="shared" si="4"/>
        <v>1.1630879999999999</v>
      </c>
    </row>
    <row r="103" spans="24:25" x14ac:dyDescent="0.25">
      <c r="X103" s="21">
        <f t="shared" si="5"/>
        <v>388</v>
      </c>
      <c r="Y103" s="23">
        <f t="shared" si="4"/>
        <v>1.1680159999999999</v>
      </c>
    </row>
    <row r="104" spans="24:25" x14ac:dyDescent="0.25">
      <c r="X104" s="21">
        <f t="shared" si="5"/>
        <v>392</v>
      </c>
      <c r="Y104" s="23">
        <f t="shared" si="4"/>
        <v>1.172944</v>
      </c>
    </row>
    <row r="105" spans="24:25" x14ac:dyDescent="0.25">
      <c r="X105" s="21">
        <f t="shared" si="5"/>
        <v>396</v>
      </c>
      <c r="Y105" s="23">
        <f t="shared" si="4"/>
        <v>1.177872</v>
      </c>
    </row>
    <row r="106" spans="24:25" x14ac:dyDescent="0.25">
      <c r="X106" s="21">
        <f t="shared" si="5"/>
        <v>400</v>
      </c>
      <c r="Y106" s="23">
        <f t="shared" si="4"/>
        <v>1.1827999999999999</v>
      </c>
    </row>
    <row r="107" spans="24:25" x14ac:dyDescent="0.25">
      <c r="X107" s="21">
        <f t="shared" si="5"/>
        <v>404</v>
      </c>
      <c r="Y107" s="23">
        <f t="shared" si="4"/>
        <v>1.1877279999999999</v>
      </c>
    </row>
    <row r="108" spans="24:25" x14ac:dyDescent="0.25">
      <c r="X108" s="21">
        <f t="shared" si="5"/>
        <v>408</v>
      </c>
      <c r="Y108" s="23">
        <f t="shared" si="4"/>
        <v>1.1926559999999999</v>
      </c>
    </row>
    <row r="109" spans="24:25" x14ac:dyDescent="0.25">
      <c r="X109" s="21">
        <f t="shared" si="5"/>
        <v>412</v>
      </c>
      <c r="Y109" s="23">
        <f t="shared" si="4"/>
        <v>1.197584</v>
      </c>
    </row>
    <row r="110" spans="24:25" x14ac:dyDescent="0.25">
      <c r="X110" s="21">
        <f t="shared" si="5"/>
        <v>416</v>
      </c>
      <c r="Y110" s="23">
        <f t="shared" si="4"/>
        <v>1.202512</v>
      </c>
    </row>
    <row r="111" spans="24:25" x14ac:dyDescent="0.25">
      <c r="X111" s="21">
        <f t="shared" si="5"/>
        <v>420</v>
      </c>
      <c r="Y111" s="23">
        <f t="shared" si="4"/>
        <v>1.2074400000000001</v>
      </c>
    </row>
    <row r="112" spans="24:25" x14ac:dyDescent="0.25">
      <c r="X112" s="21">
        <f t="shared" si="5"/>
        <v>424</v>
      </c>
      <c r="Y112" s="23">
        <f t="shared" si="4"/>
        <v>1.2123680000000001</v>
      </c>
    </row>
    <row r="113" spans="24:25" x14ac:dyDescent="0.25">
      <c r="X113" s="21">
        <f t="shared" si="5"/>
        <v>428</v>
      </c>
      <c r="Y113" s="23">
        <f t="shared" si="4"/>
        <v>1.2172959999999999</v>
      </c>
    </row>
    <row r="114" spans="24:25" x14ac:dyDescent="0.25">
      <c r="X114" s="21">
        <f t="shared" si="5"/>
        <v>432</v>
      </c>
      <c r="Y114" s="23">
        <f t="shared" si="4"/>
        <v>1.222224</v>
      </c>
    </row>
    <row r="115" spans="24:25" x14ac:dyDescent="0.25">
      <c r="X115" s="21">
        <f t="shared" si="5"/>
        <v>436</v>
      </c>
      <c r="Y115" s="23">
        <f t="shared" si="4"/>
        <v>1.2271519999999998</v>
      </c>
    </row>
    <row r="116" spans="24:25" x14ac:dyDescent="0.25">
      <c r="X116" s="21">
        <f t="shared" si="5"/>
        <v>440</v>
      </c>
      <c r="Y116" s="23">
        <f t="shared" si="4"/>
        <v>1.2320799999999998</v>
      </c>
    </row>
    <row r="117" spans="24:25" x14ac:dyDescent="0.25">
      <c r="X117" s="21">
        <f t="shared" si="5"/>
        <v>444</v>
      </c>
      <c r="Y117" s="23">
        <f t="shared" si="4"/>
        <v>1.2370079999999999</v>
      </c>
    </row>
    <row r="118" spans="24:25" x14ac:dyDescent="0.25">
      <c r="X118" s="21">
        <f t="shared" si="5"/>
        <v>448</v>
      </c>
      <c r="Y118" s="23">
        <f t="shared" si="4"/>
        <v>1.2419359999999999</v>
      </c>
    </row>
    <row r="119" spans="24:25" x14ac:dyDescent="0.25">
      <c r="X119" s="21">
        <f t="shared" si="5"/>
        <v>452</v>
      </c>
      <c r="Y119" s="23">
        <f t="shared" si="4"/>
        <v>1.246864</v>
      </c>
    </row>
    <row r="120" spans="24:25" x14ac:dyDescent="0.25">
      <c r="X120" s="21">
        <f t="shared" si="5"/>
        <v>456</v>
      </c>
      <c r="Y120" s="23">
        <f t="shared" si="4"/>
        <v>1.251792</v>
      </c>
    </row>
    <row r="121" spans="24:25" x14ac:dyDescent="0.25">
      <c r="X121" s="21">
        <f t="shared" si="5"/>
        <v>460</v>
      </c>
      <c r="Y121" s="23">
        <f t="shared" si="4"/>
        <v>1.2567200000000001</v>
      </c>
    </row>
    <row r="122" spans="24:25" x14ac:dyDescent="0.25">
      <c r="X122" s="21">
        <f t="shared" si="5"/>
        <v>464</v>
      </c>
      <c r="Y122" s="23">
        <f t="shared" si="4"/>
        <v>1.2616480000000001</v>
      </c>
    </row>
    <row r="123" spans="24:25" x14ac:dyDescent="0.25">
      <c r="X123" s="21">
        <f t="shared" si="5"/>
        <v>468</v>
      </c>
      <c r="Y123" s="23">
        <f t="shared" si="4"/>
        <v>1.2665759999999999</v>
      </c>
    </row>
    <row r="124" spans="24:25" x14ac:dyDescent="0.25">
      <c r="X124" s="21">
        <f t="shared" si="5"/>
        <v>472</v>
      </c>
      <c r="Y124" s="23">
        <f t="shared" si="4"/>
        <v>1.271504</v>
      </c>
    </row>
    <row r="125" spans="24:25" x14ac:dyDescent="0.25">
      <c r="X125" s="21">
        <f t="shared" si="5"/>
        <v>476</v>
      </c>
      <c r="Y125" s="23">
        <f t="shared" si="4"/>
        <v>1.276432</v>
      </c>
    </row>
    <row r="126" spans="24:25" x14ac:dyDescent="0.25">
      <c r="X126" s="21">
        <f t="shared" si="5"/>
        <v>480</v>
      </c>
      <c r="Y126" s="23">
        <f t="shared" si="4"/>
        <v>1.2813599999999998</v>
      </c>
    </row>
    <row r="127" spans="24:25" x14ac:dyDescent="0.25">
      <c r="X127" s="21">
        <f t="shared" si="5"/>
        <v>484</v>
      </c>
      <c r="Y127" s="23">
        <f t="shared" si="4"/>
        <v>1.2862879999999999</v>
      </c>
    </row>
    <row r="128" spans="24:25" x14ac:dyDescent="0.25">
      <c r="X128" s="21">
        <f t="shared" si="5"/>
        <v>488</v>
      </c>
      <c r="Y128" s="23">
        <f t="shared" si="4"/>
        <v>1.2912159999999999</v>
      </c>
    </row>
    <row r="129" spans="24:25" x14ac:dyDescent="0.25">
      <c r="X129" s="21">
        <f t="shared" si="5"/>
        <v>492</v>
      </c>
      <c r="Y129" s="23">
        <f t="shared" si="4"/>
        <v>1.296144</v>
      </c>
    </row>
    <row r="130" spans="24:25" x14ac:dyDescent="0.25">
      <c r="X130" s="21">
        <f t="shared" si="5"/>
        <v>496</v>
      </c>
      <c r="Y130" s="23">
        <f t="shared" si="4"/>
        <v>1.301072</v>
      </c>
    </row>
    <row r="131" spans="24:25" x14ac:dyDescent="0.25">
      <c r="X131" s="21">
        <f t="shared" si="5"/>
        <v>500</v>
      </c>
      <c r="Y131" s="23">
        <f t="shared" si="4"/>
        <v>1.306</v>
      </c>
    </row>
    <row r="132" spans="24:25" x14ac:dyDescent="0.25">
      <c r="X132" s="21">
        <f t="shared" si="5"/>
        <v>504</v>
      </c>
      <c r="Y132" s="23">
        <f t="shared" si="4"/>
        <v>1.3109280000000001</v>
      </c>
    </row>
    <row r="133" spans="24:25" x14ac:dyDescent="0.25">
      <c r="X133" s="21">
        <f t="shared" si="5"/>
        <v>508</v>
      </c>
      <c r="Y133" s="23">
        <f t="shared" si="4"/>
        <v>1.3158559999999999</v>
      </c>
    </row>
    <row r="134" spans="24:25" x14ac:dyDescent="0.25">
      <c r="X134" s="21">
        <f t="shared" si="5"/>
        <v>512</v>
      </c>
      <c r="Y134" s="23">
        <f t="shared" ref="Y134:Y197" si="6">IF($K$24&gt;0,IF(X134&lt;$K$21,$K$20*X134,IF(X134&lt;$K$24,($K$22*X134)+$K$23,($K$25*X134)+$K$26)),IF(X134&lt;$K$21,$K$20*X134,($K$22*X134)+$K$23))</f>
        <v>1.320784</v>
      </c>
    </row>
    <row r="135" spans="24:25" x14ac:dyDescent="0.25">
      <c r="X135" s="21">
        <f t="shared" ref="X135:X198" si="7">X134+$AC$5</f>
        <v>516</v>
      </c>
      <c r="Y135" s="23">
        <f t="shared" si="6"/>
        <v>1.325712</v>
      </c>
    </row>
    <row r="136" spans="24:25" x14ac:dyDescent="0.25">
      <c r="X136" s="21">
        <f t="shared" si="7"/>
        <v>520</v>
      </c>
      <c r="Y136" s="23">
        <f t="shared" si="6"/>
        <v>1.3306399999999998</v>
      </c>
    </row>
    <row r="137" spans="24:25" x14ac:dyDescent="0.25">
      <c r="X137" s="21">
        <f t="shared" si="7"/>
        <v>524</v>
      </c>
      <c r="Y137" s="23">
        <f t="shared" si="6"/>
        <v>1.3355679999999999</v>
      </c>
    </row>
    <row r="138" spans="24:25" x14ac:dyDescent="0.25">
      <c r="X138" s="21">
        <f t="shared" si="7"/>
        <v>528</v>
      </c>
      <c r="Y138" s="23">
        <f t="shared" si="6"/>
        <v>1.3404959999999999</v>
      </c>
    </row>
    <row r="139" spans="24:25" x14ac:dyDescent="0.25">
      <c r="X139" s="21">
        <f t="shared" si="7"/>
        <v>532</v>
      </c>
      <c r="Y139" s="23">
        <f t="shared" si="6"/>
        <v>1.345424</v>
      </c>
    </row>
    <row r="140" spans="24:25" x14ac:dyDescent="0.25">
      <c r="X140" s="21">
        <f t="shared" si="7"/>
        <v>536</v>
      </c>
      <c r="Y140" s="23">
        <f t="shared" si="6"/>
        <v>1.350352</v>
      </c>
    </row>
    <row r="141" spans="24:25" x14ac:dyDescent="0.25">
      <c r="X141" s="21">
        <f t="shared" si="7"/>
        <v>540</v>
      </c>
      <c r="Y141" s="23">
        <f t="shared" si="6"/>
        <v>1.35528</v>
      </c>
    </row>
    <row r="142" spans="24:25" x14ac:dyDescent="0.25">
      <c r="X142" s="21">
        <f t="shared" si="7"/>
        <v>544</v>
      </c>
      <c r="Y142" s="23">
        <f t="shared" si="6"/>
        <v>1.3602080000000001</v>
      </c>
    </row>
    <row r="143" spans="24:25" x14ac:dyDescent="0.25">
      <c r="X143" s="21">
        <f t="shared" si="7"/>
        <v>548</v>
      </c>
      <c r="Y143" s="23">
        <f t="shared" si="6"/>
        <v>1.3651359999999999</v>
      </c>
    </row>
    <row r="144" spans="24:25" x14ac:dyDescent="0.25">
      <c r="X144" s="21">
        <f t="shared" si="7"/>
        <v>552</v>
      </c>
      <c r="Y144" s="23">
        <f t="shared" si="6"/>
        <v>1.3700639999999999</v>
      </c>
    </row>
    <row r="145" spans="24:25" x14ac:dyDescent="0.25">
      <c r="X145" s="21">
        <f t="shared" si="7"/>
        <v>556</v>
      </c>
      <c r="Y145" s="23">
        <f t="shared" si="6"/>
        <v>1.374992</v>
      </c>
    </row>
    <row r="146" spans="24:25" x14ac:dyDescent="0.25">
      <c r="X146" s="21">
        <f t="shared" si="7"/>
        <v>560</v>
      </c>
      <c r="Y146" s="23">
        <f t="shared" si="6"/>
        <v>1.3799199999999998</v>
      </c>
    </row>
    <row r="147" spans="24:25" x14ac:dyDescent="0.25">
      <c r="X147" s="21">
        <f t="shared" si="7"/>
        <v>564</v>
      </c>
      <c r="Y147" s="23">
        <f t="shared" si="6"/>
        <v>1.3848479999999999</v>
      </c>
    </row>
    <row r="148" spans="24:25" x14ac:dyDescent="0.25">
      <c r="X148" s="21">
        <f t="shared" si="7"/>
        <v>568</v>
      </c>
      <c r="Y148" s="23">
        <f t="shared" si="6"/>
        <v>1.3897759999999999</v>
      </c>
    </row>
    <row r="149" spans="24:25" x14ac:dyDescent="0.25">
      <c r="X149" s="21">
        <f t="shared" si="7"/>
        <v>572</v>
      </c>
      <c r="Y149" s="23">
        <f t="shared" si="6"/>
        <v>1.3947039999999999</v>
      </c>
    </row>
    <row r="150" spans="24:25" x14ac:dyDescent="0.25">
      <c r="X150" s="21">
        <f t="shared" si="7"/>
        <v>576</v>
      </c>
      <c r="Y150" s="23">
        <f t="shared" si="6"/>
        <v>1.399632</v>
      </c>
    </row>
    <row r="151" spans="24:25" x14ac:dyDescent="0.25">
      <c r="X151" s="21">
        <f t="shared" si="7"/>
        <v>580</v>
      </c>
      <c r="Y151" s="23">
        <f t="shared" si="6"/>
        <v>1.40456</v>
      </c>
    </row>
    <row r="152" spans="24:25" x14ac:dyDescent="0.25">
      <c r="X152" s="21">
        <f t="shared" si="7"/>
        <v>584</v>
      </c>
      <c r="Y152" s="23">
        <f t="shared" si="6"/>
        <v>1.4094880000000001</v>
      </c>
    </row>
    <row r="153" spans="24:25" x14ac:dyDescent="0.25">
      <c r="X153" s="21">
        <f t="shared" si="7"/>
        <v>588</v>
      </c>
      <c r="Y153" s="23">
        <f t="shared" si="6"/>
        <v>1.4144160000000001</v>
      </c>
    </row>
    <row r="154" spans="24:25" x14ac:dyDescent="0.25">
      <c r="X154" s="21">
        <f t="shared" si="7"/>
        <v>592</v>
      </c>
      <c r="Y154" s="23">
        <f t="shared" si="6"/>
        <v>1.4193439999999999</v>
      </c>
    </row>
    <row r="155" spans="24:25" x14ac:dyDescent="0.25">
      <c r="X155" s="21">
        <f t="shared" si="7"/>
        <v>596</v>
      </c>
      <c r="Y155" s="23">
        <f t="shared" si="6"/>
        <v>1.424272</v>
      </c>
    </row>
    <row r="156" spans="24:25" x14ac:dyDescent="0.25">
      <c r="X156" s="21">
        <f t="shared" si="7"/>
        <v>600</v>
      </c>
      <c r="Y156" s="23">
        <f t="shared" si="6"/>
        <v>1.4291999999999998</v>
      </c>
    </row>
    <row r="157" spans="24:25" x14ac:dyDescent="0.25">
      <c r="X157" s="21">
        <f t="shared" si="7"/>
        <v>604</v>
      </c>
      <c r="Y157" s="23">
        <f t="shared" si="6"/>
        <v>1.4341279999999998</v>
      </c>
    </row>
    <row r="158" spans="24:25" x14ac:dyDescent="0.25">
      <c r="X158" s="21">
        <f t="shared" si="7"/>
        <v>608</v>
      </c>
      <c r="Y158" s="23">
        <f t="shared" si="6"/>
        <v>1.4390559999999999</v>
      </c>
    </row>
    <row r="159" spans="24:25" x14ac:dyDescent="0.25">
      <c r="X159" s="21">
        <f t="shared" si="7"/>
        <v>612</v>
      </c>
      <c r="Y159" s="23">
        <f t="shared" si="6"/>
        <v>1.4439839999999999</v>
      </c>
    </row>
    <row r="160" spans="24:25" x14ac:dyDescent="0.25">
      <c r="X160" s="21">
        <f t="shared" si="7"/>
        <v>616</v>
      </c>
      <c r="Y160" s="23">
        <f t="shared" si="6"/>
        <v>1.448912</v>
      </c>
    </row>
    <row r="161" spans="24:25" x14ac:dyDescent="0.25">
      <c r="X161" s="21">
        <f t="shared" si="7"/>
        <v>620</v>
      </c>
      <c r="Y161" s="23">
        <f t="shared" si="6"/>
        <v>1.45384</v>
      </c>
    </row>
    <row r="162" spans="24:25" x14ac:dyDescent="0.25">
      <c r="X162" s="21">
        <f t="shared" si="7"/>
        <v>624</v>
      </c>
      <c r="Y162" s="23">
        <f t="shared" si="6"/>
        <v>1.4587680000000001</v>
      </c>
    </row>
    <row r="163" spans="24:25" x14ac:dyDescent="0.25">
      <c r="X163" s="21">
        <f t="shared" si="7"/>
        <v>628</v>
      </c>
      <c r="Y163" s="23">
        <f t="shared" si="6"/>
        <v>1.4636960000000001</v>
      </c>
    </row>
    <row r="164" spans="24:25" x14ac:dyDescent="0.25">
      <c r="X164" s="21">
        <f t="shared" si="7"/>
        <v>632</v>
      </c>
      <c r="Y164" s="23">
        <f t="shared" si="6"/>
        <v>1.4686239999999999</v>
      </c>
    </row>
    <row r="165" spans="24:25" x14ac:dyDescent="0.25">
      <c r="X165" s="21">
        <f t="shared" si="7"/>
        <v>636</v>
      </c>
      <c r="Y165" s="23">
        <f t="shared" si="6"/>
        <v>1.473552</v>
      </c>
    </row>
    <row r="166" spans="24:25" x14ac:dyDescent="0.25">
      <c r="X166" s="21">
        <f t="shared" si="7"/>
        <v>640</v>
      </c>
      <c r="Y166" s="23">
        <f t="shared" si="6"/>
        <v>1.47848</v>
      </c>
    </row>
    <row r="167" spans="24:25" x14ac:dyDescent="0.25">
      <c r="X167" s="21">
        <f t="shared" si="7"/>
        <v>644</v>
      </c>
      <c r="Y167" s="23">
        <f t="shared" si="6"/>
        <v>1.4834079999999998</v>
      </c>
    </row>
    <row r="168" spans="24:25" x14ac:dyDescent="0.25">
      <c r="X168" s="21">
        <f t="shared" si="7"/>
        <v>648</v>
      </c>
      <c r="Y168" s="23">
        <f t="shared" si="6"/>
        <v>1.4883359999999999</v>
      </c>
    </row>
    <row r="169" spans="24:25" x14ac:dyDescent="0.25">
      <c r="X169" s="21">
        <f t="shared" si="7"/>
        <v>652</v>
      </c>
      <c r="Y169" s="23">
        <f t="shared" si="6"/>
        <v>1.4932639999999999</v>
      </c>
    </row>
    <row r="170" spans="24:25" x14ac:dyDescent="0.25">
      <c r="X170" s="21">
        <f t="shared" si="7"/>
        <v>656</v>
      </c>
      <c r="Y170" s="23">
        <f t="shared" si="6"/>
        <v>1.498192</v>
      </c>
    </row>
    <row r="171" spans="24:25" x14ac:dyDescent="0.25">
      <c r="X171" s="21">
        <f t="shared" si="7"/>
        <v>660</v>
      </c>
      <c r="Y171" s="23">
        <f t="shared" si="6"/>
        <v>1.50312</v>
      </c>
    </row>
    <row r="172" spans="24:25" x14ac:dyDescent="0.25">
      <c r="X172" s="21">
        <f t="shared" si="7"/>
        <v>664</v>
      </c>
      <c r="Y172" s="23">
        <f t="shared" si="6"/>
        <v>1.5080480000000001</v>
      </c>
    </row>
    <row r="173" spans="24:25" x14ac:dyDescent="0.25">
      <c r="X173" s="21">
        <f t="shared" si="7"/>
        <v>668</v>
      </c>
      <c r="Y173" s="23">
        <f t="shared" si="6"/>
        <v>1.5129760000000001</v>
      </c>
    </row>
    <row r="174" spans="24:25" x14ac:dyDescent="0.25">
      <c r="X174" s="21">
        <f t="shared" si="7"/>
        <v>672</v>
      </c>
      <c r="Y174" s="23">
        <f t="shared" si="6"/>
        <v>1.5179039999999999</v>
      </c>
    </row>
    <row r="175" spans="24:25" x14ac:dyDescent="0.25">
      <c r="X175" s="21">
        <f t="shared" si="7"/>
        <v>676</v>
      </c>
      <c r="Y175" s="23">
        <f t="shared" si="6"/>
        <v>1.522832</v>
      </c>
    </row>
    <row r="176" spans="24:25" x14ac:dyDescent="0.25">
      <c r="X176" s="21">
        <f t="shared" si="7"/>
        <v>680</v>
      </c>
      <c r="Y176" s="23">
        <f t="shared" si="6"/>
        <v>1.52776</v>
      </c>
    </row>
    <row r="177" spans="24:25" x14ac:dyDescent="0.25">
      <c r="X177" s="21">
        <f t="shared" si="7"/>
        <v>684</v>
      </c>
      <c r="Y177" s="23">
        <f t="shared" si="6"/>
        <v>1.5326879999999998</v>
      </c>
    </row>
    <row r="178" spans="24:25" x14ac:dyDescent="0.25">
      <c r="X178" s="21">
        <f t="shared" si="7"/>
        <v>688</v>
      </c>
      <c r="Y178" s="23">
        <f t="shared" si="6"/>
        <v>1.5376159999999999</v>
      </c>
    </row>
    <row r="179" spans="24:25" x14ac:dyDescent="0.25">
      <c r="X179" s="21">
        <f t="shared" si="7"/>
        <v>692</v>
      </c>
      <c r="Y179" s="23">
        <f t="shared" si="6"/>
        <v>1.5425439999999999</v>
      </c>
    </row>
    <row r="180" spans="24:25" x14ac:dyDescent="0.25">
      <c r="X180" s="21">
        <f t="shared" si="7"/>
        <v>696</v>
      </c>
      <c r="Y180" s="23">
        <f t="shared" si="6"/>
        <v>1.547472</v>
      </c>
    </row>
    <row r="181" spans="24:25" x14ac:dyDescent="0.25">
      <c r="X181" s="21">
        <f t="shared" si="7"/>
        <v>700</v>
      </c>
      <c r="Y181" s="23">
        <f t="shared" si="6"/>
        <v>1.5524</v>
      </c>
    </row>
    <row r="182" spans="24:25" x14ac:dyDescent="0.25">
      <c r="X182" s="21">
        <f t="shared" si="7"/>
        <v>704</v>
      </c>
      <c r="Y182" s="23">
        <f t="shared" si="6"/>
        <v>1.557328</v>
      </c>
    </row>
    <row r="183" spans="24:25" x14ac:dyDescent="0.25">
      <c r="X183" s="21">
        <f t="shared" si="7"/>
        <v>708</v>
      </c>
      <c r="Y183" s="23">
        <f t="shared" si="6"/>
        <v>1.5622560000000001</v>
      </c>
    </row>
    <row r="184" spans="24:25" x14ac:dyDescent="0.25">
      <c r="X184" s="21">
        <f t="shared" si="7"/>
        <v>712</v>
      </c>
      <c r="Y184" s="23">
        <f t="shared" si="6"/>
        <v>1.5671839999999999</v>
      </c>
    </row>
    <row r="185" spans="24:25" x14ac:dyDescent="0.25">
      <c r="X185" s="21">
        <f t="shared" si="7"/>
        <v>716</v>
      </c>
      <c r="Y185" s="23">
        <f t="shared" si="6"/>
        <v>1.572112</v>
      </c>
    </row>
    <row r="186" spans="24:25" x14ac:dyDescent="0.25">
      <c r="X186" s="21">
        <f t="shared" si="7"/>
        <v>720</v>
      </c>
      <c r="Y186" s="23">
        <f t="shared" si="6"/>
        <v>1.57704</v>
      </c>
    </row>
    <row r="187" spans="24:25" x14ac:dyDescent="0.25">
      <c r="X187" s="21">
        <f t="shared" si="7"/>
        <v>724</v>
      </c>
      <c r="Y187" s="23">
        <f t="shared" si="6"/>
        <v>1.5819679999999998</v>
      </c>
    </row>
    <row r="188" spans="24:25" x14ac:dyDescent="0.25">
      <c r="X188" s="21">
        <f t="shared" si="7"/>
        <v>728</v>
      </c>
      <c r="Y188" s="23">
        <f t="shared" si="6"/>
        <v>1.5868959999999999</v>
      </c>
    </row>
    <row r="189" spans="24:25" x14ac:dyDescent="0.25">
      <c r="X189" s="21">
        <f t="shared" si="7"/>
        <v>732</v>
      </c>
      <c r="Y189" s="23">
        <f t="shared" si="6"/>
        <v>1.5918239999999999</v>
      </c>
    </row>
    <row r="190" spans="24:25" x14ac:dyDescent="0.25">
      <c r="X190" s="21">
        <f t="shared" si="7"/>
        <v>736</v>
      </c>
      <c r="Y190" s="23">
        <f t="shared" si="6"/>
        <v>1.5967519999999999</v>
      </c>
    </row>
    <row r="191" spans="24:25" x14ac:dyDescent="0.25">
      <c r="X191" s="21">
        <f t="shared" si="7"/>
        <v>740</v>
      </c>
      <c r="Y191" s="23">
        <f t="shared" si="6"/>
        <v>1.60168</v>
      </c>
    </row>
    <row r="192" spans="24:25" x14ac:dyDescent="0.25">
      <c r="X192" s="21">
        <f t="shared" si="7"/>
        <v>744</v>
      </c>
      <c r="Y192" s="23">
        <f t="shared" si="6"/>
        <v>1.606608</v>
      </c>
    </row>
    <row r="193" spans="24:25" x14ac:dyDescent="0.25">
      <c r="X193" s="21">
        <f t="shared" si="7"/>
        <v>748</v>
      </c>
      <c r="Y193" s="23">
        <f t="shared" si="6"/>
        <v>1.6115360000000001</v>
      </c>
    </row>
    <row r="194" spans="24:25" x14ac:dyDescent="0.25">
      <c r="X194" s="21">
        <f t="shared" si="7"/>
        <v>752</v>
      </c>
      <c r="Y194" s="23">
        <f t="shared" si="6"/>
        <v>1.6164640000000001</v>
      </c>
    </row>
    <row r="195" spans="24:25" x14ac:dyDescent="0.25">
      <c r="X195" s="21">
        <f t="shared" si="7"/>
        <v>756</v>
      </c>
      <c r="Y195" s="23">
        <f t="shared" si="6"/>
        <v>1.6213919999999999</v>
      </c>
    </row>
    <row r="196" spans="24:25" x14ac:dyDescent="0.25">
      <c r="X196" s="21">
        <f t="shared" si="7"/>
        <v>760</v>
      </c>
      <c r="Y196" s="23">
        <f t="shared" si="6"/>
        <v>1.62632</v>
      </c>
    </row>
    <row r="197" spans="24:25" x14ac:dyDescent="0.25">
      <c r="X197" s="21">
        <f t="shared" si="7"/>
        <v>764</v>
      </c>
      <c r="Y197" s="23">
        <f t="shared" si="6"/>
        <v>1.6312479999999998</v>
      </c>
    </row>
    <row r="198" spans="24:25" x14ac:dyDescent="0.25">
      <c r="X198" s="21">
        <f t="shared" si="7"/>
        <v>768</v>
      </c>
      <c r="Y198" s="23">
        <f t="shared" ref="Y198:Y261" si="8">IF($K$24&gt;0,IF(X198&lt;$K$21,$K$20*X198,IF(X198&lt;$K$24,($K$22*X198)+$K$23,($K$25*X198)+$K$26)),IF(X198&lt;$K$21,$K$20*X198,($K$22*X198)+$K$23))</f>
        <v>1.6361759999999999</v>
      </c>
    </row>
    <row r="199" spans="24:25" x14ac:dyDescent="0.25">
      <c r="X199" s="21">
        <f t="shared" ref="X199:X262" si="9">X198+$AC$5</f>
        <v>772</v>
      </c>
      <c r="Y199" s="23">
        <f t="shared" si="8"/>
        <v>1.6411039999999999</v>
      </c>
    </row>
    <row r="200" spans="24:25" x14ac:dyDescent="0.25">
      <c r="X200" s="21">
        <f t="shared" si="9"/>
        <v>776</v>
      </c>
      <c r="Y200" s="23">
        <f t="shared" si="8"/>
        <v>1.6460319999999999</v>
      </c>
    </row>
    <row r="201" spans="24:25" x14ac:dyDescent="0.25">
      <c r="X201" s="21">
        <f t="shared" si="9"/>
        <v>780</v>
      </c>
      <c r="Y201" s="23">
        <f t="shared" si="8"/>
        <v>1.65096</v>
      </c>
    </row>
    <row r="202" spans="24:25" x14ac:dyDescent="0.25">
      <c r="X202" s="21">
        <f t="shared" si="9"/>
        <v>784</v>
      </c>
      <c r="Y202" s="23">
        <f t="shared" si="8"/>
        <v>1.655888</v>
      </c>
    </row>
    <row r="203" spans="24:25" x14ac:dyDescent="0.25">
      <c r="X203" s="21">
        <f t="shared" si="9"/>
        <v>788</v>
      </c>
      <c r="Y203" s="23">
        <f t="shared" si="8"/>
        <v>1.6608160000000001</v>
      </c>
    </row>
    <row r="204" spans="24:25" x14ac:dyDescent="0.25">
      <c r="X204" s="21">
        <f t="shared" si="9"/>
        <v>792</v>
      </c>
      <c r="Y204" s="23">
        <f t="shared" si="8"/>
        <v>1.6657440000000001</v>
      </c>
    </row>
    <row r="205" spans="24:25" x14ac:dyDescent="0.25">
      <c r="X205" s="21">
        <f t="shared" si="9"/>
        <v>796</v>
      </c>
      <c r="Y205" s="23">
        <f t="shared" si="8"/>
        <v>1.6706719999999999</v>
      </c>
    </row>
    <row r="206" spans="24:25" x14ac:dyDescent="0.25">
      <c r="X206" s="21">
        <f t="shared" si="9"/>
        <v>800</v>
      </c>
      <c r="Y206" s="23">
        <f t="shared" si="8"/>
        <v>1.6756</v>
      </c>
    </row>
    <row r="207" spans="24:25" x14ac:dyDescent="0.25">
      <c r="X207" s="21">
        <f t="shared" si="9"/>
        <v>804</v>
      </c>
      <c r="Y207" s="23">
        <f t="shared" si="8"/>
        <v>1.6805279999999998</v>
      </c>
    </row>
    <row r="208" spans="24:25" x14ac:dyDescent="0.25">
      <c r="X208" s="21">
        <f t="shared" si="9"/>
        <v>808</v>
      </c>
      <c r="Y208" s="23">
        <f t="shared" si="8"/>
        <v>1.6854559999999998</v>
      </c>
    </row>
    <row r="209" spans="24:25" x14ac:dyDescent="0.25">
      <c r="X209" s="21">
        <f t="shared" si="9"/>
        <v>812</v>
      </c>
      <c r="Y209" s="23">
        <f t="shared" si="8"/>
        <v>1.6903839999999999</v>
      </c>
    </row>
    <row r="210" spans="24:25" x14ac:dyDescent="0.25">
      <c r="X210" s="21">
        <f t="shared" si="9"/>
        <v>816</v>
      </c>
      <c r="Y210" s="23">
        <f t="shared" si="8"/>
        <v>1.6953119999999999</v>
      </c>
    </row>
    <row r="211" spans="24:25" x14ac:dyDescent="0.25">
      <c r="X211" s="21">
        <f t="shared" si="9"/>
        <v>820</v>
      </c>
      <c r="Y211" s="23">
        <f t="shared" si="8"/>
        <v>1.70024</v>
      </c>
    </row>
    <row r="212" spans="24:25" x14ac:dyDescent="0.25">
      <c r="X212" s="21">
        <f t="shared" si="9"/>
        <v>824</v>
      </c>
      <c r="Y212" s="23">
        <f t="shared" si="8"/>
        <v>1.705168</v>
      </c>
    </row>
    <row r="213" spans="24:25" x14ac:dyDescent="0.25">
      <c r="X213" s="21">
        <f t="shared" si="9"/>
        <v>828</v>
      </c>
      <c r="Y213" s="23">
        <f t="shared" si="8"/>
        <v>1.7100960000000001</v>
      </c>
    </row>
    <row r="214" spans="24:25" x14ac:dyDescent="0.25">
      <c r="X214" s="21">
        <f t="shared" si="9"/>
        <v>832</v>
      </c>
      <c r="Y214" s="23">
        <f t="shared" si="8"/>
        <v>1.7150239999999999</v>
      </c>
    </row>
    <row r="215" spans="24:25" x14ac:dyDescent="0.25">
      <c r="X215" s="21">
        <f t="shared" si="9"/>
        <v>836</v>
      </c>
      <c r="Y215" s="23">
        <f t="shared" si="8"/>
        <v>1.7199519999999999</v>
      </c>
    </row>
    <row r="216" spans="24:25" x14ac:dyDescent="0.25">
      <c r="X216" s="21">
        <f t="shared" si="9"/>
        <v>840</v>
      </c>
      <c r="Y216" s="23">
        <f t="shared" si="8"/>
        <v>1.72488</v>
      </c>
    </row>
    <row r="217" spans="24:25" x14ac:dyDescent="0.25">
      <c r="X217" s="21">
        <f t="shared" si="9"/>
        <v>844</v>
      </c>
      <c r="Y217" s="23">
        <f t="shared" si="8"/>
        <v>1.729808</v>
      </c>
    </row>
    <row r="218" spans="24:25" x14ac:dyDescent="0.25">
      <c r="X218" s="21">
        <f t="shared" si="9"/>
        <v>848</v>
      </c>
      <c r="Y218" s="23">
        <f t="shared" si="8"/>
        <v>1.7347360000000001</v>
      </c>
    </row>
    <row r="219" spans="24:25" x14ac:dyDescent="0.25">
      <c r="X219" s="21">
        <f t="shared" si="9"/>
        <v>852</v>
      </c>
      <c r="Y219" s="23">
        <f t="shared" si="8"/>
        <v>1.7396639999999999</v>
      </c>
    </row>
    <row r="220" spans="24:25" x14ac:dyDescent="0.25">
      <c r="X220" s="21">
        <f t="shared" si="9"/>
        <v>856</v>
      </c>
      <c r="Y220" s="23">
        <f t="shared" si="8"/>
        <v>1.7445919999999999</v>
      </c>
    </row>
    <row r="221" spans="24:25" x14ac:dyDescent="0.25">
      <c r="X221" s="21">
        <f t="shared" si="9"/>
        <v>860</v>
      </c>
      <c r="Y221" s="23">
        <f t="shared" si="8"/>
        <v>1.74952</v>
      </c>
    </row>
    <row r="222" spans="24:25" x14ac:dyDescent="0.25">
      <c r="X222" s="21">
        <f t="shared" si="9"/>
        <v>864</v>
      </c>
      <c r="Y222" s="23">
        <f t="shared" si="8"/>
        <v>1.754448</v>
      </c>
    </row>
    <row r="223" spans="24:25" x14ac:dyDescent="0.25">
      <c r="X223" s="21">
        <f t="shared" si="9"/>
        <v>868</v>
      </c>
      <c r="Y223" s="23">
        <f t="shared" si="8"/>
        <v>1.7593760000000001</v>
      </c>
    </row>
    <row r="224" spans="24:25" x14ac:dyDescent="0.25">
      <c r="X224" s="21">
        <f t="shared" si="9"/>
        <v>872</v>
      </c>
      <c r="Y224" s="23">
        <f t="shared" si="8"/>
        <v>1.7643039999999999</v>
      </c>
    </row>
    <row r="225" spans="24:25" x14ac:dyDescent="0.25">
      <c r="X225" s="21">
        <f t="shared" si="9"/>
        <v>876</v>
      </c>
      <c r="Y225" s="23">
        <f t="shared" si="8"/>
        <v>1.7692319999999999</v>
      </c>
    </row>
    <row r="226" spans="24:25" x14ac:dyDescent="0.25">
      <c r="X226" s="21">
        <f t="shared" si="9"/>
        <v>880</v>
      </c>
      <c r="Y226" s="23">
        <f t="shared" si="8"/>
        <v>1.77416</v>
      </c>
    </row>
    <row r="227" spans="24:25" x14ac:dyDescent="0.25">
      <c r="X227" s="21">
        <f t="shared" si="9"/>
        <v>884</v>
      </c>
      <c r="Y227" s="23">
        <f t="shared" si="8"/>
        <v>1.779088</v>
      </c>
    </row>
    <row r="228" spans="24:25" x14ac:dyDescent="0.25">
      <c r="X228" s="21">
        <f t="shared" si="9"/>
        <v>888</v>
      </c>
      <c r="Y228" s="23">
        <f t="shared" si="8"/>
        <v>1.784016</v>
      </c>
    </row>
    <row r="229" spans="24:25" x14ac:dyDescent="0.25">
      <c r="X229" s="21">
        <f t="shared" si="9"/>
        <v>892</v>
      </c>
      <c r="Y229" s="23">
        <f t="shared" si="8"/>
        <v>1.7889439999999999</v>
      </c>
    </row>
    <row r="230" spans="24:25" x14ac:dyDescent="0.25">
      <c r="X230" s="21">
        <f t="shared" si="9"/>
        <v>896</v>
      </c>
      <c r="Y230" s="23">
        <f t="shared" si="8"/>
        <v>1.7938719999999999</v>
      </c>
    </row>
    <row r="231" spans="24:25" x14ac:dyDescent="0.25">
      <c r="X231" s="21">
        <f t="shared" si="9"/>
        <v>900</v>
      </c>
      <c r="Y231" s="23">
        <f t="shared" si="8"/>
        <v>1.7988</v>
      </c>
    </row>
    <row r="232" spans="24:25" x14ac:dyDescent="0.25">
      <c r="X232" s="21">
        <f t="shared" si="9"/>
        <v>904</v>
      </c>
      <c r="Y232" s="23">
        <f t="shared" si="8"/>
        <v>1.803728</v>
      </c>
    </row>
    <row r="233" spans="24:25" x14ac:dyDescent="0.25">
      <c r="X233" s="21">
        <f t="shared" si="9"/>
        <v>908</v>
      </c>
      <c r="Y233" s="23">
        <f t="shared" si="8"/>
        <v>1.808656</v>
      </c>
    </row>
    <row r="234" spans="24:25" x14ac:dyDescent="0.25">
      <c r="X234" s="21">
        <f t="shared" si="9"/>
        <v>912</v>
      </c>
      <c r="Y234" s="23">
        <f t="shared" si="8"/>
        <v>1.8135839999999999</v>
      </c>
    </row>
    <row r="235" spans="24:25" x14ac:dyDescent="0.25">
      <c r="X235" s="21">
        <f t="shared" si="9"/>
        <v>916</v>
      </c>
      <c r="Y235" s="23">
        <f t="shared" si="8"/>
        <v>1.8185119999999999</v>
      </c>
    </row>
    <row r="236" spans="24:25" x14ac:dyDescent="0.25">
      <c r="X236" s="21">
        <f t="shared" si="9"/>
        <v>920</v>
      </c>
      <c r="Y236" s="23">
        <f t="shared" si="8"/>
        <v>1.8234399999999999</v>
      </c>
    </row>
    <row r="237" spans="24:25" x14ac:dyDescent="0.25">
      <c r="X237" s="21">
        <f t="shared" si="9"/>
        <v>924</v>
      </c>
      <c r="Y237" s="23">
        <f t="shared" si="8"/>
        <v>1.828368</v>
      </c>
    </row>
    <row r="238" spans="24:25" x14ac:dyDescent="0.25">
      <c r="X238" s="21">
        <f t="shared" si="9"/>
        <v>928</v>
      </c>
      <c r="Y238" s="23">
        <f t="shared" si="8"/>
        <v>1.833296</v>
      </c>
    </row>
    <row r="239" spans="24:25" x14ac:dyDescent="0.25">
      <c r="X239" s="21">
        <f t="shared" si="9"/>
        <v>932</v>
      </c>
      <c r="Y239" s="23">
        <f t="shared" si="8"/>
        <v>1.8382239999999999</v>
      </c>
    </row>
    <row r="240" spans="24:25" x14ac:dyDescent="0.25">
      <c r="X240" s="21">
        <f t="shared" si="9"/>
        <v>936</v>
      </c>
      <c r="Y240" s="23">
        <f t="shared" si="8"/>
        <v>1.8431519999999999</v>
      </c>
    </row>
    <row r="241" spans="24:25" x14ac:dyDescent="0.25">
      <c r="X241" s="21">
        <f t="shared" si="9"/>
        <v>940</v>
      </c>
      <c r="Y241" s="23">
        <f t="shared" si="8"/>
        <v>1.8480799999999999</v>
      </c>
    </row>
    <row r="242" spans="24:25" x14ac:dyDescent="0.25">
      <c r="X242" s="21">
        <f t="shared" si="9"/>
        <v>944</v>
      </c>
      <c r="Y242" s="23">
        <f t="shared" si="8"/>
        <v>1.853008</v>
      </c>
    </row>
    <row r="243" spans="24:25" x14ac:dyDescent="0.25">
      <c r="X243" s="21">
        <f t="shared" si="9"/>
        <v>948</v>
      </c>
      <c r="Y243" s="23">
        <f t="shared" si="8"/>
        <v>1.857936</v>
      </c>
    </row>
    <row r="244" spans="24:25" x14ac:dyDescent="0.25">
      <c r="X244" s="21">
        <f t="shared" si="9"/>
        <v>952</v>
      </c>
      <c r="Y244" s="23">
        <f t="shared" si="8"/>
        <v>1.8628640000000001</v>
      </c>
    </row>
    <row r="245" spans="24:25" x14ac:dyDescent="0.25">
      <c r="X245" s="21">
        <f t="shared" si="9"/>
        <v>956</v>
      </c>
      <c r="Y245" s="23">
        <f t="shared" si="8"/>
        <v>1.8677919999999999</v>
      </c>
    </row>
    <row r="246" spans="24:25" x14ac:dyDescent="0.25">
      <c r="X246" s="21">
        <f t="shared" si="9"/>
        <v>960</v>
      </c>
      <c r="Y246" s="23">
        <f t="shared" si="8"/>
        <v>1.8727199999999999</v>
      </c>
    </row>
    <row r="247" spans="24:25" x14ac:dyDescent="0.25">
      <c r="X247" s="21">
        <f t="shared" si="9"/>
        <v>964</v>
      </c>
      <c r="Y247" s="23">
        <f t="shared" si="8"/>
        <v>1.877648</v>
      </c>
    </row>
    <row r="248" spans="24:25" x14ac:dyDescent="0.25">
      <c r="X248" s="21">
        <f t="shared" si="9"/>
        <v>968</v>
      </c>
      <c r="Y248" s="23">
        <f t="shared" si="8"/>
        <v>1.882576</v>
      </c>
    </row>
    <row r="249" spans="24:25" x14ac:dyDescent="0.25">
      <c r="X249" s="21">
        <f t="shared" si="9"/>
        <v>972</v>
      </c>
      <c r="Y249" s="23">
        <f t="shared" si="8"/>
        <v>1.8875040000000001</v>
      </c>
    </row>
    <row r="250" spans="24:25" x14ac:dyDescent="0.25">
      <c r="X250" s="21">
        <f t="shared" si="9"/>
        <v>976</v>
      </c>
      <c r="Y250" s="23">
        <f t="shared" si="8"/>
        <v>1.8924319999999999</v>
      </c>
    </row>
    <row r="251" spans="24:25" x14ac:dyDescent="0.25">
      <c r="X251" s="21">
        <f t="shared" si="9"/>
        <v>980</v>
      </c>
      <c r="Y251" s="23">
        <f t="shared" si="8"/>
        <v>1.8973599999999999</v>
      </c>
    </row>
    <row r="252" spans="24:25" x14ac:dyDescent="0.25">
      <c r="X252" s="21">
        <f t="shared" si="9"/>
        <v>984</v>
      </c>
      <c r="Y252" s="23">
        <f t="shared" si="8"/>
        <v>1.902288</v>
      </c>
    </row>
    <row r="253" spans="24:25" x14ac:dyDescent="0.25">
      <c r="X253" s="21">
        <f t="shared" si="9"/>
        <v>988</v>
      </c>
      <c r="Y253" s="23">
        <f t="shared" si="8"/>
        <v>1.907216</v>
      </c>
    </row>
    <row r="254" spans="24:25" x14ac:dyDescent="0.25">
      <c r="X254" s="21">
        <f t="shared" si="9"/>
        <v>992</v>
      </c>
      <c r="Y254" s="23">
        <f t="shared" si="8"/>
        <v>1.9121440000000001</v>
      </c>
    </row>
    <row r="255" spans="24:25" x14ac:dyDescent="0.25">
      <c r="X255" s="21">
        <f t="shared" si="9"/>
        <v>996</v>
      </c>
      <c r="Y255" s="23">
        <f t="shared" si="8"/>
        <v>1.9170719999999999</v>
      </c>
    </row>
    <row r="256" spans="24:25" x14ac:dyDescent="0.25">
      <c r="X256" s="21">
        <f t="shared" si="9"/>
        <v>1000</v>
      </c>
      <c r="Y256" s="23">
        <f t="shared" si="8"/>
        <v>1.9219999999999999</v>
      </c>
    </row>
    <row r="257" spans="24:25" x14ac:dyDescent="0.25">
      <c r="X257" s="21">
        <f t="shared" si="9"/>
        <v>1004</v>
      </c>
      <c r="Y257" s="23">
        <f t="shared" si="8"/>
        <v>1.926928</v>
      </c>
    </row>
    <row r="258" spans="24:25" x14ac:dyDescent="0.25">
      <c r="X258" s="21">
        <f t="shared" si="9"/>
        <v>1008</v>
      </c>
      <c r="Y258" s="23">
        <f t="shared" si="8"/>
        <v>1.931856</v>
      </c>
    </row>
    <row r="259" spans="24:25" x14ac:dyDescent="0.25">
      <c r="X259" s="21">
        <f t="shared" si="9"/>
        <v>1012</v>
      </c>
      <c r="Y259" s="23">
        <f t="shared" si="8"/>
        <v>1.9367840000000001</v>
      </c>
    </row>
    <row r="260" spans="24:25" x14ac:dyDescent="0.25">
      <c r="X260" s="21">
        <f t="shared" si="9"/>
        <v>1016</v>
      </c>
      <c r="Y260" s="23">
        <f t="shared" si="8"/>
        <v>1.9417119999999999</v>
      </c>
    </row>
    <row r="261" spans="24:25" x14ac:dyDescent="0.25">
      <c r="X261" s="21">
        <f t="shared" si="9"/>
        <v>1020</v>
      </c>
      <c r="Y261" s="23">
        <f t="shared" si="8"/>
        <v>1.9466399999999999</v>
      </c>
    </row>
    <row r="262" spans="24:25" x14ac:dyDescent="0.25">
      <c r="X262" s="21">
        <f t="shared" si="9"/>
        <v>1024</v>
      </c>
      <c r="Y262" s="23">
        <f t="shared" ref="Y262:Y325" si="10">IF($K$24&gt;0,IF(X262&lt;$K$21,$K$20*X262,IF(X262&lt;$K$24,($K$22*X262)+$K$23,($K$25*X262)+$K$26)),IF(X262&lt;$K$21,$K$20*X262,($K$22*X262)+$K$23))</f>
        <v>1.951568</v>
      </c>
    </row>
    <row r="263" spans="24:25" x14ac:dyDescent="0.25">
      <c r="X263" s="21">
        <f t="shared" ref="X263:X326" si="11">X262+$AC$5</f>
        <v>1028</v>
      </c>
      <c r="Y263" s="23">
        <f t="shared" si="10"/>
        <v>1.956496</v>
      </c>
    </row>
    <row r="264" spans="24:25" x14ac:dyDescent="0.25">
      <c r="X264" s="21">
        <f t="shared" si="11"/>
        <v>1032</v>
      </c>
      <c r="Y264" s="23">
        <f t="shared" si="10"/>
        <v>1.9614240000000001</v>
      </c>
    </row>
    <row r="265" spans="24:25" x14ac:dyDescent="0.25">
      <c r="X265" s="21">
        <f t="shared" si="11"/>
        <v>1036</v>
      </c>
      <c r="Y265" s="23">
        <f t="shared" si="10"/>
        <v>1.9663519999999999</v>
      </c>
    </row>
    <row r="266" spans="24:25" x14ac:dyDescent="0.25">
      <c r="X266" s="21">
        <f t="shared" si="11"/>
        <v>1040</v>
      </c>
      <c r="Y266" s="23">
        <f t="shared" si="10"/>
        <v>1.9712799999999999</v>
      </c>
    </row>
    <row r="267" spans="24:25" x14ac:dyDescent="0.25">
      <c r="X267" s="21">
        <f t="shared" si="11"/>
        <v>1044</v>
      </c>
      <c r="Y267" s="23">
        <f t="shared" si="10"/>
        <v>1.976208</v>
      </c>
    </row>
    <row r="268" spans="24:25" x14ac:dyDescent="0.25">
      <c r="X268" s="21">
        <f t="shared" si="11"/>
        <v>1048</v>
      </c>
      <c r="Y268" s="23">
        <f t="shared" si="10"/>
        <v>1.981136</v>
      </c>
    </row>
    <row r="269" spans="24:25" x14ac:dyDescent="0.25">
      <c r="X269" s="21">
        <f t="shared" si="11"/>
        <v>1052</v>
      </c>
      <c r="Y269" s="23">
        <f t="shared" si="10"/>
        <v>1.9860640000000001</v>
      </c>
    </row>
    <row r="270" spans="24:25" x14ac:dyDescent="0.25">
      <c r="X270" s="21">
        <f t="shared" si="11"/>
        <v>1056</v>
      </c>
      <c r="Y270" s="23">
        <f t="shared" si="10"/>
        <v>1.9909919999999999</v>
      </c>
    </row>
    <row r="271" spans="24:25" x14ac:dyDescent="0.25">
      <c r="X271" s="21">
        <f t="shared" si="11"/>
        <v>1060</v>
      </c>
      <c r="Y271" s="23">
        <f t="shared" si="10"/>
        <v>1.9959199999999999</v>
      </c>
    </row>
    <row r="272" spans="24:25" x14ac:dyDescent="0.25">
      <c r="X272" s="21">
        <f t="shared" si="11"/>
        <v>1064</v>
      </c>
      <c r="Y272" s="23">
        <f t="shared" si="10"/>
        <v>2.000848</v>
      </c>
    </row>
    <row r="273" spans="24:25" x14ac:dyDescent="0.25">
      <c r="X273" s="21">
        <f t="shared" si="11"/>
        <v>1068</v>
      </c>
      <c r="Y273" s="23">
        <f t="shared" si="10"/>
        <v>2.005776</v>
      </c>
    </row>
    <row r="274" spans="24:25" x14ac:dyDescent="0.25">
      <c r="X274" s="21">
        <f t="shared" si="11"/>
        <v>1072</v>
      </c>
      <c r="Y274" s="23">
        <f t="shared" si="10"/>
        <v>2.010704</v>
      </c>
    </row>
    <row r="275" spans="24:25" x14ac:dyDescent="0.25">
      <c r="X275" s="21">
        <f t="shared" si="11"/>
        <v>1076</v>
      </c>
      <c r="Y275" s="23">
        <f t="shared" si="10"/>
        <v>2.0156320000000001</v>
      </c>
    </row>
    <row r="276" spans="24:25" x14ac:dyDescent="0.25">
      <c r="X276" s="21">
        <f t="shared" si="11"/>
        <v>1080</v>
      </c>
      <c r="Y276" s="23">
        <f t="shared" si="10"/>
        <v>2.0205599999999997</v>
      </c>
    </row>
    <row r="277" spans="24:25" x14ac:dyDescent="0.25">
      <c r="X277" s="21">
        <f t="shared" si="11"/>
        <v>1084</v>
      </c>
      <c r="Y277" s="23">
        <f t="shared" si="10"/>
        <v>2.0254880000000002</v>
      </c>
    </row>
    <row r="278" spans="24:25" x14ac:dyDescent="0.25">
      <c r="X278" s="21">
        <f t="shared" si="11"/>
        <v>1088</v>
      </c>
      <c r="Y278" s="23">
        <f t="shared" si="10"/>
        <v>2.0304159999999998</v>
      </c>
    </row>
    <row r="279" spans="24:25" x14ac:dyDescent="0.25">
      <c r="X279" s="21">
        <f t="shared" si="11"/>
        <v>1092</v>
      </c>
      <c r="Y279" s="23">
        <f t="shared" si="10"/>
        <v>2.0353440000000003</v>
      </c>
    </row>
    <row r="280" spans="24:25" x14ac:dyDescent="0.25">
      <c r="X280" s="21">
        <f t="shared" si="11"/>
        <v>1096</v>
      </c>
      <c r="Y280" s="23">
        <f t="shared" si="10"/>
        <v>2.0402719999999999</v>
      </c>
    </row>
    <row r="281" spans="24:25" x14ac:dyDescent="0.25">
      <c r="X281" s="21">
        <f t="shared" si="11"/>
        <v>1100</v>
      </c>
      <c r="Y281" s="23">
        <f t="shared" si="10"/>
        <v>2.0451999999999999</v>
      </c>
    </row>
    <row r="282" spans="24:25" x14ac:dyDescent="0.25">
      <c r="X282" s="21">
        <f t="shared" si="11"/>
        <v>1104</v>
      </c>
      <c r="Y282" s="23">
        <f t="shared" si="10"/>
        <v>2.050128</v>
      </c>
    </row>
    <row r="283" spans="24:25" x14ac:dyDescent="0.25">
      <c r="X283" s="21">
        <f t="shared" si="11"/>
        <v>1108</v>
      </c>
      <c r="Y283" s="23">
        <f t="shared" si="10"/>
        <v>2.055056</v>
      </c>
    </row>
    <row r="284" spans="24:25" x14ac:dyDescent="0.25">
      <c r="X284" s="21">
        <f t="shared" si="11"/>
        <v>1112</v>
      </c>
      <c r="Y284" s="23">
        <f t="shared" si="10"/>
        <v>2.059984</v>
      </c>
    </row>
    <row r="285" spans="24:25" x14ac:dyDescent="0.25">
      <c r="X285" s="21">
        <f t="shared" si="11"/>
        <v>1116</v>
      </c>
      <c r="Y285" s="23">
        <f t="shared" si="10"/>
        <v>2.0649120000000001</v>
      </c>
    </row>
    <row r="286" spans="24:25" x14ac:dyDescent="0.25">
      <c r="X286" s="21">
        <f t="shared" si="11"/>
        <v>1120</v>
      </c>
      <c r="Y286" s="23">
        <f t="shared" si="10"/>
        <v>2.0698400000000001</v>
      </c>
    </row>
    <row r="287" spans="24:25" x14ac:dyDescent="0.25">
      <c r="X287" s="21">
        <f t="shared" si="11"/>
        <v>1124</v>
      </c>
      <c r="Y287" s="23">
        <f t="shared" si="10"/>
        <v>2.0747679999999997</v>
      </c>
    </row>
    <row r="288" spans="24:25" x14ac:dyDescent="0.25">
      <c r="X288" s="21">
        <f t="shared" si="11"/>
        <v>1128</v>
      </c>
      <c r="Y288" s="23">
        <f t="shared" si="10"/>
        <v>2.0796960000000002</v>
      </c>
    </row>
    <row r="289" spans="24:25" x14ac:dyDescent="0.25">
      <c r="X289" s="21">
        <f t="shared" si="11"/>
        <v>1132</v>
      </c>
      <c r="Y289" s="23">
        <f t="shared" si="10"/>
        <v>2.0846239999999998</v>
      </c>
    </row>
    <row r="290" spans="24:25" x14ac:dyDescent="0.25">
      <c r="X290" s="21">
        <f t="shared" si="11"/>
        <v>1136</v>
      </c>
      <c r="Y290" s="23">
        <f t="shared" si="10"/>
        <v>2.0895520000000003</v>
      </c>
    </row>
    <row r="291" spans="24:25" x14ac:dyDescent="0.25">
      <c r="X291" s="21">
        <f t="shared" si="11"/>
        <v>1140</v>
      </c>
      <c r="Y291" s="23">
        <f t="shared" si="10"/>
        <v>2.0944799999999999</v>
      </c>
    </row>
    <row r="292" spans="24:25" x14ac:dyDescent="0.25">
      <c r="X292" s="21">
        <f t="shared" si="11"/>
        <v>1144</v>
      </c>
      <c r="Y292" s="23">
        <f t="shared" si="10"/>
        <v>2.0994079999999999</v>
      </c>
    </row>
    <row r="293" spans="24:25" x14ac:dyDescent="0.25">
      <c r="X293" s="21">
        <f t="shared" si="11"/>
        <v>1148</v>
      </c>
      <c r="Y293" s="23">
        <f t="shared" si="10"/>
        <v>2.104336</v>
      </c>
    </row>
    <row r="294" spans="24:25" x14ac:dyDescent="0.25">
      <c r="X294" s="21">
        <f t="shared" si="11"/>
        <v>1152</v>
      </c>
      <c r="Y294" s="23">
        <f t="shared" si="10"/>
        <v>2.109264</v>
      </c>
    </row>
    <row r="295" spans="24:25" x14ac:dyDescent="0.25">
      <c r="X295" s="21">
        <f t="shared" si="11"/>
        <v>1156</v>
      </c>
      <c r="Y295" s="23">
        <f t="shared" si="10"/>
        <v>2.1141920000000001</v>
      </c>
    </row>
    <row r="296" spans="24:25" x14ac:dyDescent="0.25">
      <c r="X296" s="21">
        <f t="shared" si="11"/>
        <v>1160</v>
      </c>
      <c r="Y296" s="23">
        <f t="shared" si="10"/>
        <v>2.1191199999999997</v>
      </c>
    </row>
    <row r="297" spans="24:25" x14ac:dyDescent="0.25">
      <c r="X297" s="21">
        <f t="shared" si="11"/>
        <v>1164</v>
      </c>
      <c r="Y297" s="23">
        <f t="shared" si="10"/>
        <v>2.1240480000000002</v>
      </c>
    </row>
    <row r="298" spans="24:25" x14ac:dyDescent="0.25">
      <c r="X298" s="21">
        <f t="shared" si="11"/>
        <v>1168</v>
      </c>
      <c r="Y298" s="23">
        <f t="shared" si="10"/>
        <v>2.1289759999999998</v>
      </c>
    </row>
    <row r="299" spans="24:25" x14ac:dyDescent="0.25">
      <c r="X299" s="21">
        <f t="shared" si="11"/>
        <v>1172</v>
      </c>
      <c r="Y299" s="23">
        <f t="shared" si="10"/>
        <v>2.1339040000000002</v>
      </c>
    </row>
    <row r="300" spans="24:25" x14ac:dyDescent="0.25">
      <c r="X300" s="21">
        <f t="shared" si="11"/>
        <v>1176</v>
      </c>
      <c r="Y300" s="23">
        <f t="shared" si="10"/>
        <v>2.1388319999999998</v>
      </c>
    </row>
    <row r="301" spans="24:25" x14ac:dyDescent="0.25">
      <c r="X301" s="21">
        <f t="shared" si="11"/>
        <v>1180</v>
      </c>
      <c r="Y301" s="23">
        <f t="shared" si="10"/>
        <v>2.1437599999999999</v>
      </c>
    </row>
    <row r="302" spans="24:25" x14ac:dyDescent="0.25">
      <c r="X302" s="21">
        <f t="shared" si="11"/>
        <v>1184</v>
      </c>
      <c r="Y302" s="23">
        <f t="shared" si="10"/>
        <v>2.1486879999999999</v>
      </c>
    </row>
    <row r="303" spans="24:25" x14ac:dyDescent="0.25">
      <c r="X303" s="21">
        <f t="shared" si="11"/>
        <v>1188</v>
      </c>
      <c r="Y303" s="23">
        <f t="shared" si="10"/>
        <v>2.153616</v>
      </c>
    </row>
    <row r="304" spans="24:25" x14ac:dyDescent="0.25">
      <c r="X304" s="21">
        <f t="shared" si="11"/>
        <v>1192</v>
      </c>
      <c r="Y304" s="23">
        <f t="shared" si="10"/>
        <v>2.158544</v>
      </c>
    </row>
    <row r="305" spans="24:25" x14ac:dyDescent="0.25">
      <c r="X305" s="21">
        <f t="shared" si="11"/>
        <v>1196</v>
      </c>
      <c r="Y305" s="23">
        <f t="shared" si="10"/>
        <v>2.1634720000000001</v>
      </c>
    </row>
    <row r="306" spans="24:25" x14ac:dyDescent="0.25">
      <c r="X306" s="21">
        <f t="shared" si="11"/>
        <v>1200</v>
      </c>
      <c r="Y306" s="23">
        <f t="shared" si="10"/>
        <v>2.1684000000000001</v>
      </c>
    </row>
    <row r="307" spans="24:25" x14ac:dyDescent="0.25">
      <c r="X307" s="21">
        <f t="shared" si="11"/>
        <v>1204</v>
      </c>
      <c r="Y307" s="23">
        <f t="shared" si="10"/>
        <v>2.1733279999999997</v>
      </c>
    </row>
    <row r="308" spans="24:25" x14ac:dyDescent="0.25">
      <c r="X308" s="21">
        <f t="shared" si="11"/>
        <v>1208</v>
      </c>
      <c r="Y308" s="23">
        <f t="shared" si="10"/>
        <v>2.1782560000000002</v>
      </c>
    </row>
    <row r="309" spans="24:25" x14ac:dyDescent="0.25">
      <c r="X309" s="21">
        <f t="shared" si="11"/>
        <v>1212</v>
      </c>
      <c r="Y309" s="23">
        <f t="shared" si="10"/>
        <v>2.1831839999999998</v>
      </c>
    </row>
    <row r="310" spans="24:25" x14ac:dyDescent="0.25">
      <c r="X310" s="21">
        <f t="shared" si="11"/>
        <v>1216</v>
      </c>
      <c r="Y310" s="23">
        <f t="shared" si="10"/>
        <v>2.1881120000000003</v>
      </c>
    </row>
    <row r="311" spans="24:25" x14ac:dyDescent="0.25">
      <c r="X311" s="21">
        <f t="shared" si="11"/>
        <v>1220</v>
      </c>
      <c r="Y311" s="23">
        <f t="shared" si="10"/>
        <v>2.1930399999999999</v>
      </c>
    </row>
    <row r="312" spans="24:25" x14ac:dyDescent="0.25">
      <c r="X312" s="21">
        <f t="shared" si="11"/>
        <v>1224</v>
      </c>
      <c r="Y312" s="23">
        <f t="shared" si="10"/>
        <v>2.1979679999999999</v>
      </c>
    </row>
    <row r="313" spans="24:25" x14ac:dyDescent="0.25">
      <c r="X313" s="21">
        <f t="shared" si="11"/>
        <v>1228</v>
      </c>
      <c r="Y313" s="23">
        <f t="shared" si="10"/>
        <v>2.202896</v>
      </c>
    </row>
    <row r="314" spans="24:25" x14ac:dyDescent="0.25">
      <c r="X314" s="21">
        <f t="shared" si="11"/>
        <v>1232</v>
      </c>
      <c r="Y314" s="23">
        <f t="shared" si="10"/>
        <v>2.207824</v>
      </c>
    </row>
    <row r="315" spans="24:25" x14ac:dyDescent="0.25">
      <c r="X315" s="21">
        <f t="shared" si="11"/>
        <v>1236</v>
      </c>
      <c r="Y315" s="23">
        <f t="shared" si="10"/>
        <v>2.2127520000000001</v>
      </c>
    </row>
    <row r="316" spans="24:25" x14ac:dyDescent="0.25">
      <c r="X316" s="21">
        <f t="shared" si="11"/>
        <v>1240</v>
      </c>
      <c r="Y316" s="23">
        <f t="shared" si="10"/>
        <v>2.2176799999999997</v>
      </c>
    </row>
    <row r="317" spans="24:25" x14ac:dyDescent="0.25">
      <c r="X317" s="21">
        <f t="shared" si="11"/>
        <v>1244</v>
      </c>
      <c r="Y317" s="23">
        <f t="shared" si="10"/>
        <v>2.2226080000000001</v>
      </c>
    </row>
    <row r="318" spans="24:25" x14ac:dyDescent="0.25">
      <c r="X318" s="21">
        <f t="shared" si="11"/>
        <v>1248</v>
      </c>
      <c r="Y318" s="23">
        <f t="shared" si="10"/>
        <v>2.2275359999999997</v>
      </c>
    </row>
    <row r="319" spans="24:25" x14ac:dyDescent="0.25">
      <c r="X319" s="21">
        <f t="shared" si="11"/>
        <v>1252</v>
      </c>
      <c r="Y319" s="23">
        <f t="shared" si="10"/>
        <v>2.2324640000000002</v>
      </c>
    </row>
    <row r="320" spans="24:25" x14ac:dyDescent="0.25">
      <c r="X320" s="21">
        <f t="shared" si="11"/>
        <v>1256</v>
      </c>
      <c r="Y320" s="23">
        <f t="shared" si="10"/>
        <v>2.2373919999999998</v>
      </c>
    </row>
    <row r="321" spans="24:25" x14ac:dyDescent="0.25">
      <c r="X321" s="21">
        <f t="shared" si="11"/>
        <v>1260</v>
      </c>
      <c r="Y321" s="23">
        <f t="shared" si="10"/>
        <v>2.2423199999999999</v>
      </c>
    </row>
    <row r="322" spans="24:25" x14ac:dyDescent="0.25">
      <c r="X322" s="21">
        <f t="shared" si="11"/>
        <v>1264</v>
      </c>
      <c r="Y322" s="23">
        <f t="shared" si="10"/>
        <v>2.2472479999999999</v>
      </c>
    </row>
    <row r="323" spans="24:25" x14ac:dyDescent="0.25">
      <c r="X323" s="21">
        <f t="shared" si="11"/>
        <v>1268</v>
      </c>
      <c r="Y323" s="23">
        <f t="shared" si="10"/>
        <v>2.252176</v>
      </c>
    </row>
    <row r="324" spans="24:25" x14ac:dyDescent="0.25">
      <c r="X324" s="21">
        <f t="shared" si="11"/>
        <v>1272</v>
      </c>
      <c r="Y324" s="23">
        <f t="shared" si="10"/>
        <v>2.257104</v>
      </c>
    </row>
    <row r="325" spans="24:25" x14ac:dyDescent="0.25">
      <c r="X325" s="21">
        <f t="shared" si="11"/>
        <v>1276</v>
      </c>
      <c r="Y325" s="23">
        <f t="shared" si="10"/>
        <v>2.262032</v>
      </c>
    </row>
    <row r="326" spans="24:25" x14ac:dyDescent="0.25">
      <c r="X326" s="21">
        <f t="shared" si="11"/>
        <v>1280</v>
      </c>
      <c r="Y326" s="23">
        <f t="shared" ref="Y326:Y389" si="12">IF($K$24&gt;0,IF(X326&lt;$K$21,$K$20*X326,IF(X326&lt;$K$24,($K$22*X326)+$K$23,($K$25*X326)+$K$26)),IF(X326&lt;$K$21,$K$20*X326,($K$22*X326)+$K$23))</f>
        <v>2.2669600000000001</v>
      </c>
    </row>
    <row r="327" spans="24:25" x14ac:dyDescent="0.25">
      <c r="X327" s="21">
        <f t="shared" ref="X327:X390" si="13">X326+$AC$5</f>
        <v>1284</v>
      </c>
      <c r="Y327" s="23">
        <f t="shared" si="12"/>
        <v>2.2718879999999997</v>
      </c>
    </row>
    <row r="328" spans="24:25" x14ac:dyDescent="0.25">
      <c r="X328" s="21">
        <f t="shared" si="13"/>
        <v>1288</v>
      </c>
      <c r="Y328" s="23">
        <f t="shared" si="12"/>
        <v>2.2768160000000002</v>
      </c>
    </row>
    <row r="329" spans="24:25" x14ac:dyDescent="0.25">
      <c r="X329" s="21">
        <f t="shared" si="13"/>
        <v>1292</v>
      </c>
      <c r="Y329" s="23">
        <f t="shared" si="12"/>
        <v>2.2817439999999998</v>
      </c>
    </row>
    <row r="330" spans="24:25" x14ac:dyDescent="0.25">
      <c r="X330" s="21">
        <f t="shared" si="13"/>
        <v>1296</v>
      </c>
      <c r="Y330" s="23">
        <f t="shared" si="12"/>
        <v>2.2866720000000003</v>
      </c>
    </row>
    <row r="331" spans="24:25" x14ac:dyDescent="0.25">
      <c r="X331" s="21">
        <f t="shared" si="13"/>
        <v>1300</v>
      </c>
      <c r="Y331" s="23">
        <f t="shared" si="12"/>
        <v>2.2915999999999999</v>
      </c>
    </row>
    <row r="332" spans="24:25" x14ac:dyDescent="0.25">
      <c r="X332" s="21">
        <f t="shared" si="13"/>
        <v>1304</v>
      </c>
      <c r="Y332" s="23">
        <f t="shared" si="12"/>
        <v>2.2965279999999999</v>
      </c>
    </row>
    <row r="333" spans="24:25" x14ac:dyDescent="0.25">
      <c r="X333" s="21">
        <f t="shared" si="13"/>
        <v>1308</v>
      </c>
      <c r="Y333" s="23">
        <f t="shared" si="12"/>
        <v>2.3014559999999999</v>
      </c>
    </row>
    <row r="334" spans="24:25" x14ac:dyDescent="0.25">
      <c r="X334" s="21">
        <f t="shared" si="13"/>
        <v>1312</v>
      </c>
      <c r="Y334" s="23">
        <f t="shared" si="12"/>
        <v>2.306384</v>
      </c>
    </row>
    <row r="335" spans="24:25" x14ac:dyDescent="0.25">
      <c r="X335" s="21">
        <f t="shared" si="13"/>
        <v>1316</v>
      </c>
      <c r="Y335" s="23">
        <f t="shared" si="12"/>
        <v>2.311312</v>
      </c>
    </row>
    <row r="336" spans="24:25" x14ac:dyDescent="0.25">
      <c r="X336" s="21">
        <f t="shared" si="13"/>
        <v>1320</v>
      </c>
      <c r="Y336" s="23">
        <f t="shared" si="12"/>
        <v>2.3162400000000001</v>
      </c>
    </row>
    <row r="337" spans="24:25" x14ac:dyDescent="0.25">
      <c r="X337" s="21">
        <f t="shared" si="13"/>
        <v>1324</v>
      </c>
      <c r="Y337" s="23">
        <f t="shared" si="12"/>
        <v>2.3211680000000001</v>
      </c>
    </row>
    <row r="338" spans="24:25" x14ac:dyDescent="0.25">
      <c r="X338" s="21">
        <f t="shared" si="13"/>
        <v>1328</v>
      </c>
      <c r="Y338" s="23">
        <f t="shared" si="12"/>
        <v>2.3260959999999997</v>
      </c>
    </row>
    <row r="339" spans="24:25" x14ac:dyDescent="0.25">
      <c r="X339" s="21">
        <f t="shared" si="13"/>
        <v>1332</v>
      </c>
      <c r="Y339" s="23">
        <f t="shared" si="12"/>
        <v>2.3310240000000002</v>
      </c>
    </row>
    <row r="340" spans="24:25" x14ac:dyDescent="0.25">
      <c r="X340" s="21">
        <f t="shared" si="13"/>
        <v>1336</v>
      </c>
      <c r="Y340" s="23">
        <f t="shared" si="12"/>
        <v>2.3359519999999998</v>
      </c>
    </row>
    <row r="341" spans="24:25" x14ac:dyDescent="0.25">
      <c r="X341" s="21">
        <f t="shared" si="13"/>
        <v>1340</v>
      </c>
      <c r="Y341" s="23">
        <f t="shared" si="12"/>
        <v>2.3408800000000003</v>
      </c>
    </row>
    <row r="342" spans="24:25" x14ac:dyDescent="0.25">
      <c r="X342" s="21">
        <f t="shared" si="13"/>
        <v>1344</v>
      </c>
      <c r="Y342" s="23">
        <f t="shared" si="12"/>
        <v>2.3458079999999999</v>
      </c>
    </row>
    <row r="343" spans="24:25" x14ac:dyDescent="0.25">
      <c r="X343" s="21">
        <f t="shared" si="13"/>
        <v>1348</v>
      </c>
      <c r="Y343" s="23">
        <f t="shared" si="12"/>
        <v>2.3507359999999999</v>
      </c>
    </row>
    <row r="344" spans="24:25" x14ac:dyDescent="0.25">
      <c r="X344" s="21">
        <f t="shared" si="13"/>
        <v>1352</v>
      </c>
      <c r="Y344" s="23">
        <f t="shared" si="12"/>
        <v>2.355664</v>
      </c>
    </row>
    <row r="345" spans="24:25" x14ac:dyDescent="0.25">
      <c r="X345" s="21">
        <f t="shared" si="13"/>
        <v>1356</v>
      </c>
      <c r="Y345" s="23">
        <f t="shared" si="12"/>
        <v>2.360592</v>
      </c>
    </row>
    <row r="346" spans="24:25" x14ac:dyDescent="0.25">
      <c r="X346" s="21">
        <f t="shared" si="13"/>
        <v>1360</v>
      </c>
      <c r="Y346" s="23">
        <f t="shared" si="12"/>
        <v>2.3655200000000001</v>
      </c>
    </row>
    <row r="347" spans="24:25" x14ac:dyDescent="0.25">
      <c r="X347" s="21">
        <f t="shared" si="13"/>
        <v>1364</v>
      </c>
      <c r="Y347" s="23">
        <f t="shared" si="12"/>
        <v>2.3704479999999997</v>
      </c>
    </row>
    <row r="348" spans="24:25" x14ac:dyDescent="0.25">
      <c r="X348" s="21">
        <f t="shared" si="13"/>
        <v>1368</v>
      </c>
      <c r="Y348" s="23">
        <f t="shared" si="12"/>
        <v>2.3753760000000002</v>
      </c>
    </row>
    <row r="349" spans="24:25" x14ac:dyDescent="0.25">
      <c r="X349" s="21">
        <f t="shared" si="13"/>
        <v>1372</v>
      </c>
      <c r="Y349" s="23">
        <f t="shared" si="12"/>
        <v>2.3803039999999998</v>
      </c>
    </row>
    <row r="350" spans="24:25" x14ac:dyDescent="0.25">
      <c r="X350" s="21">
        <f t="shared" si="13"/>
        <v>1376</v>
      </c>
      <c r="Y350" s="23">
        <f t="shared" si="12"/>
        <v>2.3852320000000002</v>
      </c>
    </row>
    <row r="351" spans="24:25" x14ac:dyDescent="0.25">
      <c r="X351" s="21">
        <f t="shared" si="13"/>
        <v>1380</v>
      </c>
      <c r="Y351" s="23">
        <f t="shared" si="12"/>
        <v>2.3901599999999998</v>
      </c>
    </row>
    <row r="352" spans="24:25" x14ac:dyDescent="0.25">
      <c r="X352" s="21">
        <f t="shared" si="13"/>
        <v>1384</v>
      </c>
      <c r="Y352" s="23">
        <f t="shared" si="12"/>
        <v>2.3950879999999999</v>
      </c>
    </row>
    <row r="353" spans="24:25" x14ac:dyDescent="0.25">
      <c r="X353" s="21">
        <f t="shared" si="13"/>
        <v>1388</v>
      </c>
      <c r="Y353" s="23">
        <f t="shared" si="12"/>
        <v>2.4000159999999999</v>
      </c>
    </row>
    <row r="354" spans="24:25" x14ac:dyDescent="0.25">
      <c r="X354" s="21">
        <f t="shared" si="13"/>
        <v>1392</v>
      </c>
      <c r="Y354" s="23">
        <f t="shared" si="12"/>
        <v>2.404944</v>
      </c>
    </row>
    <row r="355" spans="24:25" x14ac:dyDescent="0.25">
      <c r="X355" s="21">
        <f t="shared" si="13"/>
        <v>1396</v>
      </c>
      <c r="Y355" s="23">
        <f t="shared" si="12"/>
        <v>2.409872</v>
      </c>
    </row>
    <row r="356" spans="24:25" x14ac:dyDescent="0.25">
      <c r="X356" s="21">
        <f t="shared" si="13"/>
        <v>1400</v>
      </c>
      <c r="Y356" s="23">
        <f t="shared" si="12"/>
        <v>2.4148000000000001</v>
      </c>
    </row>
    <row r="357" spans="24:25" x14ac:dyDescent="0.25">
      <c r="X357" s="21">
        <f t="shared" si="13"/>
        <v>1404</v>
      </c>
      <c r="Y357" s="23">
        <f t="shared" si="12"/>
        <v>2.4197280000000001</v>
      </c>
    </row>
    <row r="358" spans="24:25" x14ac:dyDescent="0.25">
      <c r="X358" s="21">
        <f t="shared" si="13"/>
        <v>1408</v>
      </c>
      <c r="Y358" s="23">
        <f t="shared" si="12"/>
        <v>2.4246559999999997</v>
      </c>
    </row>
    <row r="359" spans="24:25" x14ac:dyDescent="0.25">
      <c r="X359" s="21">
        <f t="shared" si="13"/>
        <v>1412</v>
      </c>
      <c r="Y359" s="23">
        <f t="shared" si="12"/>
        <v>2.4295840000000002</v>
      </c>
    </row>
    <row r="360" spans="24:25" x14ac:dyDescent="0.25">
      <c r="X360" s="21">
        <f t="shared" si="13"/>
        <v>1416</v>
      </c>
      <c r="Y360" s="23">
        <f t="shared" si="12"/>
        <v>2.4345119999999998</v>
      </c>
    </row>
    <row r="361" spans="24:25" x14ac:dyDescent="0.25">
      <c r="X361" s="21">
        <f t="shared" si="13"/>
        <v>1420</v>
      </c>
      <c r="Y361" s="23">
        <f t="shared" si="12"/>
        <v>2.4394400000000003</v>
      </c>
    </row>
    <row r="362" spans="24:25" x14ac:dyDescent="0.25">
      <c r="X362" s="21">
        <f t="shared" si="13"/>
        <v>1424</v>
      </c>
      <c r="Y362" s="23">
        <f t="shared" si="12"/>
        <v>2.4443679999999999</v>
      </c>
    </row>
    <row r="363" spans="24:25" x14ac:dyDescent="0.25">
      <c r="X363" s="21">
        <f t="shared" si="13"/>
        <v>1428</v>
      </c>
      <c r="Y363" s="23">
        <f t="shared" si="12"/>
        <v>2.4492959999999999</v>
      </c>
    </row>
    <row r="364" spans="24:25" x14ac:dyDescent="0.25">
      <c r="X364" s="21">
        <f t="shared" si="13"/>
        <v>1432</v>
      </c>
      <c r="Y364" s="23">
        <f t="shared" si="12"/>
        <v>2.454224</v>
      </c>
    </row>
    <row r="365" spans="24:25" x14ac:dyDescent="0.25">
      <c r="X365" s="21">
        <f t="shared" si="13"/>
        <v>1436</v>
      </c>
      <c r="Y365" s="23">
        <f t="shared" si="12"/>
        <v>2.459152</v>
      </c>
    </row>
    <row r="366" spans="24:25" x14ac:dyDescent="0.25">
      <c r="X366" s="21">
        <f t="shared" si="13"/>
        <v>1440</v>
      </c>
      <c r="Y366" s="23">
        <f t="shared" si="12"/>
        <v>2.46408</v>
      </c>
    </row>
    <row r="367" spans="24:25" x14ac:dyDescent="0.25">
      <c r="X367" s="21">
        <f t="shared" si="13"/>
        <v>1444</v>
      </c>
      <c r="Y367" s="23">
        <f t="shared" si="12"/>
        <v>2.4690079999999996</v>
      </c>
    </row>
    <row r="368" spans="24:25" x14ac:dyDescent="0.25">
      <c r="X368" s="21">
        <f t="shared" si="13"/>
        <v>1448</v>
      </c>
      <c r="Y368" s="23">
        <f t="shared" si="12"/>
        <v>2.4739360000000001</v>
      </c>
    </row>
    <row r="369" spans="24:25" x14ac:dyDescent="0.25">
      <c r="X369" s="21">
        <f t="shared" si="13"/>
        <v>1452</v>
      </c>
      <c r="Y369" s="23">
        <f t="shared" si="12"/>
        <v>2.4788639999999997</v>
      </c>
    </row>
    <row r="370" spans="24:25" x14ac:dyDescent="0.25">
      <c r="X370" s="21">
        <f t="shared" si="13"/>
        <v>1456</v>
      </c>
      <c r="Y370" s="23">
        <f t="shared" si="12"/>
        <v>2.4837920000000002</v>
      </c>
    </row>
    <row r="371" spans="24:25" x14ac:dyDescent="0.25">
      <c r="X371" s="21">
        <f t="shared" si="13"/>
        <v>1460</v>
      </c>
      <c r="Y371" s="23">
        <f t="shared" si="12"/>
        <v>2.4887199999999998</v>
      </c>
    </row>
    <row r="372" spans="24:25" x14ac:dyDescent="0.25">
      <c r="X372" s="21">
        <f t="shared" si="13"/>
        <v>1464</v>
      </c>
      <c r="Y372" s="23">
        <f t="shared" si="12"/>
        <v>2.4936480000000003</v>
      </c>
    </row>
    <row r="373" spans="24:25" x14ac:dyDescent="0.25">
      <c r="X373" s="21">
        <f t="shared" si="13"/>
        <v>1468</v>
      </c>
      <c r="Y373" s="23">
        <f t="shared" si="12"/>
        <v>2.4985759999999999</v>
      </c>
    </row>
    <row r="374" spans="24:25" x14ac:dyDescent="0.25">
      <c r="X374" s="21">
        <f t="shared" si="13"/>
        <v>1472</v>
      </c>
      <c r="Y374" s="23">
        <f t="shared" si="12"/>
        <v>2.503504</v>
      </c>
    </row>
    <row r="375" spans="24:25" x14ac:dyDescent="0.25">
      <c r="X375" s="21">
        <f t="shared" si="13"/>
        <v>1476</v>
      </c>
      <c r="Y375" s="23">
        <f t="shared" si="12"/>
        <v>2.508432</v>
      </c>
    </row>
    <row r="376" spans="24:25" x14ac:dyDescent="0.25">
      <c r="X376" s="21">
        <f t="shared" si="13"/>
        <v>1480</v>
      </c>
      <c r="Y376" s="23">
        <f t="shared" si="12"/>
        <v>2.51336</v>
      </c>
    </row>
    <row r="377" spans="24:25" x14ac:dyDescent="0.25">
      <c r="X377" s="21">
        <f t="shared" si="13"/>
        <v>1484</v>
      </c>
      <c r="Y377" s="23">
        <f t="shared" si="12"/>
        <v>2.5182880000000001</v>
      </c>
    </row>
    <row r="378" spans="24:25" x14ac:dyDescent="0.25">
      <c r="X378" s="21">
        <f t="shared" si="13"/>
        <v>1488</v>
      </c>
      <c r="Y378" s="23">
        <f t="shared" si="12"/>
        <v>2.5232159999999997</v>
      </c>
    </row>
    <row r="379" spans="24:25" x14ac:dyDescent="0.25">
      <c r="X379" s="21">
        <f t="shared" si="13"/>
        <v>1492</v>
      </c>
      <c r="Y379" s="23">
        <f t="shared" si="12"/>
        <v>2.5281440000000002</v>
      </c>
    </row>
    <row r="380" spans="24:25" x14ac:dyDescent="0.25">
      <c r="X380" s="21">
        <f t="shared" si="13"/>
        <v>1496</v>
      </c>
      <c r="Y380" s="23">
        <f t="shared" si="12"/>
        <v>2.5330719999999998</v>
      </c>
    </row>
    <row r="381" spans="24:25" x14ac:dyDescent="0.25">
      <c r="X381" s="21">
        <f t="shared" si="13"/>
        <v>1500</v>
      </c>
      <c r="Y381" s="23">
        <f t="shared" si="12"/>
        <v>2.5380000000000003</v>
      </c>
    </row>
    <row r="382" spans="24:25" x14ac:dyDescent="0.25">
      <c r="X382" s="21">
        <f t="shared" si="13"/>
        <v>1504</v>
      </c>
      <c r="Y382" s="23">
        <f t="shared" si="12"/>
        <v>2.5429279999999999</v>
      </c>
    </row>
    <row r="383" spans="24:25" x14ac:dyDescent="0.25">
      <c r="X383" s="21">
        <f t="shared" si="13"/>
        <v>1508</v>
      </c>
      <c r="Y383" s="23">
        <f t="shared" si="12"/>
        <v>2.5478559999999999</v>
      </c>
    </row>
    <row r="384" spans="24:25" x14ac:dyDescent="0.25">
      <c r="X384" s="21">
        <f t="shared" si="13"/>
        <v>1512</v>
      </c>
      <c r="Y384" s="23">
        <f t="shared" si="12"/>
        <v>2.5527839999999999</v>
      </c>
    </row>
    <row r="385" spans="24:25" x14ac:dyDescent="0.25">
      <c r="X385" s="21">
        <f t="shared" si="13"/>
        <v>1516</v>
      </c>
      <c r="Y385" s="23">
        <f t="shared" si="12"/>
        <v>2.557712</v>
      </c>
    </row>
    <row r="386" spans="24:25" x14ac:dyDescent="0.25">
      <c r="X386" s="21">
        <f t="shared" si="13"/>
        <v>1520</v>
      </c>
      <c r="Y386" s="23">
        <f t="shared" si="12"/>
        <v>2.56264</v>
      </c>
    </row>
    <row r="387" spans="24:25" x14ac:dyDescent="0.25">
      <c r="X387" s="21">
        <f t="shared" si="13"/>
        <v>1524</v>
      </c>
      <c r="Y387" s="23">
        <f t="shared" si="12"/>
        <v>2.5675680000000001</v>
      </c>
    </row>
    <row r="388" spans="24:25" x14ac:dyDescent="0.25">
      <c r="X388" s="21">
        <f t="shared" si="13"/>
        <v>1528</v>
      </c>
      <c r="Y388" s="23">
        <f t="shared" si="12"/>
        <v>2.5724960000000001</v>
      </c>
    </row>
    <row r="389" spans="24:25" x14ac:dyDescent="0.25">
      <c r="X389" s="21">
        <f t="shared" si="13"/>
        <v>1532</v>
      </c>
      <c r="Y389" s="23">
        <f t="shared" si="12"/>
        <v>2.5774239999999997</v>
      </c>
    </row>
    <row r="390" spans="24:25" x14ac:dyDescent="0.25">
      <c r="X390" s="21">
        <f t="shared" si="13"/>
        <v>1536</v>
      </c>
      <c r="Y390" s="23">
        <f t="shared" ref="Y390:Y453" si="14">IF($K$24&gt;0,IF(X390&lt;$K$21,$K$20*X390,IF(X390&lt;$K$24,($K$22*X390)+$K$23,($K$25*X390)+$K$26)),IF(X390&lt;$K$21,$K$20*X390,($K$22*X390)+$K$23))</f>
        <v>2.5823520000000002</v>
      </c>
    </row>
    <row r="391" spans="24:25" x14ac:dyDescent="0.25">
      <c r="X391" s="21">
        <f t="shared" ref="X391:X454" si="15">X390+$AC$5</f>
        <v>1540</v>
      </c>
      <c r="Y391" s="23">
        <f t="shared" si="14"/>
        <v>2.5872799999999998</v>
      </c>
    </row>
    <row r="392" spans="24:25" x14ac:dyDescent="0.25">
      <c r="X392" s="21">
        <f t="shared" si="15"/>
        <v>1544</v>
      </c>
      <c r="Y392" s="23">
        <f t="shared" si="14"/>
        <v>2.5922080000000003</v>
      </c>
    </row>
    <row r="393" spans="24:25" x14ac:dyDescent="0.25">
      <c r="X393" s="21">
        <f t="shared" si="15"/>
        <v>1548</v>
      </c>
      <c r="Y393" s="23">
        <f t="shared" si="14"/>
        <v>2.5971359999999999</v>
      </c>
    </row>
    <row r="394" spans="24:25" x14ac:dyDescent="0.25">
      <c r="X394" s="21">
        <f t="shared" si="15"/>
        <v>1552</v>
      </c>
      <c r="Y394" s="23">
        <f t="shared" si="14"/>
        <v>2.6020639999999999</v>
      </c>
    </row>
    <row r="395" spans="24:25" x14ac:dyDescent="0.25">
      <c r="X395" s="21">
        <f t="shared" si="15"/>
        <v>1556</v>
      </c>
      <c r="Y395" s="23">
        <f t="shared" si="14"/>
        <v>2.606992</v>
      </c>
    </row>
    <row r="396" spans="24:25" x14ac:dyDescent="0.25">
      <c r="X396" s="21">
        <f t="shared" si="15"/>
        <v>1560</v>
      </c>
      <c r="Y396" s="23">
        <f t="shared" si="14"/>
        <v>2.61192</v>
      </c>
    </row>
    <row r="397" spans="24:25" x14ac:dyDescent="0.25">
      <c r="X397" s="21">
        <f t="shared" si="15"/>
        <v>1564</v>
      </c>
      <c r="Y397" s="23">
        <f t="shared" si="14"/>
        <v>2.6168480000000001</v>
      </c>
    </row>
    <row r="398" spans="24:25" x14ac:dyDescent="0.25">
      <c r="X398" s="21">
        <f t="shared" si="15"/>
        <v>1568</v>
      </c>
      <c r="Y398" s="23">
        <f t="shared" si="14"/>
        <v>2.6217759999999997</v>
      </c>
    </row>
    <row r="399" spans="24:25" x14ac:dyDescent="0.25">
      <c r="X399" s="21">
        <f t="shared" si="15"/>
        <v>1572</v>
      </c>
      <c r="Y399" s="23">
        <f t="shared" si="14"/>
        <v>2.6267040000000001</v>
      </c>
    </row>
    <row r="400" spans="24:25" x14ac:dyDescent="0.25">
      <c r="X400" s="21">
        <f t="shared" si="15"/>
        <v>1576</v>
      </c>
      <c r="Y400" s="23">
        <f t="shared" si="14"/>
        <v>2.6316319999999997</v>
      </c>
    </row>
    <row r="401" spans="24:25" x14ac:dyDescent="0.25">
      <c r="X401" s="21">
        <f t="shared" si="15"/>
        <v>1580</v>
      </c>
      <c r="Y401" s="23">
        <f t="shared" si="14"/>
        <v>2.6365600000000002</v>
      </c>
    </row>
    <row r="402" spans="24:25" x14ac:dyDescent="0.25">
      <c r="X402" s="21">
        <f t="shared" si="15"/>
        <v>1584</v>
      </c>
      <c r="Y402" s="23">
        <f t="shared" si="14"/>
        <v>2.6414879999999998</v>
      </c>
    </row>
    <row r="403" spans="24:25" x14ac:dyDescent="0.25">
      <c r="X403" s="21">
        <f t="shared" si="15"/>
        <v>1588</v>
      </c>
      <c r="Y403" s="23">
        <f t="shared" si="14"/>
        <v>2.6464159999999999</v>
      </c>
    </row>
    <row r="404" spans="24:25" x14ac:dyDescent="0.25">
      <c r="X404" s="21">
        <f t="shared" si="15"/>
        <v>1592</v>
      </c>
      <c r="Y404" s="23">
        <f t="shared" si="14"/>
        <v>2.6513439999999999</v>
      </c>
    </row>
    <row r="405" spans="24:25" x14ac:dyDescent="0.25">
      <c r="X405" s="21">
        <f t="shared" si="15"/>
        <v>1596</v>
      </c>
      <c r="Y405" s="23">
        <f t="shared" si="14"/>
        <v>2.656272</v>
      </c>
    </row>
    <row r="406" spans="24:25" x14ac:dyDescent="0.25">
      <c r="X406" s="21">
        <f t="shared" si="15"/>
        <v>1600</v>
      </c>
      <c r="Y406" s="23">
        <f t="shared" si="14"/>
        <v>2.6612</v>
      </c>
    </row>
    <row r="407" spans="24:25" x14ac:dyDescent="0.25">
      <c r="X407" s="21">
        <f t="shared" si="15"/>
        <v>1604</v>
      </c>
      <c r="Y407" s="23">
        <f t="shared" si="14"/>
        <v>2.6661280000000001</v>
      </c>
    </row>
    <row r="408" spans="24:25" x14ac:dyDescent="0.25">
      <c r="X408" s="21">
        <f t="shared" si="15"/>
        <v>1608</v>
      </c>
      <c r="Y408" s="23">
        <f t="shared" si="14"/>
        <v>2.6710560000000001</v>
      </c>
    </row>
    <row r="409" spans="24:25" x14ac:dyDescent="0.25">
      <c r="X409" s="21">
        <f t="shared" si="15"/>
        <v>1612</v>
      </c>
      <c r="Y409" s="23">
        <f t="shared" si="14"/>
        <v>2.6759839999999997</v>
      </c>
    </row>
    <row r="410" spans="24:25" x14ac:dyDescent="0.25">
      <c r="X410" s="21">
        <f t="shared" si="15"/>
        <v>1616</v>
      </c>
      <c r="Y410" s="23">
        <f t="shared" si="14"/>
        <v>2.6809120000000002</v>
      </c>
    </row>
    <row r="411" spans="24:25" x14ac:dyDescent="0.25">
      <c r="X411" s="21">
        <f t="shared" si="15"/>
        <v>1620</v>
      </c>
      <c r="Y411" s="23">
        <f t="shared" si="14"/>
        <v>2.6858399999999998</v>
      </c>
    </row>
    <row r="412" spans="24:25" x14ac:dyDescent="0.25">
      <c r="X412" s="21">
        <f t="shared" si="15"/>
        <v>1624</v>
      </c>
      <c r="Y412" s="23">
        <f t="shared" si="14"/>
        <v>2.6907679999999998</v>
      </c>
    </row>
    <row r="413" spans="24:25" x14ac:dyDescent="0.25">
      <c r="X413" s="21">
        <f t="shared" si="15"/>
        <v>1628</v>
      </c>
      <c r="Y413" s="23">
        <f t="shared" si="14"/>
        <v>2.6956959999999999</v>
      </c>
    </row>
    <row r="414" spans="24:25" x14ac:dyDescent="0.25">
      <c r="X414" s="21">
        <f t="shared" si="15"/>
        <v>1632</v>
      </c>
      <c r="Y414" s="23">
        <f t="shared" si="14"/>
        <v>2.7006239999999999</v>
      </c>
    </row>
    <row r="415" spans="24:25" x14ac:dyDescent="0.25">
      <c r="X415" s="21">
        <f t="shared" si="15"/>
        <v>1636</v>
      </c>
      <c r="Y415" s="23">
        <f t="shared" si="14"/>
        <v>2.705552</v>
      </c>
    </row>
    <row r="416" spans="24:25" x14ac:dyDescent="0.25">
      <c r="X416" s="21">
        <f t="shared" si="15"/>
        <v>1640</v>
      </c>
      <c r="Y416" s="23">
        <f t="shared" si="14"/>
        <v>2.71048</v>
      </c>
    </row>
    <row r="417" spans="24:25" x14ac:dyDescent="0.25">
      <c r="X417" s="21">
        <f t="shared" si="15"/>
        <v>1644</v>
      </c>
      <c r="Y417" s="23">
        <f t="shared" si="14"/>
        <v>2.715408</v>
      </c>
    </row>
    <row r="418" spans="24:25" x14ac:dyDescent="0.25">
      <c r="X418" s="21">
        <f t="shared" si="15"/>
        <v>1648</v>
      </c>
      <c r="Y418" s="23">
        <f t="shared" si="14"/>
        <v>2.7203360000000001</v>
      </c>
    </row>
    <row r="419" spans="24:25" x14ac:dyDescent="0.25">
      <c r="X419" s="21">
        <f t="shared" si="15"/>
        <v>1652</v>
      </c>
      <c r="Y419" s="23">
        <f t="shared" si="14"/>
        <v>2.7252640000000001</v>
      </c>
    </row>
    <row r="420" spans="24:25" x14ac:dyDescent="0.25">
      <c r="X420" s="21">
        <f t="shared" si="15"/>
        <v>1656</v>
      </c>
      <c r="Y420" s="23">
        <f t="shared" si="14"/>
        <v>2.7301920000000002</v>
      </c>
    </row>
    <row r="421" spans="24:25" x14ac:dyDescent="0.25">
      <c r="X421" s="21">
        <f t="shared" si="15"/>
        <v>1660</v>
      </c>
      <c r="Y421" s="23">
        <f t="shared" si="14"/>
        <v>2.7351199999999998</v>
      </c>
    </row>
    <row r="422" spans="24:25" x14ac:dyDescent="0.25">
      <c r="X422" s="21">
        <f t="shared" si="15"/>
        <v>1664</v>
      </c>
      <c r="Y422" s="23">
        <f t="shared" si="14"/>
        <v>2.7400479999999998</v>
      </c>
    </row>
    <row r="423" spans="24:25" x14ac:dyDescent="0.25">
      <c r="X423" s="21">
        <f t="shared" si="15"/>
        <v>1668</v>
      </c>
      <c r="Y423" s="23">
        <f t="shared" si="14"/>
        <v>2.7449759999999999</v>
      </c>
    </row>
    <row r="424" spans="24:25" x14ac:dyDescent="0.25">
      <c r="X424" s="21">
        <f t="shared" si="15"/>
        <v>1672</v>
      </c>
      <c r="Y424" s="23">
        <f t="shared" si="14"/>
        <v>2.7499039999999999</v>
      </c>
    </row>
    <row r="425" spans="24:25" x14ac:dyDescent="0.25">
      <c r="X425" s="21">
        <f t="shared" si="15"/>
        <v>1676</v>
      </c>
      <c r="Y425" s="23">
        <f t="shared" si="14"/>
        <v>2.7548319999999999</v>
      </c>
    </row>
    <row r="426" spans="24:25" x14ac:dyDescent="0.25">
      <c r="X426" s="21">
        <f t="shared" si="15"/>
        <v>1680</v>
      </c>
      <c r="Y426" s="23">
        <f t="shared" si="14"/>
        <v>2.75976</v>
      </c>
    </row>
    <row r="427" spans="24:25" x14ac:dyDescent="0.25">
      <c r="X427" s="21">
        <f t="shared" si="15"/>
        <v>1684</v>
      </c>
      <c r="Y427" s="23">
        <f t="shared" si="14"/>
        <v>2.764688</v>
      </c>
    </row>
    <row r="428" spans="24:25" x14ac:dyDescent="0.25">
      <c r="X428" s="21">
        <f t="shared" si="15"/>
        <v>1688</v>
      </c>
      <c r="Y428" s="23">
        <f t="shared" si="14"/>
        <v>2.7696160000000001</v>
      </c>
    </row>
    <row r="429" spans="24:25" x14ac:dyDescent="0.25">
      <c r="X429" s="21">
        <f t="shared" si="15"/>
        <v>1692</v>
      </c>
      <c r="Y429" s="23">
        <f t="shared" si="14"/>
        <v>2.7745440000000001</v>
      </c>
    </row>
    <row r="430" spans="24:25" x14ac:dyDescent="0.25">
      <c r="X430" s="21">
        <f t="shared" si="15"/>
        <v>1696</v>
      </c>
      <c r="Y430" s="23">
        <f t="shared" si="14"/>
        <v>2.7794720000000002</v>
      </c>
    </row>
    <row r="431" spans="24:25" x14ac:dyDescent="0.25">
      <c r="X431" s="21">
        <f t="shared" si="15"/>
        <v>1700</v>
      </c>
      <c r="Y431" s="23">
        <f t="shared" si="14"/>
        <v>2.7843999999999998</v>
      </c>
    </row>
    <row r="432" spans="24:25" x14ac:dyDescent="0.25">
      <c r="X432" s="21">
        <f t="shared" si="15"/>
        <v>1704</v>
      </c>
      <c r="Y432" s="23">
        <f t="shared" si="14"/>
        <v>2.7893279999999998</v>
      </c>
    </row>
    <row r="433" spans="24:25" x14ac:dyDescent="0.25">
      <c r="X433" s="21">
        <f t="shared" si="15"/>
        <v>1708</v>
      </c>
      <c r="Y433" s="23">
        <f t="shared" si="14"/>
        <v>2.7942559999999999</v>
      </c>
    </row>
    <row r="434" spans="24:25" x14ac:dyDescent="0.25">
      <c r="X434" s="21">
        <f t="shared" si="15"/>
        <v>1712</v>
      </c>
      <c r="Y434" s="23">
        <f t="shared" si="14"/>
        <v>2.7991839999999999</v>
      </c>
    </row>
    <row r="435" spans="24:25" x14ac:dyDescent="0.25">
      <c r="X435" s="21">
        <f t="shared" si="15"/>
        <v>1716</v>
      </c>
      <c r="Y435" s="23">
        <f t="shared" si="14"/>
        <v>2.8041119999999999</v>
      </c>
    </row>
    <row r="436" spans="24:25" x14ac:dyDescent="0.25">
      <c r="X436" s="21">
        <f t="shared" si="15"/>
        <v>1720</v>
      </c>
      <c r="Y436" s="23">
        <f t="shared" si="14"/>
        <v>2.80904</v>
      </c>
    </row>
    <row r="437" spans="24:25" x14ac:dyDescent="0.25">
      <c r="X437" s="21">
        <f t="shared" si="15"/>
        <v>1724</v>
      </c>
      <c r="Y437" s="23">
        <f t="shared" si="14"/>
        <v>2.813968</v>
      </c>
    </row>
    <row r="438" spans="24:25" x14ac:dyDescent="0.25">
      <c r="X438" s="21">
        <f t="shared" si="15"/>
        <v>1728</v>
      </c>
      <c r="Y438" s="23">
        <f t="shared" si="14"/>
        <v>2.8188960000000001</v>
      </c>
    </row>
    <row r="439" spans="24:25" x14ac:dyDescent="0.25">
      <c r="X439" s="21">
        <f t="shared" si="15"/>
        <v>1732</v>
      </c>
      <c r="Y439" s="23">
        <f t="shared" si="14"/>
        <v>2.8238240000000001</v>
      </c>
    </row>
    <row r="440" spans="24:25" x14ac:dyDescent="0.25">
      <c r="X440" s="21">
        <f t="shared" si="15"/>
        <v>1736</v>
      </c>
      <c r="Y440" s="23">
        <f t="shared" si="14"/>
        <v>2.8287520000000002</v>
      </c>
    </row>
    <row r="441" spans="24:25" x14ac:dyDescent="0.25">
      <c r="X441" s="21">
        <f t="shared" si="15"/>
        <v>1740</v>
      </c>
      <c r="Y441" s="23">
        <f t="shared" si="14"/>
        <v>2.8336800000000002</v>
      </c>
    </row>
    <row r="442" spans="24:25" x14ac:dyDescent="0.25">
      <c r="X442" s="21">
        <f t="shared" si="15"/>
        <v>1744</v>
      </c>
      <c r="Y442" s="23">
        <f t="shared" si="14"/>
        <v>2.8386079999999998</v>
      </c>
    </row>
    <row r="443" spans="24:25" x14ac:dyDescent="0.25">
      <c r="X443" s="21">
        <f t="shared" si="15"/>
        <v>1748</v>
      </c>
      <c r="Y443" s="23">
        <f t="shared" si="14"/>
        <v>2.8435359999999998</v>
      </c>
    </row>
    <row r="444" spans="24:25" x14ac:dyDescent="0.25">
      <c r="X444" s="21">
        <f t="shared" si="15"/>
        <v>1752</v>
      </c>
      <c r="Y444" s="23">
        <f t="shared" si="14"/>
        <v>2.8484639999999999</v>
      </c>
    </row>
    <row r="445" spans="24:25" x14ac:dyDescent="0.25">
      <c r="X445" s="21">
        <f t="shared" si="15"/>
        <v>1756</v>
      </c>
      <c r="Y445" s="23">
        <f t="shared" si="14"/>
        <v>2.8533919999999999</v>
      </c>
    </row>
    <row r="446" spans="24:25" x14ac:dyDescent="0.25">
      <c r="X446" s="21">
        <f t="shared" si="15"/>
        <v>1760</v>
      </c>
      <c r="Y446" s="23">
        <f t="shared" si="14"/>
        <v>2.85832</v>
      </c>
    </row>
    <row r="447" spans="24:25" x14ac:dyDescent="0.25">
      <c r="X447" s="21">
        <f t="shared" si="15"/>
        <v>1764</v>
      </c>
      <c r="Y447" s="23">
        <f t="shared" si="14"/>
        <v>2.863248</v>
      </c>
    </row>
    <row r="448" spans="24:25" x14ac:dyDescent="0.25">
      <c r="X448" s="21">
        <f t="shared" si="15"/>
        <v>1768</v>
      </c>
      <c r="Y448" s="23">
        <f t="shared" si="14"/>
        <v>2.8681760000000001</v>
      </c>
    </row>
    <row r="449" spans="24:25" x14ac:dyDescent="0.25">
      <c r="X449" s="21">
        <f t="shared" si="15"/>
        <v>1772</v>
      </c>
      <c r="Y449" s="23">
        <f t="shared" si="14"/>
        <v>2.8731040000000001</v>
      </c>
    </row>
    <row r="450" spans="24:25" x14ac:dyDescent="0.25">
      <c r="X450" s="21">
        <f t="shared" si="15"/>
        <v>1776</v>
      </c>
      <c r="Y450" s="23">
        <f t="shared" si="14"/>
        <v>2.8780320000000001</v>
      </c>
    </row>
    <row r="451" spans="24:25" x14ac:dyDescent="0.25">
      <c r="X451" s="21">
        <f t="shared" si="15"/>
        <v>1780</v>
      </c>
      <c r="Y451" s="23">
        <f t="shared" si="14"/>
        <v>2.8829600000000002</v>
      </c>
    </row>
    <row r="452" spans="24:25" x14ac:dyDescent="0.25">
      <c r="X452" s="21">
        <f t="shared" si="15"/>
        <v>1784</v>
      </c>
      <c r="Y452" s="23">
        <f t="shared" si="14"/>
        <v>2.8878879999999998</v>
      </c>
    </row>
    <row r="453" spans="24:25" x14ac:dyDescent="0.25">
      <c r="X453" s="21">
        <f t="shared" si="15"/>
        <v>1788</v>
      </c>
      <c r="Y453" s="23">
        <f t="shared" si="14"/>
        <v>2.8928159999999998</v>
      </c>
    </row>
    <row r="454" spans="24:25" x14ac:dyDescent="0.25">
      <c r="X454" s="21">
        <f t="shared" si="15"/>
        <v>1792</v>
      </c>
      <c r="Y454" s="23">
        <f t="shared" ref="Y454:Y506" si="16">IF($K$24&gt;0,IF(X454&lt;$K$21,$K$20*X454,IF(X454&lt;$K$24,($K$22*X454)+$K$23,($K$25*X454)+$K$26)),IF(X454&lt;$K$21,$K$20*X454,($K$22*X454)+$K$23))</f>
        <v>2.8977439999999999</v>
      </c>
    </row>
    <row r="455" spans="24:25" x14ac:dyDescent="0.25">
      <c r="X455" s="21">
        <f t="shared" ref="X455:X506" si="17">X454+$AC$5</f>
        <v>1796</v>
      </c>
      <c r="Y455" s="23">
        <f t="shared" si="16"/>
        <v>2.9026719999999999</v>
      </c>
    </row>
    <row r="456" spans="24:25" x14ac:dyDescent="0.25">
      <c r="X456" s="21">
        <f t="shared" si="17"/>
        <v>1800</v>
      </c>
      <c r="Y456" s="23">
        <f t="shared" si="16"/>
        <v>2.9076</v>
      </c>
    </row>
    <row r="457" spans="24:25" x14ac:dyDescent="0.25">
      <c r="X457" s="21">
        <f t="shared" si="17"/>
        <v>1804</v>
      </c>
      <c r="Y457" s="23">
        <f t="shared" si="16"/>
        <v>2.912528</v>
      </c>
    </row>
    <row r="458" spans="24:25" x14ac:dyDescent="0.25">
      <c r="X458" s="21">
        <f t="shared" si="17"/>
        <v>1808</v>
      </c>
      <c r="Y458" s="23">
        <f t="shared" si="16"/>
        <v>2.917456</v>
      </c>
    </row>
    <row r="459" spans="24:25" x14ac:dyDescent="0.25">
      <c r="X459" s="21">
        <f t="shared" si="17"/>
        <v>1812</v>
      </c>
      <c r="Y459" s="23">
        <f t="shared" si="16"/>
        <v>2.9223840000000001</v>
      </c>
    </row>
    <row r="460" spans="24:25" x14ac:dyDescent="0.25">
      <c r="X460" s="21">
        <f t="shared" si="17"/>
        <v>1816</v>
      </c>
      <c r="Y460" s="23">
        <f t="shared" si="16"/>
        <v>2.9273120000000001</v>
      </c>
    </row>
    <row r="461" spans="24:25" x14ac:dyDescent="0.25">
      <c r="X461" s="21">
        <f t="shared" si="17"/>
        <v>1820</v>
      </c>
      <c r="Y461" s="23">
        <f t="shared" si="16"/>
        <v>2.9322400000000002</v>
      </c>
    </row>
    <row r="462" spans="24:25" x14ac:dyDescent="0.25">
      <c r="X462" s="21">
        <f t="shared" si="17"/>
        <v>1824</v>
      </c>
      <c r="Y462" s="23">
        <f t="shared" si="16"/>
        <v>2.9371679999999998</v>
      </c>
    </row>
    <row r="463" spans="24:25" x14ac:dyDescent="0.25">
      <c r="X463" s="21">
        <f t="shared" si="17"/>
        <v>1828</v>
      </c>
      <c r="Y463" s="23">
        <f t="shared" si="16"/>
        <v>2.9420959999999998</v>
      </c>
    </row>
    <row r="464" spans="24:25" x14ac:dyDescent="0.25">
      <c r="X464" s="21">
        <f t="shared" si="17"/>
        <v>1832</v>
      </c>
      <c r="Y464" s="23">
        <f t="shared" si="16"/>
        <v>2.9470239999999999</v>
      </c>
    </row>
    <row r="465" spans="24:25" x14ac:dyDescent="0.25">
      <c r="X465" s="21">
        <f t="shared" si="17"/>
        <v>1836</v>
      </c>
      <c r="Y465" s="23">
        <f t="shared" si="16"/>
        <v>2.9519519999999999</v>
      </c>
    </row>
    <row r="466" spans="24:25" x14ac:dyDescent="0.25">
      <c r="X466" s="21">
        <f t="shared" si="17"/>
        <v>1840</v>
      </c>
      <c r="Y466" s="23">
        <f t="shared" si="16"/>
        <v>2.95688</v>
      </c>
    </row>
    <row r="467" spans="24:25" x14ac:dyDescent="0.25">
      <c r="X467" s="21">
        <f t="shared" si="17"/>
        <v>1844</v>
      </c>
      <c r="Y467" s="23">
        <f t="shared" si="16"/>
        <v>2.961808</v>
      </c>
    </row>
    <row r="468" spans="24:25" x14ac:dyDescent="0.25">
      <c r="X468" s="21">
        <f t="shared" si="17"/>
        <v>1848</v>
      </c>
      <c r="Y468" s="23">
        <f t="shared" si="16"/>
        <v>2.966736</v>
      </c>
    </row>
    <row r="469" spans="24:25" x14ac:dyDescent="0.25">
      <c r="X469" s="21">
        <f t="shared" si="17"/>
        <v>1852</v>
      </c>
      <c r="Y469" s="23">
        <f t="shared" si="16"/>
        <v>2.9716640000000001</v>
      </c>
    </row>
    <row r="470" spans="24:25" x14ac:dyDescent="0.25">
      <c r="X470" s="21">
        <f t="shared" si="17"/>
        <v>1856</v>
      </c>
      <c r="Y470" s="23">
        <f t="shared" si="16"/>
        <v>2.9765920000000001</v>
      </c>
    </row>
    <row r="471" spans="24:25" x14ac:dyDescent="0.25">
      <c r="X471" s="21">
        <f t="shared" si="17"/>
        <v>1860</v>
      </c>
      <c r="Y471" s="23">
        <f t="shared" si="16"/>
        <v>2.9815200000000002</v>
      </c>
    </row>
    <row r="472" spans="24:25" x14ac:dyDescent="0.25">
      <c r="X472" s="21">
        <f t="shared" si="17"/>
        <v>1864</v>
      </c>
      <c r="Y472" s="23">
        <f t="shared" si="16"/>
        <v>2.9864479999999998</v>
      </c>
    </row>
    <row r="473" spans="24:25" x14ac:dyDescent="0.25">
      <c r="X473" s="21">
        <f t="shared" si="17"/>
        <v>1868</v>
      </c>
      <c r="Y473" s="23">
        <f t="shared" si="16"/>
        <v>2.9913759999999998</v>
      </c>
    </row>
    <row r="474" spans="24:25" x14ac:dyDescent="0.25">
      <c r="X474" s="21">
        <f t="shared" si="17"/>
        <v>1872</v>
      </c>
      <c r="Y474" s="23">
        <f t="shared" si="16"/>
        <v>2.9963039999999999</v>
      </c>
    </row>
    <row r="475" spans="24:25" x14ac:dyDescent="0.25">
      <c r="X475" s="21">
        <f t="shared" si="17"/>
        <v>1876</v>
      </c>
      <c r="Y475" s="23">
        <f t="shared" si="16"/>
        <v>3.0012319999999999</v>
      </c>
    </row>
    <row r="476" spans="24:25" x14ac:dyDescent="0.25">
      <c r="X476" s="21">
        <f t="shared" si="17"/>
        <v>1880</v>
      </c>
      <c r="Y476" s="23">
        <f t="shared" si="16"/>
        <v>3.0061599999999999</v>
      </c>
    </row>
    <row r="477" spans="24:25" x14ac:dyDescent="0.25">
      <c r="X477" s="21">
        <f t="shared" si="17"/>
        <v>1884</v>
      </c>
      <c r="Y477" s="23">
        <f t="shared" si="16"/>
        <v>3.011088</v>
      </c>
    </row>
    <row r="478" spans="24:25" x14ac:dyDescent="0.25">
      <c r="X478" s="21">
        <f t="shared" si="17"/>
        <v>1888</v>
      </c>
      <c r="Y478" s="23">
        <f t="shared" si="16"/>
        <v>3.016016</v>
      </c>
    </row>
    <row r="479" spans="24:25" x14ac:dyDescent="0.25">
      <c r="X479" s="21">
        <f t="shared" si="17"/>
        <v>1892</v>
      </c>
      <c r="Y479" s="23">
        <f t="shared" si="16"/>
        <v>3.0209440000000001</v>
      </c>
    </row>
    <row r="480" spans="24:25" x14ac:dyDescent="0.25">
      <c r="X480" s="21">
        <f t="shared" si="17"/>
        <v>1896</v>
      </c>
      <c r="Y480" s="23">
        <f t="shared" si="16"/>
        <v>3.0258720000000001</v>
      </c>
    </row>
    <row r="481" spans="24:25" x14ac:dyDescent="0.25">
      <c r="X481" s="21">
        <f t="shared" si="17"/>
        <v>1900</v>
      </c>
      <c r="Y481" s="23">
        <f t="shared" si="16"/>
        <v>3.0308000000000002</v>
      </c>
    </row>
    <row r="482" spans="24:25" x14ac:dyDescent="0.25">
      <c r="X482" s="21">
        <f t="shared" si="17"/>
        <v>1904</v>
      </c>
      <c r="Y482" s="23">
        <f t="shared" si="16"/>
        <v>3.0357280000000002</v>
      </c>
    </row>
    <row r="483" spans="24:25" x14ac:dyDescent="0.25">
      <c r="X483" s="21">
        <f t="shared" si="17"/>
        <v>1908</v>
      </c>
      <c r="Y483" s="23">
        <f t="shared" si="16"/>
        <v>3.0406559999999998</v>
      </c>
    </row>
    <row r="484" spans="24:25" x14ac:dyDescent="0.25">
      <c r="X484" s="21">
        <f t="shared" si="17"/>
        <v>1912</v>
      </c>
      <c r="Y484" s="23">
        <f t="shared" si="16"/>
        <v>3.0455839999999998</v>
      </c>
    </row>
    <row r="485" spans="24:25" x14ac:dyDescent="0.25">
      <c r="X485" s="21">
        <f t="shared" si="17"/>
        <v>1916</v>
      </c>
      <c r="Y485" s="23">
        <f t="shared" si="16"/>
        <v>3.0505119999999999</v>
      </c>
    </row>
    <row r="486" spans="24:25" x14ac:dyDescent="0.25">
      <c r="X486" s="21">
        <f t="shared" si="17"/>
        <v>1920</v>
      </c>
      <c r="Y486" s="23">
        <f t="shared" si="16"/>
        <v>3.0554399999999999</v>
      </c>
    </row>
    <row r="487" spans="24:25" x14ac:dyDescent="0.25">
      <c r="X487" s="21">
        <f t="shared" si="17"/>
        <v>1924</v>
      </c>
      <c r="Y487" s="23">
        <f t="shared" si="16"/>
        <v>3.060368</v>
      </c>
    </row>
    <row r="488" spans="24:25" x14ac:dyDescent="0.25">
      <c r="X488" s="21">
        <f t="shared" si="17"/>
        <v>1928</v>
      </c>
      <c r="Y488" s="23">
        <f t="shared" si="16"/>
        <v>3.065296</v>
      </c>
    </row>
    <row r="489" spans="24:25" x14ac:dyDescent="0.25">
      <c r="X489" s="21">
        <f t="shared" si="17"/>
        <v>1932</v>
      </c>
      <c r="Y489" s="23">
        <f t="shared" si="16"/>
        <v>3.0702240000000001</v>
      </c>
    </row>
    <row r="490" spans="24:25" x14ac:dyDescent="0.25">
      <c r="X490" s="21">
        <f t="shared" si="17"/>
        <v>1936</v>
      </c>
      <c r="Y490" s="23">
        <f t="shared" si="16"/>
        <v>3.0751520000000001</v>
      </c>
    </row>
    <row r="491" spans="24:25" x14ac:dyDescent="0.25">
      <c r="X491" s="21">
        <f t="shared" si="17"/>
        <v>1940</v>
      </c>
      <c r="Y491" s="23">
        <f t="shared" si="16"/>
        <v>3.0800800000000002</v>
      </c>
    </row>
    <row r="492" spans="24:25" x14ac:dyDescent="0.25">
      <c r="X492" s="21">
        <f t="shared" si="17"/>
        <v>1944</v>
      </c>
      <c r="Y492" s="23">
        <f t="shared" si="16"/>
        <v>3.0850080000000002</v>
      </c>
    </row>
    <row r="493" spans="24:25" x14ac:dyDescent="0.25">
      <c r="X493" s="21">
        <f t="shared" si="17"/>
        <v>1948</v>
      </c>
      <c r="Y493" s="23">
        <f t="shared" si="16"/>
        <v>3.0899359999999998</v>
      </c>
    </row>
    <row r="494" spans="24:25" x14ac:dyDescent="0.25">
      <c r="X494" s="21">
        <f t="shared" si="17"/>
        <v>1952</v>
      </c>
      <c r="Y494" s="23">
        <f t="shared" si="16"/>
        <v>3.0948639999999998</v>
      </c>
    </row>
    <row r="495" spans="24:25" x14ac:dyDescent="0.25">
      <c r="X495" s="21">
        <f t="shared" si="17"/>
        <v>1956</v>
      </c>
      <c r="Y495" s="23">
        <f t="shared" si="16"/>
        <v>3.0997919999999999</v>
      </c>
    </row>
    <row r="496" spans="24:25" x14ac:dyDescent="0.25">
      <c r="X496" s="21">
        <f t="shared" si="17"/>
        <v>1960</v>
      </c>
      <c r="Y496" s="23">
        <f t="shared" si="16"/>
        <v>3.1047199999999999</v>
      </c>
    </row>
    <row r="497" spans="24:25" x14ac:dyDescent="0.25">
      <c r="X497" s="21">
        <f t="shared" si="17"/>
        <v>1964</v>
      </c>
      <c r="Y497" s="23">
        <f t="shared" si="16"/>
        <v>3.109648</v>
      </c>
    </row>
    <row r="498" spans="24:25" x14ac:dyDescent="0.25">
      <c r="X498" s="21">
        <f t="shared" si="17"/>
        <v>1968</v>
      </c>
      <c r="Y498" s="23">
        <f t="shared" si="16"/>
        <v>3.114576</v>
      </c>
    </row>
    <row r="499" spans="24:25" x14ac:dyDescent="0.25">
      <c r="X499" s="21">
        <f t="shared" si="17"/>
        <v>1972</v>
      </c>
      <c r="Y499" s="23">
        <f t="shared" si="16"/>
        <v>3.1195040000000001</v>
      </c>
    </row>
    <row r="500" spans="24:25" x14ac:dyDescent="0.25">
      <c r="X500" s="21">
        <f t="shared" si="17"/>
        <v>1976</v>
      </c>
      <c r="Y500" s="23">
        <f t="shared" si="16"/>
        <v>3.1244320000000001</v>
      </c>
    </row>
    <row r="501" spans="24:25" x14ac:dyDescent="0.25">
      <c r="X501" s="21">
        <f t="shared" si="17"/>
        <v>1980</v>
      </c>
      <c r="Y501" s="23">
        <f t="shared" si="16"/>
        <v>3.1293600000000001</v>
      </c>
    </row>
    <row r="502" spans="24:25" x14ac:dyDescent="0.25">
      <c r="X502" s="21">
        <f t="shared" si="17"/>
        <v>1984</v>
      </c>
      <c r="Y502" s="23">
        <f t="shared" si="16"/>
        <v>3.1342880000000002</v>
      </c>
    </row>
    <row r="503" spans="24:25" x14ac:dyDescent="0.25">
      <c r="X503" s="21">
        <f t="shared" si="17"/>
        <v>1988</v>
      </c>
      <c r="Y503" s="23">
        <f t="shared" si="16"/>
        <v>3.1392159999999998</v>
      </c>
    </row>
    <row r="504" spans="24:25" x14ac:dyDescent="0.25">
      <c r="X504" s="21">
        <f t="shared" si="17"/>
        <v>1992</v>
      </c>
      <c r="Y504" s="23">
        <f t="shared" si="16"/>
        <v>3.1441439999999998</v>
      </c>
    </row>
    <row r="505" spans="24:25" x14ac:dyDescent="0.25">
      <c r="X505" s="21">
        <f t="shared" si="17"/>
        <v>1996</v>
      </c>
      <c r="Y505" s="23">
        <f t="shared" si="16"/>
        <v>3.1490719999999999</v>
      </c>
    </row>
    <row r="506" spans="24:25" ht="16.5" thickBot="1" x14ac:dyDescent="0.3">
      <c r="X506" s="22">
        <f t="shared" si="17"/>
        <v>2000</v>
      </c>
      <c r="Y506" s="23">
        <f t="shared" si="16"/>
        <v>3.1539999999999999</v>
      </c>
    </row>
  </sheetData>
  <sheetProtection sheet="1" objects="1" scenarios="1"/>
  <mergeCells count="4">
    <mergeCell ref="K2:N2"/>
    <mergeCell ref="K4:P4"/>
    <mergeCell ref="K5:P5"/>
    <mergeCell ref="J17:N17"/>
  </mergeCells>
  <hyperlinks>
    <hyperlink ref="J17" location="'Points graphiques'!A1" display="Cliquez ici pour modifier les points affichées sur graphique." xr:uid="{00000000-0004-0000-2300-000000000000}"/>
  </hyperlinks>
  <pageMargins left="0.7" right="0.7" top="0.75" bottom="0.75" header="0.3" footer="0.3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36</vt:i4>
      </vt:variant>
      <vt:variant>
        <vt:lpstr>Plages nommées</vt:lpstr>
      </vt:variant>
      <vt:variant>
        <vt:i4>34</vt:i4>
      </vt:variant>
    </vt:vector>
  </HeadingPairs>
  <TitlesOfParts>
    <vt:vector size="70" baseType="lpstr">
      <vt:lpstr>Instructions</vt:lpstr>
      <vt:lpstr>Calcul financement</vt:lpstr>
      <vt:lpstr>Données PES</vt:lpstr>
      <vt:lpstr>Points graphiques</vt:lpstr>
      <vt:lpstr>000.01</vt:lpstr>
      <vt:lpstr>000.02</vt:lpstr>
      <vt:lpstr>000.03</vt:lpstr>
      <vt:lpstr>000.05</vt:lpstr>
      <vt:lpstr>080.00</vt:lpstr>
      <vt:lpstr>111.A0</vt:lpstr>
      <vt:lpstr>120.A0</vt:lpstr>
      <vt:lpstr>140.C0</vt:lpstr>
      <vt:lpstr>141.A0</vt:lpstr>
      <vt:lpstr>180.A0</vt:lpstr>
      <vt:lpstr>181.A0</vt:lpstr>
      <vt:lpstr>200.B0</vt:lpstr>
      <vt:lpstr>210.A0</vt:lpstr>
      <vt:lpstr>221.A0</vt:lpstr>
      <vt:lpstr>221.B0</vt:lpstr>
      <vt:lpstr>221.C0</vt:lpstr>
      <vt:lpstr>230.A0</vt:lpstr>
      <vt:lpstr>241.A0</vt:lpstr>
      <vt:lpstr>243.A0</vt:lpstr>
      <vt:lpstr>300.A0</vt:lpstr>
      <vt:lpstr>310.A0</vt:lpstr>
      <vt:lpstr>310.C0</vt:lpstr>
      <vt:lpstr>322.A0</vt:lpstr>
      <vt:lpstr>351.A0</vt:lpstr>
      <vt:lpstr>393.A0</vt:lpstr>
      <vt:lpstr>410.B0</vt:lpstr>
      <vt:lpstr>412.A0</vt:lpstr>
      <vt:lpstr>500.A1</vt:lpstr>
      <vt:lpstr>510.A0</vt:lpstr>
      <vt:lpstr>570.E0</vt:lpstr>
      <vt:lpstr>582.A1</vt:lpstr>
      <vt:lpstr>700.A0</vt:lpstr>
      <vt:lpstr>Liste_année</vt:lpstr>
      <vt:lpstr>'000.01'!Zone_d_impression</vt:lpstr>
      <vt:lpstr>'000.02'!Zone_d_impression</vt:lpstr>
      <vt:lpstr>'000.03'!Zone_d_impression</vt:lpstr>
      <vt:lpstr>'000.05'!Zone_d_impression</vt:lpstr>
      <vt:lpstr>'080.00'!Zone_d_impression</vt:lpstr>
      <vt:lpstr>'111.A0'!Zone_d_impression</vt:lpstr>
      <vt:lpstr>'120.A0'!Zone_d_impression</vt:lpstr>
      <vt:lpstr>'140.C0'!Zone_d_impression</vt:lpstr>
      <vt:lpstr>'141.A0'!Zone_d_impression</vt:lpstr>
      <vt:lpstr>'180.A0'!Zone_d_impression</vt:lpstr>
      <vt:lpstr>'181.A0'!Zone_d_impression</vt:lpstr>
      <vt:lpstr>'200.B0'!Zone_d_impression</vt:lpstr>
      <vt:lpstr>'210.A0'!Zone_d_impression</vt:lpstr>
      <vt:lpstr>'221.A0'!Zone_d_impression</vt:lpstr>
      <vt:lpstr>'221.B0'!Zone_d_impression</vt:lpstr>
      <vt:lpstr>'221.C0'!Zone_d_impression</vt:lpstr>
      <vt:lpstr>'230.A0'!Zone_d_impression</vt:lpstr>
      <vt:lpstr>'241.A0'!Zone_d_impression</vt:lpstr>
      <vt:lpstr>'243.A0'!Zone_d_impression</vt:lpstr>
      <vt:lpstr>'300.A0'!Zone_d_impression</vt:lpstr>
      <vt:lpstr>'310.A0'!Zone_d_impression</vt:lpstr>
      <vt:lpstr>'310.C0'!Zone_d_impression</vt:lpstr>
      <vt:lpstr>'322.A0'!Zone_d_impression</vt:lpstr>
      <vt:lpstr>'351.A0'!Zone_d_impression</vt:lpstr>
      <vt:lpstr>'393.A0'!Zone_d_impression</vt:lpstr>
      <vt:lpstr>'410.B0'!Zone_d_impression</vt:lpstr>
      <vt:lpstr>'412.A0'!Zone_d_impression</vt:lpstr>
      <vt:lpstr>'500.A1'!Zone_d_impression</vt:lpstr>
      <vt:lpstr>'510.A0'!Zone_d_impression</vt:lpstr>
      <vt:lpstr>'570.E0'!Zone_d_impression</vt:lpstr>
      <vt:lpstr>'582.A1'!Zone_d_impression</vt:lpstr>
      <vt:lpstr>'700.A0'!Zone_d_impression</vt:lpstr>
      <vt:lpstr>'Calcul financement'!Zone_d_impression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SEECO</dc:creator>
  <cp:lastModifiedBy>Simon Lespérance</cp:lastModifiedBy>
  <cp:lastPrinted>2019-11-28T15:27:16Z</cp:lastPrinted>
  <dcterms:created xsi:type="dcterms:W3CDTF">2018-02-28T16:59:49Z</dcterms:created>
  <dcterms:modified xsi:type="dcterms:W3CDTF">2020-05-06T17:23:54Z</dcterms:modified>
</cp:coreProperties>
</file>